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2.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7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Drin River Basin/PPR 2/"/>
    </mc:Choice>
  </mc:AlternateContent>
  <xr:revisionPtr revIDLastSave="0" documentId="8_{B674B19F-C65F-447B-9B54-E4731E1DB69D}" xr6:coauthVersionLast="47" xr6:coauthVersionMax="47" xr10:uidLastSave="{00000000-0000-0000-0000-000000000000}"/>
  <bookViews>
    <workbookView xWindow="-110" yWindow="-110" windowWidth="19420" windowHeight="10420"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Rating!$C$7:$K$7</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Tracker'!$E$143:$E$145</definedName>
    <definedName name="info">'Results Tracker'!$E$162:$E$164</definedName>
    <definedName name="Month">[1]Dropdowns!$G$2:$G$13</definedName>
    <definedName name="overalleffect">'Results Tracker'!$D$162:$D$164</definedName>
    <definedName name="physicalassets">'Results Tracker'!$J$162:$J$170</definedName>
    <definedName name="quality">'Results Tracker'!$B$153:$B$157</definedName>
    <definedName name="question">'Results Tracker'!$F$153:$F$155</definedName>
    <definedName name="responses">'Results Tracker'!$C$153:$C$157</definedName>
    <definedName name="state">'Results Tracker'!$I$157:$I$159</definedName>
    <definedName name="type1" localSheetId="1">'[2]Results Tracker'!$G$146:$G$149</definedName>
    <definedName name="type1">'Results Tracker'!$G$153:$G$156</definedName>
    <definedName name="Year">[1]Dropdowns!$H$2:$H$36</definedName>
    <definedName name="yesno">'Results Tracker'!$E$149:$E$150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5" l="1"/>
  <c r="S27" i="15" l="1"/>
  <c r="T24" i="15" l="1"/>
  <c r="T23" i="15"/>
  <c r="T19" i="15"/>
  <c r="T17" i="15"/>
  <c r="T27" i="15" l="1"/>
  <c r="V32" i="15" l="1"/>
  <c r="V33" i="15"/>
  <c r="V34" i="15"/>
  <c r="V35" i="15"/>
  <c r="V36" i="15"/>
  <c r="V37" i="15"/>
  <c r="V38" i="15"/>
  <c r="V39" i="15"/>
  <c r="V40" i="15"/>
  <c r="V31" i="15"/>
  <c r="T41" i="15"/>
  <c r="U41" i="15"/>
  <c r="S41" i="15"/>
  <c r="V41" i="15" l="1"/>
  <c r="V19" i="15"/>
  <c r="V20" i="15"/>
  <c r="V21" i="15"/>
  <c r="V22" i="15"/>
  <c r="V23" i="15"/>
  <c r="V24" i="15"/>
  <c r="V25" i="15"/>
  <c r="V26" i="15"/>
  <c r="V18" i="15"/>
  <c r="V17" i="15"/>
  <c r="U27" i="15"/>
  <c r="V27" i="15" l="1"/>
  <c r="I23" i="11" l="1"/>
  <c r="G15" i="11"/>
  <c r="G14" i="11"/>
  <c r="F14" i="11"/>
  <c r="E23" i="11"/>
  <c r="G18" i="11" l="1"/>
  <c r="G19" i="11" s="1"/>
  <c r="H19" i="11" s="1"/>
  <c r="H18" i="11" l="1"/>
  <c r="H15" i="11" s="1"/>
  <c r="J26" i="15"/>
  <c r="J19" i="15"/>
  <c r="J20" i="15"/>
  <c r="J21" i="15"/>
  <c r="J22" i="15"/>
  <c r="J23" i="15"/>
  <c r="J25" i="15"/>
  <c r="J24" i="15" l="1"/>
  <c r="J17" i="15"/>
  <c r="J18" i="15"/>
  <c r="J27" i="15" l="1"/>
  <c r="J32" i="15"/>
  <c r="J33" i="15"/>
  <c r="J34" i="15"/>
  <c r="J35" i="15"/>
  <c r="J36" i="15"/>
  <c r="J37" i="15"/>
  <c r="J38" i="15"/>
  <c r="J39" i="15"/>
  <c r="J40" i="15"/>
  <c r="J31" i="15"/>
  <c r="H41" i="15"/>
  <c r="G41" i="15"/>
  <c r="F41" i="15"/>
  <c r="I27" i="15" l="1"/>
  <c r="H27" i="15"/>
  <c r="G27" i="15"/>
  <c r="I41" i="15" l="1"/>
  <c r="J41" i="15" s="1"/>
  <c r="F27" i="15" l="1"/>
  <c r="AT41" i="15" l="1"/>
  <c r="AT27" i="15"/>
  <c r="AL41" i="15"/>
  <c r="AL27" i="15"/>
  <c r="AD41" i="15" l="1"/>
  <c r="R41" i="15"/>
  <c r="AD27" i="15"/>
  <c r="R27" i="15"/>
</calcChain>
</file>

<file path=xl/sharedStrings.xml><?xml version="1.0" encoding="utf-8"?>
<sst xmlns="http://schemas.openxmlformats.org/spreadsheetml/2006/main" count="2209" uniqueCount="1085">
  <si>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</si>
  <si>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</si>
  <si>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</si>
  <si>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</si>
  <si>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</si>
  <si>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</si>
  <si>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</si>
  <si>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</si>
  <si>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</si>
  <si>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</si>
  <si>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</si>
  <si>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</si>
  <si>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</si>
  <si>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</si>
  <si>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</si>
  <si>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</si>
  <si>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</si>
  <si>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</si>
  <si>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</si>
  <si>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</si>
  <si>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</si>
  <si>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</si>
  <si>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</si>
  <si>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</si>
  <si>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</si>
  <si>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</si>
  <si>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</si>
  <si>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</si>
  <si>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</si>
  <si>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</si>
  <si>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</si>
  <si>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</si>
  <si>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</si>
  <si>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</si>
  <si>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</si>
  <si>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</si>
  <si>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</si>
  <si>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</si>
  <si>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</si>
  <si>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</si>
  <si>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</si>
  <si>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</si>
  <si>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</si>
  <si>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</si>
  <si>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</si>
  <si>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</si>
  <si>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</si>
  <si>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</si>
  <si>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</si>
  <si>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</si>
  <si>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</si>
  <si>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</si>
  <si>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</si>
  <si>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</si>
  <si>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</si>
  <si>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</si>
  <si>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</si>
  <si>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</si>
  <si>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</si>
  <si>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</si>
  <si>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</si>
  <si>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</si>
  <si>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</si>
  <si>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</si>
  <si>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</si>
  <si>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</si>
  <si>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</si>
  <si>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</si>
  <si>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</si>
  <si>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</si>
  <si>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</si>
  <si>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</si>
  <si>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</si>
  <si>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</si>
  <si>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</si>
  <si>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</si>
  <si>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</si>
  <si>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</si>
  <si>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</si>
  <si>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</si>
  <si>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</si>
  <si>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</si>
  <si>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</si>
  <si>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</si>
  <si>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</si>
  <si>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</si>
  <si>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</si>
  <si>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</si>
  <si>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</si>
  <si>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</si>
  <si>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</si>
  <si>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</si>
  <si>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</si>
  <si>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</si>
  <si>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</si>
  <si>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</si>
  <si>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</si>
  <si>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</si>
  <si>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</si>
  <si>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</si>
  <si>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</si>
  <si>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</si>
  <si>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</si>
  <si>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</si>
  <si>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</si>
  <si>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</si>
  <si>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</si>
  <si>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</si>
  <si>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</si>
  <si>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</si>
  <si>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</si>
  <si>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</si>
  <si>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</si>
  <si>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</si>
  <si>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</si>
  <si>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</si>
  <si>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</si>
  <si>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</si>
  <si>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</si>
  <si>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</si>
  <si>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</si>
  <si>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</si>
  <si>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</si>
  <si>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</si>
  <si>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</si>
  <si>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</si>
  <si>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</si>
  <si>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</si>
  <si>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</si>
  <si>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</si>
  <si>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</si>
  <si>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</si>
  <si>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</si>
  <si>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</si>
  <si>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</si>
  <si>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</si>
  <si>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</si>
  <si>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</si>
  <si>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</si>
  <si>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</si>
  <si>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</si>
  <si>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</si>
  <si>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</si>
  <si>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</si>
  <si>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</si>
  <si>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</si>
  <si>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</si>
  <si>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</si>
  <si>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</si>
  <si>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</si>
  <si>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</si>
  <si>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</si>
  <si>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</si>
  <si>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</si>
  <si>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</si>
  <si>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</si>
  <si>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</si>
  <si>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</si>
  <si>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</si>
  <si>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</si>
  <si>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</si>
  <si>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</si>
  <si>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</si>
  <si>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</si>
  <si>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</si>
  <si>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</si>
  <si>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</si>
  <si>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</si>
  <si>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</si>
  <si>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</si>
  <si>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</si>
  <si>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</si>
  <si>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</si>
  <si>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</si>
  <si>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</si>
  <si>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</si>
  <si>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</si>
  <si>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</si>
  <si>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</si>
  <si>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</si>
  <si>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</si>
  <si>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</si>
  <si>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</si>
  <si>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</si>
  <si>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</si>
  <si>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</si>
  <si>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</si>
  <si>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</si>
  <si>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</si>
  <si>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</si>
  <si>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</si>
  <si>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</si>
  <si>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</si>
  <si>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</si>
  <si>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</si>
  <si>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</si>
  <si>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</si>
  <si>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</si>
  <si>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</si>
  <si>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</si>
  <si>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</si>
  <si>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</si>
  <si>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</si>
  <si>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</si>
  <si>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</si>
  <si>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</si>
  <si>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</si>
  <si>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</si>
  <si>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</si>
  <si>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</si>
  <si>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</si>
  <si>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</si>
  <si>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</si>
  <si>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</si>
  <si>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</si>
  <si>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</si>
  <si>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</si>
  <si>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</si>
  <si>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</si>
  <si>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</si>
  <si>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</si>
  <si>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</si>
  <si>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</si>
  <si>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</si>
  <si>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</si>
  <si>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</si>
  <si>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</si>
  <si>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</si>
  <si>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</si>
  <si>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</si>
  <si>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</si>
  <si>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</si>
  <si>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</si>
  <si>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</si>
  <si>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</si>
  <si>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</si>
  <si>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</si>
  <si>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</si>
  <si>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</si>
  <si>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</si>
  <si>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</si>
  <si>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</si>
  <si>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</si>
  <si>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</si>
  <si>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</si>
  <si>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</si>
  <si>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</si>
  <si>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</si>
  <si>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</si>
  <si>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</si>
  <si>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</si>
  <si>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</si>
  <si>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</si>
  <si>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</si>
  <si>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</si>
  <si>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</si>
  <si>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</si>
  <si>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</si>
  <si>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</si>
  <si>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</si>
  <si>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</si>
  <si>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</si>
  <si>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</si>
  <si>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</si>
  <si>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</si>
  <si>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</si>
  <si>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</si>
  <si>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</si>
  <si>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</si>
  <si>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</si>
  <si>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</si>
  <si>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</si>
  <si>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</si>
  <si>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</si>
  <si>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</si>
  <si>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</si>
  <si>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</si>
  <si>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</si>
  <si>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</si>
  <si>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</si>
  <si>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</si>
  <si>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</si>
  <si>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</si>
  <si>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</si>
  <si>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</si>
  <si>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</si>
  <si>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</si>
  <si>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</si>
  <si>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</si>
  <si>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</si>
  <si>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</si>
  <si>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</si>
  <si>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</si>
  <si>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</si>
  <si>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</si>
  <si>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</si>
  <si>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</si>
  <si>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</si>
  <si>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</si>
  <si>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</si>
  <si>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</si>
  <si>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</si>
  <si>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</si>
  <si>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</si>
  <si>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</si>
  <si>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</si>
  <si>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</si>
  <si>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</si>
  <si>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</si>
  <si>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</si>
  <si>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</si>
  <si>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</si>
  <si>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</si>
  <si>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</si>
  <si>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</si>
  <si>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</si>
  <si>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</si>
  <si>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</si>
  <si>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</si>
  <si>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</si>
  <si>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</si>
  <si>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</si>
  <si>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</si>
  <si>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</si>
  <si>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</si>
  <si>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</si>
  <si>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</si>
  <si>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</si>
  <si>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</si>
  <si>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</si>
  <si>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</si>
  <si>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</si>
  <si>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</si>
  <si>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</si>
  <si>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</si>
  <si>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</si>
  <si>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</si>
  <si>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</si>
  <si>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</si>
  <si>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</si>
  <si>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</si>
  <si>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</si>
  <si>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</si>
  <si>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</si>
  <si>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</si>
  <si>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</si>
  <si>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</si>
  <si>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</si>
  <si>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</si>
  <si>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</si>
  <si>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</si>
  <si>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</si>
  <si>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</si>
  <si>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</si>
  <si>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</si>
  <si>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</si>
  <si>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</si>
  <si>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</si>
  <si>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</si>
  <si>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</si>
  <si>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</si>
  <si>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</si>
  <si>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</si>
  <si>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</si>
  <si>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</si>
  <si>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</si>
  <si>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</si>
  <si>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</si>
  <si>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</si>
  <si>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</si>
  <si>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</si>
  <si>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</si>
  <si>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</si>
  <si>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</si>
  <si>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</si>
  <si>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</si>
  <si>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</si>
  <si>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</si>
  <si>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</si>
  <si>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</si>
  <si>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</si>
  <si>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</si>
  <si>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</si>
  <si>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</si>
  <si>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</si>
  <si>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</si>
  <si>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</si>
  <si>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</si>
  <si>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</si>
  <si>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</si>
  <si>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</si>
  <si>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</si>
  <si>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</si>
  <si>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</si>
  <si>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</si>
  <si>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</si>
  <si>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</si>
  <si>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</si>
  <si>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</si>
  <si>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</si>
  <si>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</si>
  <si>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</si>
  <si>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</si>
  <si>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</si>
  <si>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</si>
  <si>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</si>
  <si>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</si>
  <si>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</si>
  <si>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</si>
  <si>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</si>
  <si>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</si>
  <si>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</si>
  <si>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</si>
  <si>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</si>
  <si>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</si>
  <si>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</si>
  <si>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</si>
  <si>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</si>
  <si>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</si>
  <si>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</si>
  <si>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</si>
  <si>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</si>
  <si>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</si>
  <si>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</si>
  <si>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</si>
  <si>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</si>
  <si>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</si>
  <si>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</si>
  <si>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</si>
  <si>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</si>
  <si>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</si>
  <si>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</si>
  <si>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</si>
  <si>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</si>
  <si>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</si>
  <si>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</si>
  <si>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</si>
  <si>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</si>
  <si>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</si>
  <si>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</si>
  <si>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</si>
  <si>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</si>
  <si>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</si>
  <si>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</si>
  <si>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</si>
  <si>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</si>
  <si>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</si>
  <si>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</si>
  <si>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</si>
  <si>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</si>
  <si>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</si>
  <si>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</si>
  <si>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</si>
  <si>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</si>
  <si>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</si>
  <si>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</si>
  <si>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</si>
  <si>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</si>
  <si>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</si>
  <si>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</si>
  <si>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</si>
  <si>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</si>
  <si>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</si>
  <si>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</si>
  <si>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</si>
  <si>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</si>
  <si>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</si>
  <si>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</si>
  <si>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</si>
  <si>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</si>
  <si>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</si>
  <si>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</si>
  <si>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</si>
  <si>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</si>
  <si>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</si>
  <si>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</si>
  <si>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</si>
  <si>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</si>
  <si>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</si>
  <si>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</si>
  <si>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</si>
  <si>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</si>
  <si>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</si>
  <si>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</si>
  <si>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</si>
  <si>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</si>
  <si>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</si>
  <si>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</si>
  <si>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</si>
  <si>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</si>
  <si>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</si>
  <si>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</si>
  <si>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</si>
  <si>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</si>
  <si>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</si>
  <si>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</si>
  <si>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</si>
  <si>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</si>
  <si>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</si>
  <si>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</si>
  <si>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</si>
  <si>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</si>
  <si>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</si>
  <si>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</si>
  <si>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</si>
  <si>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</si>
  <si>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</si>
  <si>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</si>
  <si>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</si>
  <si>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</si>
  <si>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</si>
  <si>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</si>
  <si>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</si>
  <si>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</si>
  <si>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</si>
  <si>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</si>
  <si>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</si>
  <si>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</si>
  <si>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</si>
  <si>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</si>
  <si>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</si>
  <si>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</si>
  <si>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</si>
  <si>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</si>
  <si>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</si>
  <si>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</si>
  <si>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</si>
  <si>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</si>
  <si>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</si>
  <si>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</si>
  <si>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</si>
  <si>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</si>
  <si>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</si>
  <si>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</si>
  <si>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</si>
  <si>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</si>
  <si>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</si>
  <si>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</si>
  <si>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</si>
  <si>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</si>
  <si>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</si>
  <si>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</si>
  <si>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</si>
  <si>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</si>
  <si>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</si>
  <si>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</si>
  <si>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</si>
  <si>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</si>
  <si>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</si>
  <si>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</si>
  <si>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</si>
  <si>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</si>
  <si>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</si>
  <si>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</si>
  <si>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</si>
  <si>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</si>
  <si>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</si>
  <si>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</si>
  <si>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</si>
  <si>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</si>
  <si>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</si>
  <si>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</si>
  <si>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</si>
  <si>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</si>
  <si>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</si>
  <si>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</si>
  <si>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</si>
  <si>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</si>
  <si>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</si>
  <si>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</si>
  <si>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</si>
  <si>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</si>
  <si>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</si>
  <si>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</si>
  <si>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</si>
  <si>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</si>
  <si>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</si>
  <si>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</si>
  <si>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</si>
  <si>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</si>
  <si>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</si>
  <si>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</si>
  <si>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</si>
  <si>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</si>
  <si>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</si>
  <si>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</si>
  <si>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</si>
  <si>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</si>
  <si>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</si>
  <si>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</si>
  <si>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</si>
  <si>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</si>
  <si>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</si>
  <si>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</si>
  <si>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</si>
  <si>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</si>
  <si>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</si>
  <si>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</si>
  <si>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</si>
  <si>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</si>
  <si>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</si>
  <si>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</si>
  <si>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</si>
  <si>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</si>
  <si>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</si>
  <si>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</si>
  <si>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</si>
  <si>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</si>
  <si>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</si>
  <si>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</si>
  <si>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</si>
  <si>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</si>
  <si>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</si>
  <si>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</si>
  <si>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</si>
  <si>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</si>
  <si>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</si>
  <si>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</si>
  <si>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</si>
  <si>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</si>
  <si>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</si>
  <si>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</si>
  <si>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</si>
  <si>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</si>
  <si>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</si>
  <si>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</si>
  <si>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</si>
  <si>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</si>
  <si>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</si>
  <si>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</si>
  <si>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</si>
  <si>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</si>
  <si>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</si>
  <si>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</si>
  <si>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</si>
  <si>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</si>
  <si>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</si>
  <si>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</si>
  <si>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</si>
  <si>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</si>
  <si>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</si>
  <si>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</si>
  <si>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</si>
  <si>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</si>
  <si>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</si>
  <si>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</si>
  <si>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</si>
  <si>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</si>
  <si>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</si>
  <si>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</si>
  <si>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</si>
  <si>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</si>
  <si>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</si>
  <si>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</si>
  <si>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</si>
  <si>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</si>
  <si>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</si>
  <si>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</si>
  <si>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</si>
  <si>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</si>
  <si>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</si>
  <si>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</si>
  <si>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</si>
  <si>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</si>
  <si>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</si>
  <si>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</si>
  <si>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</si>
  <si>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</si>
  <si>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</si>
  <si>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</si>
  <si>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</si>
  <si>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</si>
  <si>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</si>
  <si>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</si>
  <si>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</si>
  <si>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</si>
  <si>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</si>
  <si>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</si>
  <si>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</si>
  <si>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</si>
  <si>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</si>
  <si>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</si>
  <si>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</si>
  <si>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</si>
  <si>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</si>
  <si>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</si>
  <si>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</si>
  <si>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</si>
  <si>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</si>
  <si>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</si>
  <si>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</si>
  <si>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</si>
  <si>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</si>
  <si>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</si>
  <si>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</si>
  <si>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</si>
  <si>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</si>
  <si>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</si>
  <si>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</si>
  <si>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</si>
  <si>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</si>
  <si>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</si>
  <si>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</si>
  <si>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</si>
  <si>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</si>
  <si>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</si>
  <si>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</si>
  <si>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</si>
  <si>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</si>
  <si>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</si>
  <si>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</si>
  <si>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</si>
  <si>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</si>
  <si>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</si>
  <si>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</si>
  <si>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</si>
  <si>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</si>
  <si>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</si>
  <si>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</si>
  <si>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</si>
  <si>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</si>
  <si>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</si>
  <si>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</si>
  <si>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</si>
  <si>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</si>
  <si>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</si>
  <si>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</si>
  <si>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</si>
  <si>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</si>
  <si>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</si>
  <si>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</si>
  <si>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</si>
  <si>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</si>
  <si>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</si>
  <si>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</si>
  <si>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</si>
  <si>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</si>
  <si>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</si>
  <si>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</si>
  <si>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</si>
  <si>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</si>
  <si>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</si>
  <si>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</si>
  <si>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</si>
  <si>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</si>
  <si>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</si>
  <si>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</si>
  <si>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</si>
  <si>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</si>
  <si>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</si>
  <si>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</si>
  <si>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</si>
  <si>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</si>
  <si>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</si>
  <si>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</si>
  <si>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</si>
  <si>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</si>
  <si>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</si>
  <si>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</si>
  <si>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</si>
  <si>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</si>
  <si>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</si>
  <si>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</si>
  <si>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</si>
  <si>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</si>
  <si>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</si>
  <si>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</si>
  <si>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</si>
  <si>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</si>
  <si>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</si>
  <si>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</si>
  <si>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</si>
  <si>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</si>
  <si>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</si>
  <si>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</si>
  <si>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</si>
  <si>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</si>
  <si>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</si>
  <si>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</si>
  <si>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</si>
  <si>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</si>
  <si>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</si>
  <si>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</si>
  <si>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</si>
  <si>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</si>
  <si>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</si>
  <si>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</si>
  <si>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</si>
  <si>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</si>
  <si>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</si>
  <si>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</si>
  <si>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</si>
  <si>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</si>
  <si>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</si>
  <si>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</si>
  <si>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</si>
  <si>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</si>
  <si>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</si>
  <si>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</si>
  <si>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</si>
  <si>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</si>
  <si>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</si>
  <si>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</si>
  <si>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</si>
  <si>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</si>
  <si>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</si>
  <si>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</si>
  <si>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</si>
  <si>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</si>
  <si>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</si>
  <si>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</si>
  <si>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</si>
  <si>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</si>
  <si>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</si>
  <si>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</si>
  <si>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</si>
  <si>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</si>
  <si>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</si>
  <si>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</si>
  <si>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</si>
  <si>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</si>
  <si>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</si>
  <si>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</si>
  <si>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</si>
  <si>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</si>
  <si>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</si>
  <si>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</si>
  <si>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</si>
  <si>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</si>
  <si>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</si>
  <si>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UNDP</t>
  </si>
  <si>
    <t>Integrated climate-resilient transboundary flood risk management in the Drin River basin in the Western Balkans (Drin FRM project)</t>
  </si>
  <si>
    <t>The project will assist the riparian countries in the implementation of an integrated climate-resilient river basin flood risk management approach in order to improve their existing capacity to manage flood risk at regional, national and local levels and to enhance resilience of vulnerable communities in the Drin River Basin (DRB) to climate-induced floods. The following results shall be achieved: (i) Improved climate and risk informed decision-making, availability and use of climate risk information; (ii) Improved institutional arrangements, legislative and policy framework for climate-resilient FRM, and development of CCA and FRM strategy and plans at the basin, sub-basin, national and sub-national levels; (iii) Strengthened community resilience through improved flood management, through implementation of structural and non-structural measures and enhanced local capacity for CCA and FRM.</t>
  </si>
  <si>
    <t>United Nations Development Programme (UNDP)</t>
  </si>
  <si>
    <t>EE/MIE/DRR/2018/PPC/1</t>
  </si>
  <si>
    <t>Albania, Montenegro and North Macedonia</t>
  </si>
  <si>
    <t>Drin/Drim River Basin in Albania, Montenegro and North Macedonia</t>
  </si>
  <si>
    <t>n/a</t>
  </si>
  <si>
    <t>Mr Bojan Kovacevic</t>
  </si>
  <si>
    <t>bojan.kovacevic@undp.org</t>
  </si>
  <si>
    <t>ymirta@gmail.com</t>
  </si>
  <si>
    <t xml:space="preserve">Output 1.1. Strengthened hydrometric monitoring networks in the riparian countries </t>
  </si>
  <si>
    <t>Output 1.2. Improved knowledge of CC-induced flood risk and risk knowledge sharing through the introduction of river basin modelling tools and technologies for strategic flood risk assessment</t>
  </si>
  <si>
    <t>Output 1.3. GIS-based vulnerability, loss and damages assessment tools and database</t>
  </si>
  <si>
    <t>Output 2.1. Drin River Basin FRM Policy Framework and improved long-term cooperation on FRM</t>
  </si>
  <si>
    <t>Output 2.2. Regional, national and sub-national institutions are trained in climate-resilient FRM, responsibilities clarified and coordination strengthened</t>
  </si>
  <si>
    <t>Output 2.3. Drin River basin Integrated CCA and FRM Strategy and Plan developed</t>
  </si>
  <si>
    <t>Output 3.1. Introduction of appraisal-led design for structural and non-structural measures</t>
  </si>
  <si>
    <t>Output 3.2. Construction of structural risk reduction measures in prioritized areas</t>
  </si>
  <si>
    <t>Output 3.3. Strengthened community resilience to flooding through the participatory design and implementation of non-structural resilience, adaptation and awareness measures</t>
  </si>
  <si>
    <t>Output 4: Project Management</t>
  </si>
  <si>
    <t>PROJECTED COST
Montenegro</t>
  </si>
  <si>
    <t>PROJECTED COST
North Macedonia</t>
  </si>
  <si>
    <t>PROJECTED COST
IRH Regional</t>
  </si>
  <si>
    <t>PROJECTED COST
Albania</t>
  </si>
  <si>
    <t>PROJECTED COST
Total Project</t>
  </si>
  <si>
    <t>IRH Regional Component
AMOUNT</t>
  </si>
  <si>
    <t>Albania Component
AMOUNT</t>
  </si>
  <si>
    <t>Montenegro Component
AMOUNT</t>
  </si>
  <si>
    <t>N. Macedonia Component
AMOUNT</t>
  </si>
  <si>
    <t>TOTAL
AMOUNT (w/out GMS fee)</t>
  </si>
  <si>
    <t>Government change and/or administrative reforms in the beneficiary countries result in changing priorities that are not fully aligned with the expected results of the project</t>
  </si>
  <si>
    <t>Unexpectedly strong extreme climatic events threaten/destroy hydrometeorological and/or flood defense infrastructure</t>
  </si>
  <si>
    <t>Absorption and operational capacities of national project beneficiaries stay inadequate to properly run and maintain modeling, forecasting and EWS</t>
  </si>
  <si>
    <t>Changes and turnover in government staff</t>
  </si>
  <si>
    <t>Local communities are not interested to be engaged in community-based flood risk reduction measures and EWS</t>
  </si>
  <si>
    <t>No finances are available for proper operation and maintenance of the upgraded hydrometeorological network, EWS and flood protection structures</t>
  </si>
  <si>
    <t>Failure to engage the private sector in financing mechanisms</t>
  </si>
  <si>
    <t>Medium</t>
  </si>
  <si>
    <t>Low</t>
  </si>
  <si>
    <t xml:space="preserve">High </t>
  </si>
  <si>
    <t>N/a</t>
  </si>
  <si>
    <t xml:space="preserve"> With the identification of the below listed USP during the reporting period, update of the overall project ESMF is underway.</t>
  </si>
  <si>
    <t>Total Number of direct and indirect beneficiaries (disaggregated by sex) with reduced vulnerability to flood risks</t>
  </si>
  <si>
    <t>To assist the riparian countries in the implementation of an integrated climate-resilient river basin flood risk management approach in order to improve their existing capacity to manage flood risk at regional, national and local levels and to enhance resilience of vulnerable communities in the DRB to climate-induced floods</t>
  </si>
  <si>
    <t>Objective</t>
  </si>
  <si>
    <t>Level of implementation of the systematic gender-responsive socio-economic vulnerability assessment in the DRB</t>
  </si>
  <si>
    <t>Improved climate and risk informed decision-making, availability and use of climate risk information</t>
  </si>
  <si>
    <t>Outcome</t>
  </si>
  <si>
    <t>At least 50 officials and other key national/regional stakeholders trained on improving the enabling environment (minimum 30% women)</t>
  </si>
  <si>
    <t xml:space="preserve">Number of staff from targeted institutions trained to respond to impacts of climate-related events </t>
  </si>
  <si>
    <t xml:space="preserve">Improved institutional arrangements, legislative and policy framework for climate-resilient FRM, and development of CCA and FRM strategy and plans at the basin, sub-basin, national and sub-national levels </t>
  </si>
  <si>
    <t>No grievances have been received during the reporting period.</t>
  </si>
  <si>
    <t>Mr Ylber Mirta</t>
  </si>
  <si>
    <t>Ms Gerta Lubonja</t>
  </si>
  <si>
    <t>gerta.lubonja@ambu.gov.al</t>
  </si>
  <si>
    <t>Mr Arduen Karagjozi</t>
  </si>
  <si>
    <t>arduen.karagjozi@ambu.gov.al</t>
  </si>
  <si>
    <t>Ms Ivana Stojanovic</t>
  </si>
  <si>
    <t>ivana.stojanovic@mrt.gov.me</t>
  </si>
  <si>
    <t>Ms Ljupka Dimovska Zajkov</t>
  </si>
  <si>
    <t>dljupka@gmail.com</t>
  </si>
  <si>
    <t>Inception Report with Annexes, submitted on 23 November 2020</t>
  </si>
  <si>
    <t>Yes, as the Project has consulted with stakeholders throughout the reporting period in a gender responsive way. Such, gender-informed, participatory methods addressed the key challenge of underrepresentation of either women or men in consultation process, which increased participation of women as important stakeholders and thus guaranteed the inclusion of their often overlooked needs, concerns and abilities in project planning, implementation and monitoring and evaluation. Over 50% of nationally appointed senior stakeholders are women, e.g. two-thirds (66%) of Drin Core Grup members are female.
Further, development of the abovementioned gender-sensitive project management tools (GAP), gender sensitive budget, social and environmental screening processes, etc., further demonstrates the Project's complance with the AF Gender Policy.
Gender requirements have been embeded in all ToRs for key project internatinal or local experts.</t>
  </si>
  <si>
    <t>UNDP performs the role of the EE as well.</t>
  </si>
  <si>
    <t>Poor maintenance of completed flood protection infrastructure by responsible authorities</t>
  </si>
  <si>
    <t>At least 30% participants of consultations are women</t>
  </si>
  <si>
    <t>Output 1.1 – Strengthened hydrometric monitoring networks in the riparian countries based on a unified optimized basin-scale assessment of monitoring needs</t>
  </si>
  <si>
    <t>Output 1.2 - Improved knowledge of climate change induced flood risk, and risk knowledge sharing through the introduction of modelling tools and technologies for the strategic flood risk assessment based on EUFD and development of basin flood hazard maps</t>
  </si>
  <si>
    <t>Output 1.3 - GIS-based vulnerability, loss and damages assessment tool and database established to record, analyze, predict and assess flood events and associated losses</t>
  </si>
  <si>
    <t>Output 2.1 – Drin River Basin FRM Policy Framework and improved long-term cooperation on flood risk management</t>
  </si>
  <si>
    <t>Output 2.2 – Regional, national and sub-national institutions (including meteorological and hydrological sectors) are trained in flood risk management, roles and responsibilities clarified and coordination mechanisms strengthened for effective climate-resilient FRM</t>
  </si>
  <si>
    <t>Output 2.3 – Drin River Basin Integrated CCA and FRM Strategy and Plan Developed</t>
  </si>
  <si>
    <t>Output 3.1 – Introduction of appraisal-led design for structural and non-structural measures using climate risk information and cost-benefit appraisal methods and application of methods to the detailed design of prioritized structural and non-structural measures for three riparian countries</t>
  </si>
  <si>
    <t>Output 3.2 – Construction of structural risk reduction measures in prioritized areas</t>
  </si>
  <si>
    <t>Output 3.3 - Strengthened local community resilience to flooding through the participatory design and implementation of non-structural community-based resilience, adaptation and awareness measures</t>
  </si>
  <si>
    <t>Outcome 8</t>
  </si>
  <si>
    <t>Outcome 7</t>
  </si>
  <si>
    <t xml:space="preserve">Total Number of direct and indirect beneficiaries (disaggregated by sex) with reduced vulnerability to flood risks; Number of beneficiaries relative to total population </t>
  </si>
  <si>
    <t>Availability of high-quality flood hazard and risk information generated and disseminated to stakeholders on a timely basis</t>
  </si>
  <si>
    <t>Gaps in observation and flood risk information hamper effective flood forecasting and EWS, development of basin-level integrated CCA and FRM strategy and plan and climate resilient sectoral planning</t>
  </si>
  <si>
    <t xml:space="preserve">Enhanced food hazard and risk information for DRB is available and used for:
(a) enhanced FFEWS (in cooperation with GIZ)
(b) Climate-informed Drin River Basin Integrated CCA and FRM Strategy and Plan and implementation capacities are in place
(c) Sectoral planning  </t>
  </si>
  <si>
    <t xml:space="preserve">1 coordination mechanism: Drin Core Group/MOU: Level 3
The Drin Coordinated Action was established to promote joint action for the coordinated integrated management of the shared water resources in the basin. The MoU does not currently specifically address joint actions required for cooperation on flood risk management. The existing coordination and bilateral agreements are insufficient for a truly transboundary river basin approach to flood risk management. </t>
  </si>
  <si>
    <r>
      <t xml:space="preserve">Project Objective
</t>
    </r>
    <r>
      <rPr>
        <sz val="11"/>
        <color rgb="FF000000"/>
        <rFont val="Times New Roman"/>
        <family val="1"/>
      </rPr>
      <t>To assist the riparian countries in the implementation of an integrated climate-resilient river basin flood risk management approach in order to improve their existing capacity to manage flood risk at regional, national and local levels and to enhance resilience of vulnerable communities in the DRB to climate-induced floods</t>
    </r>
  </si>
  <si>
    <r>
      <t xml:space="preserve">Outcome 1
</t>
    </r>
    <r>
      <rPr>
        <sz val="11"/>
        <color rgb="FF000000"/>
        <rFont val="Times New Roman"/>
        <family val="1"/>
      </rPr>
      <t>Improved climate and risk informed decision-making, availability and use of climate risk information</t>
    </r>
    <r>
      <rPr>
        <b/>
        <sz val="11"/>
        <color indexed="8"/>
        <rFont val="Times New Roman"/>
        <family val="1"/>
      </rPr>
      <t xml:space="preserve"> </t>
    </r>
  </si>
  <si>
    <t>Indicator 1.1: 
a) Coverage and effectiveness of the hydrometric monitoring networks in riparian countries.
b) Number of new observation stations installed</t>
  </si>
  <si>
    <t>Indicator 1.2: 
Level of introduction of modelling tools and technologies for the strategic flood risk assessment and flood hazard mapping</t>
  </si>
  <si>
    <t>Indicator 1.3. 
Level of implementation of the systematic gender-responsive socio-economic vulnerability assessment in the DRB</t>
  </si>
  <si>
    <t>Indicator target 1.1.  
a) Enhanced coverage and efficiency of the hydrometric monitoring network in DRB and improved O&amp;M provides for improved FFEWS and FRM decisions across DRB.  
b) Target number of new stations to be defined during Year1 of the project based on the network design.</t>
  </si>
  <si>
    <t xml:space="preserve">Indicator target 1.2. 
Enhanced modelling tools and technologies for the strategic flood risk assessment in DRB based on EUFD, including: 
a)	Spatial Data Initiative  and data management system; 
b)	Detailed topographic surveys and data for the Crn Drim in Macedonia.
c)	Detailed hydrological and hydraulic modelling for the Crn Drim in Macedonia and high resolution flood hazard inundation maps 
d)	Numerical high-level basin-wide hydrological and hydraulic models of the DRB integrating detailed area-based modeling developed under AF, GIZ and national projects. </t>
  </si>
  <si>
    <t>Indicator target 1.3. 
(a)  Socio-economic data collection tool developed and embedded at local and central institutions to systematically collect damages and losses data.  Bespoke GIS-based socio-economic modelling tool developed and introduced.  
(b) Baseline, progress and final report on social and gender vulnerability.  At least 30% participants of consultations are women.
(c) Systematic recording of flood damage and losses in DisInventar database</t>
  </si>
  <si>
    <r>
      <t xml:space="preserve">Outcome 2
</t>
    </r>
    <r>
      <rPr>
        <sz val="11"/>
        <color rgb="FF000000"/>
        <rFont val="Times New Roman"/>
        <family val="1"/>
      </rPr>
      <t>Improved institutional arrangements, legislative and policy framework for climate-resilient FRM, and development of CCA and FRM strategy and plans at the basin, sub-basin, national and sub-national levels</t>
    </r>
  </si>
  <si>
    <t xml:space="preserve">Indicator 2.1: 
State of the Drin River Basin FRM Policy Framework and cooperation on flood risk management </t>
  </si>
  <si>
    <t>Limited basin-level coordination and cooperation on flood risk management. 
Under an MoU between the national hydromet institutions there is cooperation and data exchange for flood warning, based on regional forecasts, EFAS and SEE FFG. The Drin Coordinated Action was established to promote joint action for the coordinated integrated management of the shared water resources in the basin. The MoU does not currently specifically address joint actions required for cooperation on flood risk management. 
Institutional capacities at the regional, national and sub-national level across the basin are insufficient to secure climate-resilient FRM.
The existing coordination and bilateral agreements are insufficient for a truly transboundary river basin approach to flood risk management. What is missing is a basin-level integrated climate change adaptation and flood risk management strategy and plan and a multi-lateral Framework Agreement for the DRB in the field of flood risk management which establishes the institutional and legal basis for cooperation.</t>
  </si>
  <si>
    <t>Indicator 3.1: 
State of climate-responsive design of structural and non-structural measures for long-term FRM investment in DRB</t>
  </si>
  <si>
    <t xml:space="preserve">Indicator target 3.1
For each of 3 riparian countries a set of structural and non-structural flood protection options identified and designed using climate risk information and cost-benefit appraisal methods. </t>
  </si>
  <si>
    <t>Indicator 2.3
State of Drin River Basin Integrated CCA and FRM Strategy</t>
  </si>
  <si>
    <t xml:space="preserve">Indicator 2.2
a) % increase in institutional capacity to promote integrated climate resilient flood risk management
b) Number of staff from targeted institutions trained to respond to impacts of climate-related events </t>
  </si>
  <si>
    <t>Indicator target 2.2
a) 50% increase in institutional capacity (measured through an institutional capacity assessment scorecard)
b) At least 50 officials and other key national/regional stakeholders trained on improving the enabling environment (minimum 30% women)</t>
  </si>
  <si>
    <t>Indicator target 2.3
Drin River Basin Integrated CCA and FRM Strategy and Plan developed and endorsed by regional and national stakeholders; Implementation started</t>
  </si>
  <si>
    <t>Indicator 3.2: 
(a) Number of people directly protected from flood risks through structural measures at 3 high risk sites in Albania, Republic of North Macedonia and Montenegro
(b) Area of land protected from flood risks through structural measures at Drin FRM project 3 sites</t>
  </si>
  <si>
    <t>Indicator target 3.2. 
(a) 10,000 people directly protected 
(b) 7000 ha protected, including agricultural and municipal land</t>
  </si>
  <si>
    <t>Indicator 3.3:
(a) number of communities across DRB supported with non-structural measures and adaptation planning (including training, participatory planning and implementation)
(b) scale of agroforestry measures implemented (ha)</t>
  </si>
  <si>
    <t>Indicator target 3.3. 
(a) At least 50 communities across DRB are supported with training, participatory CRM and FRM planning and/or implementation of non-structural measures
(b) At least 150 ha</t>
  </si>
  <si>
    <t>Communities of the DRB remain highly exposed to flooding. In the Riparian countries of the DRB, flood defense and flood risk management are done in a reactive manner and as budgets allow. Relevant institutions have limited annual budgets to address urgent issues like structural defense needs, and currently do not take a climate risk-informed strategic approach (e.g. river basin approach) to flood risk management interventions. Capacities to design climate-responsive and resilient flood protection structures are limited. Many defenses have exceeded their design life and have not been upgraded or maintained and are therefore now largely ineffective. There is limited use of modern eco-system-based flood risk management approaches and approaches which combine both structural and non-structural measures as part of FRM, due to a lack of knowledge and application of non-structural measures and ecosystem-based approaches (EbA) to flood risk management. There is also limited knowledge and capacities among local communities on climate resilient livelihoods for coping with climate-induced hazards</t>
  </si>
  <si>
    <t xml:space="preserve">Significant gaps in the coverage (especially in Republic of North Macedonia and Montenegro) and inefficiencies in data management, operations and maintenances of the hydrometric monitoring network across DRB prevents adequate forecasting and early warning and efficient decision making on FRM.
An integrated basin wide hydrological and hydraulic model for the DRB is absent. Under the new GIZ project, detailed flood modelling and mapping is planned for the Lake Shkoder/Skadar and Bojana-Buna area.  
Lack of socio-economic data for risk, damages, losses, exposure and vulnerability assessments. </t>
  </si>
  <si>
    <r>
      <t xml:space="preserve">Outcome 3
</t>
    </r>
    <r>
      <rPr>
        <sz val="11"/>
        <color rgb="FF000000"/>
        <rFont val="Times New Roman"/>
        <family val="1"/>
      </rPr>
      <t>Strengthened community resilience through improved flood management, implementation of structural and non-structural measures and enhanced local capacity for CCA and FRM</t>
    </r>
  </si>
  <si>
    <t>Indicator target 2.1
a)	FRM policies designed in line with relevant EU directives.  
b)	Basin risk transfer mechanisms designed, including risk financing and risk transfer strategy, private sector engagement strategy, feasibility studies for identified and shortlisted risk financing mechanisms. 
c)	Sector FRM policies (at least 2 – energy, agriculture) based on modelling of climate change impacts on the identified sectors and on the detailed methodologies for incorporating climate-change responsive flood risk considerations into risk assessments, strategies, policies and plans for the energy and agriculture sectors</t>
  </si>
  <si>
    <t>No changes have been made to project outputs, outcomes or activities. Project Results Framework remains the same.</t>
  </si>
  <si>
    <t>Gender considerations have been embedded in all project activities. Gender equality as a cross-cutting issue has been made a part of all Terms of Reference, whether concerning the recruitment of the key expers or procurement of gender-responsive design of structural flood protection measures. Thus, all project activities have been gender-sensitive, which will result in the strengtened role of women in decision-making processes concering the climate change adaptation.</t>
  </si>
  <si>
    <t>Direct beneficiaries: 190,000 people (50.6% women ) / 12% of the DRB population
Indirect beneficiaries: 1.6 million people living in DRB (50.6% women)</t>
  </si>
  <si>
    <t>2: Physical asset (produced/improved/strenghtened)</t>
  </si>
  <si>
    <t>Innovation rolled out</t>
  </si>
  <si>
    <t>Undertaking innovative practices</t>
  </si>
  <si>
    <t>No innovative practices</t>
  </si>
  <si>
    <t>Innovative product</t>
  </si>
  <si>
    <t>Regional Project Manager</t>
  </si>
  <si>
    <t>Direct beneficiaries: 190,000 people (50.6% are women) / 12% of the DRB population</t>
  </si>
  <si>
    <t>DRR and Early Warning Systems</t>
  </si>
  <si>
    <r>
      <t>Outcome 3: Strengthened awareness and owernship of adaptation and climate risk reduction processes</t>
    </r>
    <r>
      <rPr>
        <b/>
        <sz val="11"/>
        <color rgb="FFFF0000"/>
        <rFont val="Calibri (Body)_x0000_"/>
      </rPr>
      <t xml:space="preserve"> N/A</t>
    </r>
  </si>
  <si>
    <r>
      <t xml:space="preserve">Output 5: Vulnerable ecosystem services and natural resource assets strengthned in response to climate change impacts, including variability </t>
    </r>
    <r>
      <rPr>
        <b/>
        <sz val="11"/>
        <color rgb="FFFF0000"/>
        <rFont val="Calibri (Body)_x0000_"/>
      </rPr>
      <t>N/A</t>
    </r>
  </si>
  <si>
    <r>
      <t xml:space="preserve">Outcome 6: Diversified and strengthened livelihoods and sources of income for vulnerable people in targeted areas </t>
    </r>
    <r>
      <rPr>
        <b/>
        <sz val="11"/>
        <color rgb="FFFF0000"/>
        <rFont val="Calibri (Body)_x0000_"/>
      </rPr>
      <t>N/A</t>
    </r>
  </si>
  <si>
    <t xml:space="preserve">Implementing  Entity: </t>
  </si>
  <si>
    <r>
      <t xml:space="preserve">Are environmental or social risks present as per table II.K (II.L for REG) of the proposal? [3]
</t>
    </r>
    <r>
      <rPr>
        <b/>
        <sz val="11"/>
        <color rgb="FFFF0000"/>
        <rFont val="Times New Roman"/>
        <family val="1"/>
      </rPr>
      <t xml:space="preserve"> </t>
    </r>
  </si>
  <si>
    <t>Implementing Entity:</t>
  </si>
  <si>
    <t>Component 1. Hazard and risk knowledge management tools / Outcome 1. Improved climate and risk informed decision-making, availability and use of climate risk information</t>
  </si>
  <si>
    <t>Component 3 – Priority community-based climate change adaptation and FRM interventions / Outcome 3: Strengthened resilience of local communities through improved flood forecasting and early warning, implementation of structural and non-structural measures and the strengthened capacity for CCA and FRM at the local level</t>
  </si>
  <si>
    <t>Component 2 – Transboundary FRM institutional, legislative and policy framework / Outcome 2: Improved institutional arrangements, legislative and policy framework for FRM, and development of climate change adaptation and flood risk management strategy and plans at the basin, sub-basin, national and sub-national levels</t>
  </si>
  <si>
    <t>Component 1 – Hazard and risk knowledge management tools  / Outcome 1: Improved climate and risk informed decision-making, availability and use of climate risk information</t>
  </si>
  <si>
    <t xml:space="preserve">Outcome 4: Increased adaptive capacity within relevant development sector services and infrastructure assets </t>
  </si>
  <si>
    <t>MS</t>
  </si>
  <si>
    <t>The direct environmental and social risks associated with capacity building or training activities are minimal although there is a risk of gender bias in training due to a lack of access, gender equity and women empowerment in training provided.</t>
  </si>
  <si>
    <t>1. The project will use Gender Assessment and Action Plan (GAAP) prepared during the project development phase and updted during the Inception Phase as a tool to monitor/mitigate relevant risks: the project will update the GAAP regularly as relevant, implement it and track implementation
2. Use the Grievance Redress Mechanism (GRM) mechanism to capture any grievances related to gender discrimination
3. The project will tailor all capacity building and training activities to include gender mainstreaming component</t>
  </si>
  <si>
    <r>
      <rPr>
        <b/>
        <i/>
        <sz val="11"/>
        <color theme="1"/>
        <rFont val="Times New Roman"/>
        <family val="1"/>
      </rPr>
      <t>Project Objective-level indicators:</t>
    </r>
    <r>
      <rPr>
        <sz val="11"/>
        <color theme="1"/>
        <rFont val="Times New Roman"/>
        <family val="1"/>
      </rPr>
      <t xml:space="preserve">
1-	Women’s representation (%) in consultation meetings on (i) hazard analysis, risk awareness and assessment and vulnerability/capacity analysis; (ii) developing the risk and hazard maps; and (iii) identification of indicators for assessing gender specific aspects of risk and vulnerability Target: At least 30% of women and members of vulnerable groups represented in consultation process and activities defined above
2-	 Percentage of females and those belonging to vulnerable groups participating in decision-making processes. Target: Women make at least 50% of members of coordination and decision-making bodies, such as the Regional Project Board, National Project Boards, etc.
</t>
    </r>
    <r>
      <rPr>
        <b/>
        <i/>
        <sz val="11"/>
        <color theme="1"/>
        <rFont val="Times New Roman"/>
        <family val="1"/>
      </rPr>
      <t>Component 1 - Flood hazard and risk knowledge management tools - level indicators</t>
    </r>
    <r>
      <rPr>
        <sz val="11"/>
        <color theme="1"/>
        <rFont val="Times New Roman"/>
        <family val="1"/>
      </rPr>
      <t xml:space="preserve">
1- Representation of women and marginalized groups in survey sampling strategies Target: At least 30% of female and members of vulnerable groups targeted in all survey samples
2-	Female representation in the Participatory Vulnerability Approach (PVA) tools Target: At least 30% of female persons among those contacted in the PVA 
3-	Awareness/perception of the climate change among women and vulnerable groups Target: At least 30% of women among those with satisfactory level of CC-related knowledge, based on meeting assessment requirements
4-	GIS-based vulnerability assessment tools comply with EUFD standards for addressing GSI dimensions (receptors, exposure, infrastructure, etc.)
5-	The recommended adaptation options consider the needs of women. Target: at least 30% of proposed adaption options in the GSI report refer to women in particular
</t>
    </r>
    <r>
      <rPr>
        <i/>
        <sz val="11"/>
        <color theme="1"/>
        <rFont val="Times New Roman"/>
        <family val="1"/>
      </rPr>
      <t>C</t>
    </r>
    <r>
      <rPr>
        <b/>
        <i/>
        <sz val="11"/>
        <color theme="1"/>
        <rFont val="Times New Roman"/>
        <family val="1"/>
      </rPr>
      <t xml:space="preserve">omponent 2 - Transboundary FRM institutional, legal and policy framework - level indicators
</t>
    </r>
    <r>
      <rPr>
        <i/>
        <sz val="11"/>
        <color theme="1"/>
        <rFont val="Times New Roman"/>
        <family val="1"/>
      </rPr>
      <t>1.	Basin-wid</t>
    </r>
    <r>
      <rPr>
        <sz val="11"/>
        <color theme="1"/>
        <rFont val="Times New Roman"/>
        <family val="1"/>
      </rPr>
      <t xml:space="preserve">e and sectoral FRM policies include actions to address gender equality and social inclusion. Target: All FRM policies distinguish women and vulnerable groups as separate beneficiaries 
2.	GSI indicators, distinguishing women as separate beneficiaries, developed for stakeholders’ assessment Target: gender disaggregated data obtained at a stakeholder institution management level, general personnel level, gaps and capacity development needs identified
3.	Institutional capacity development and training project(s) i) increase knowledge of and capacity to use GSI methods and tools, ii) are relevant to the geographic and/or functional mandates of different stakeholders. Target: 5 Institutional lesson learned reports and training material produced on gender responsive flood impact 
4.	Increased participation of women as well as men in institutional capacity development and training activities, particularly among practitioners and community participants. Target: Women make up at least 30% of trainees
</t>
    </r>
    <r>
      <rPr>
        <b/>
        <i/>
        <sz val="11"/>
        <color theme="1"/>
        <rFont val="Times New Roman"/>
        <family val="1"/>
      </rPr>
      <t>Component 3 - Community-based CC adaptation and FRM interventions - level indicators</t>
    </r>
    <r>
      <rPr>
        <i/>
        <sz val="11"/>
        <color theme="1"/>
        <rFont val="Times New Roman"/>
        <family val="1"/>
      </rPr>
      <t xml:space="preserve">
</t>
    </r>
    <r>
      <rPr>
        <sz val="11"/>
        <color theme="1"/>
        <rFont val="Times New Roman"/>
        <family val="1"/>
      </rPr>
      <t>1.	Involvement of women in (i) community-based flood risk management procedures and activities for flood preparedness and response/contingency plans; (ii) the development of action plans for post flood recovery; (iii) the dissemination of information to the communities; (iv) all capacity development activities; and (iv) flood monitoring/warning activities Target: Provision and arrangement are made to ensure that min. 40% women are involved in the above activities
2.	Level of awareness at the local community level of GSI dimensions of FRM and EWS including the needs, priorities and contributions of women and other social, particularly vulnerable groups Target: Increased level of knowledge as reported in the meeting satisfaction cards based on separate questions on GSI mainstreaming
3.	Female involvement (%) in the identification, prioritization and design of community-level infrastructure (such as small embankments, drainage, flood barriers, etc.); and subsequent regular operations and maintenance. Target: At least 30% of women involved in the above activities
4.	Female participation in all training in all training on flood risk assessment and analysis Target: At least 30% of female trainees in all training on flood risk assessment an analysis
5.	Training activities contain separate syllabus on GSI dimensions of FRM and EWS Target: At least 20% of the training session is dedicated to GSI dimensions of FRM and EWS
6.	Zero tolerance to violation of core labor standards by the selected contractors on implementation of structural measures</t>
    </r>
  </si>
  <si>
    <t xml:space="preserve">Yes. SE screening procedure was carried out for each of the foreseen structural protection measures against all SE principles,  the initially foreseen risks were (re)assessed and safeguards were under development at the end of the reporting period. 
</t>
  </si>
  <si>
    <t>Yes, the required capacity for ESMP implementation has proved effective with adequate roles and responsibilities having been assigned to the members of the Project Implementation Unit (PIU): Regional Project Manager (RPM) and Chief Technical Advisor (CTA), both of them are experienced in managing FRM projects, together with National Coordinators and the International Engineer monitoring the design of the identified USP and another pre-selected structural measure in Montenegro, which includes the E&amp;S screening, developing ESMP conductiing ESIA pending the screening outcomes in line with UNDP ESMS and the 15 AF E&amp;S principles, and national legislative requirements. The developed safeguards will be reviewed by an independent third party consultancy before relevant construction permits are granted.  
Project Quality Assurance (QA) role is performed by the UNDP IRH QA Unit, Regional Programme Manger, Chief Technical Advisor, International Hydrotechnical Engineer and Hydrotechnical Safeguards Specialist, and the Regional Technical Advisor (RTA).
As identified under the Project's Environmental and Social Management Framework (ESMF), Annex 6 to the Project Document, upon identification of the USP, the PIU initiated the Environmental and Social Management System (SMS) processes:
(i) detailed screening/identification of risks and applicable principles (UNDP SESP screening from Annex 6 will be updated and a screening against AF 15 principles will be conducted in line with the AF Guidance for IE on compliance with the AF ESP); 
(ii) Impact assessment (scope of ESIA in each USP will depend on the results of risk screening for specific site-based measures, i.e. USP categorization); and 
(iii) monitoring
When broad expertise is required, both screeing and impact assessment within clearly defined ToR may be commissioned during the USP (structural flood protection measure) design to an independent entity, qualified and licensed for ESIA
The screening and impact asessment will be reviewed again by a third party during a mandatory review of the USP design.</t>
  </si>
  <si>
    <t>Estimated cumulative total disbursement as of 31 December 2020</t>
  </si>
  <si>
    <r>
      <t xml:space="preserve">Financial information PPR 1:  cumulative from project start to </t>
    </r>
    <r>
      <rPr>
        <b/>
        <sz val="16"/>
        <color rgb="FFFF0000"/>
        <rFont val="Times New Roman"/>
        <family val="1"/>
      </rPr>
      <t>31 December 2020</t>
    </r>
  </si>
  <si>
    <t>https://www.adaptation-undp.org/projects/integrated-climate-resilient-transboundary-flood-risk-management-drin-river-basin-western</t>
  </si>
  <si>
    <t>The commencement of the project implementation nearly coincided with the COVID-19 global pandemic outbreak, which lasted throughout and passed beyond the reporting period with the same intensity. This issue impeded the deployment of the Project Management Unit and international key experts, who once on board were prevented from conducting the field visits to the river basin, in order to undertake site inspections and meet stakeholders, especially at the local community level, with whom the distant (online) communication was hardly possible. Thus, timely and quality assessments of the assumptions made in the project documents were delayed, and the relevant management products, such as the terms of reference (ToRs) took more time to develop. 
Project implementing partners, such as the relevant national institutions (e.g. national hydrometeorological services, water administration entities, etc.) also slowed down the pace of their work due to understaffing caused by massive absence from work caused by the pandemic.</t>
  </si>
  <si>
    <t>Bojan Kovacevic, Regional Project Manager</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</si>
  <si>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</si>
  <si>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Project Manager:</t>
  </si>
  <si>
    <r>
      <t xml:space="preserve">Financial information PPR 2:  cumulative from project start to </t>
    </r>
    <r>
      <rPr>
        <b/>
        <sz val="16"/>
        <color rgb="FFFF0000"/>
        <rFont val="Times New Roman"/>
        <family val="1"/>
      </rPr>
      <t>31 December 2021</t>
    </r>
  </si>
  <si>
    <t>-</t>
  </si>
  <si>
    <t>zeljko.furtula@mpsv.gov.me</t>
  </si>
  <si>
    <t>Mr Zeljko Furtula</t>
  </si>
  <si>
    <t>1 January - 31 December 2021</t>
  </si>
  <si>
    <t>Mr Stanislav Kim</t>
  </si>
  <si>
    <t>stanislav.kim@undp.org</t>
  </si>
  <si>
    <t>Disaster risk resilience (DRR) and climate-proofing requirements were embedded in the ToRs for the three detailed designs of structural flood risk protection measures in Montenegro and North Macedonia, identified in the project proposal: (i) rehabilitation of emankements  along Bojana/Buna River in Montenegro, (ii) regulation of the rivrbed and rehabilitation of Bridges in the downstream Gracanica River and (iii) Regulation of the Sateska riverbed.
Climate change (CC) aspects have been addressed in the Assessment of the hydro-meteorological mointoring networks in the Drin River Basin by the Key International Hydro-met Networks Expert, so that the new hydro-meteorological monitoring stations were procured and are to be installed fully taking into account the disaster and climate risks.</t>
  </si>
  <si>
    <t>All national partnering and benefitting institutios will be needs assessed, such as the undergoing assessment of the National Hydromet Services' (NHSs) institutional arrangements and capacity for the operation and maintenance (O&amp;M) of the hydrometric network by Key International Hydromet Network Expert, upon which an Institutional capacity development plan for hydrometric network O&amp;M will be developed, detailing manpower, financial requirements, and training needs, development of tailor-made trainigs and manuals, etc.
Furthermore, GWP as the Responsible Party within Outcome 2 will conduct an assessment and gap analysis of functional, resourcing, technical and financial capacity of regional, national and sub-national institutions (including meteorological and hydrological sectors), and develop a long-term Institutional capacity development plan addressing resourcing, technical, and financial needs in each Riparian and a training programme for climate risk management and flood risk management and embed it in relevant national/regional institutions to improve the technical capacity and knowledge base for climate risk management and a long-term adaptation planning for flood risk management.</t>
  </si>
  <si>
    <t>The project has relied on the institutional set up of the Drin Core Group and its subsidiaries (Expert Working Groups) as a systematic institutional memory for all Drin River intitiatives and projects and thus updated the DCG on progress and achievements. 
Further, the project will, through its Outcome 2, work on knowledge management and further supporting of DCG systematic institutional memory, so that the new governments'  staff can continue building on this information.</t>
  </si>
  <si>
    <t>The project continued regular consultations with the national focal points (NFPs), as well governments-appointed representatives to the Drin Core Group (DCG), which held two sessions during the reporting period, on 1 July and 25 November 2021, also in the capacity of the Regional Project Board. 
All relevant project deliverables, such as the Methodology and tools for undertaking socio-economic surveys to map the socio-economic conditions within the Drin River Basin (DRB),  were shared wth the DCG for their endorsement, while major progress, challenges, budget revisions and updates to the Multi Year Work Plan (MYWP) were presented at the DCG sessions. Meeting reports were signed and disseminated to all DCG participants.
Meetings and consultations were regularly carried out with the key implementing partners and national stakeholders, such as directors of National Water Agencies, National Hydrometeorological Services (NHMS) either virtually or in person, COVID-19 pandemic pertmitting. Project continued lobbying and advocating in support of CC adaptation, EWS and DRR at all aforementioned occassons.</t>
  </si>
  <si>
    <t xml:space="preserve">
With the activites on socio-economic surveys to map the socio-economic conditions within the Drin River Basin (DRB) and vulnerability assessment of local communities, the Project will reach out to the most vulnerable communities and engage them in implementation of community-based flood protection measures, both structural and non-structural.
Some of the most vulnerable communities, such as municipalities of Ulcinj and Niksic in Montenegro, Shkoder and Vau-i-Dejes in Albania and Ohrid and Struga in North Macedonia have already been actively involved in the appraisal-led design of structural and non structural flood protection measures, either in their preliminary or advanced stages. Both regional and national teams and consultants have regularly met with relevant community stakeholders in person, Covid-19 permitting.</t>
  </si>
  <si>
    <t>The undergoing assessment of the National Hydromet Services' (NHSs) institutional arrangements and capacity for the operation and maintenance (O&amp;M) of the hydrometric network by the Key International Hydromet Network Expert has already identified lack of funds for proper O&amp;M. As stated above, an Institutional capacity development plan for hydrometric network O&amp;M will be developed, detailing manpower, financial requirements, and training needs, development of tailor-made trainigs and manuals, etc.</t>
  </si>
  <si>
    <t>High</t>
  </si>
  <si>
    <t>Within its Outcome 2, through GWP as the Responsible Party, the project will develop risk financing and risk transfer mechanisms strategy to include private sector engagement strategy for long-term implementation of risk financing and risk transfer mechanisms for national-level flood risk financing. In this way, the Project is taking over from the GEF Drin Flood Insurance Pilot Scheme Project implemented by UNDP and executed by GWP, which among other activities undertook a willingness-to-pay surveys in the three pilot areas in Montenegro, Albania and North Macedonia. If successfull, the pilot scheme approach will be used as a foundation in developing other risk financing mechanisms of which private sector is envisaged to be a part under Drin FRM Component 2 or scaling it up to the basin level, hence failure to engage private sector will shift focus to other mechanisms.</t>
  </si>
  <si>
    <t>COVID-19 pandemic, the outbreak of which nearly coincided with the commencement of the project, extends with unpredictable intensity during 2021, thus prolonging negative effects upon the project timeliness and delivery of project outcomes.</t>
  </si>
  <si>
    <t>Costs of O&amp;M of constructed flood protection structures earmarked in the budget of the responsible municipalities.</t>
  </si>
  <si>
    <t>Fluctuating, albeit small population of marginalized Roma community may be excluded from fully participating in decisions that may affect their settlements with no fixed shelter or access to basic services in the flood-vulnerable areas of the DRB.</t>
  </si>
  <si>
    <t>Mitigation: Project to obtain commitment from the concerned municipalities to cover O&amp;M costs of the built flood protection structures.</t>
  </si>
  <si>
    <t>1. 0
2 a. 0 
   b. 0 
   c. 0</t>
  </si>
  <si>
    <t>1. No. of physical either voluntary or involuntary resettlement recorded
2. a. GRM ToR developed and approved by DCG/RPB; b. number of grievances recorded and sucessfully resolved through GRM; c.. number of public consultations/debates facilitated by concerned municipalities; d. number of public insights into ESIAs facilitated by concerned municipalities</t>
  </si>
  <si>
    <t xml:space="preserve">1.2.a distance of river structures from the environmentally sensitive areas; b. no clearance of vegetation outside of the designated clearing boundaries (50m from both side of each bridge), c. no damage to native fauna as a result of clearing activities; d. no loss of important vegetation areas
2.1. a. daily inspections of erosion by Contractor, drainage and sediment control measures as part of the Daily Check Procedure; and b. weekly site inspections on a or after rainfall events exceeding 20mm in a 24-hour period by Construction supervisor, c. number of on-conformances to ESMP or any applicable Erosion and Sediment Management Plan
</t>
  </si>
  <si>
    <t>Most of the existing structural measures do not account for future projections of floods, exacerbated by climate change.</t>
  </si>
  <si>
    <t>1.a. Water quality monitoring plan in place; 
2. interventios on protection of water from seepage recorded in the daily construction log
3.a. before the start of the works to hire an accredited laboratory to record the baseline quality of the river Gracanica; b.twice a year during the construction phase quality of the river water measured</t>
  </si>
  <si>
    <t>1. EDSCP in place</t>
  </si>
  <si>
    <r>
      <t xml:space="preserve">1. </t>
    </r>
    <r>
      <rPr>
        <u/>
        <sz val="11"/>
        <color theme="1"/>
        <rFont val="Times New Roman"/>
        <family val="1"/>
      </rPr>
      <t>Manage</t>
    </r>
    <r>
      <rPr>
        <sz val="11"/>
        <color theme="1"/>
        <rFont val="Times New Roman"/>
        <family val="1"/>
      </rPr>
      <t xml:space="preserve"> - water quality monitoring plan will be developed to ensure chemicals are not released. This will involve testing sediment prior to movement and planning so that the works are not undertaken during rain events
2. </t>
    </r>
    <r>
      <rPr>
        <u/>
        <sz val="11"/>
        <color theme="1"/>
        <rFont val="Times New Roman"/>
        <family val="1"/>
      </rPr>
      <t>Mitigate</t>
    </r>
    <r>
      <rPr>
        <sz val="11"/>
        <color theme="1"/>
        <rFont val="Times New Roman"/>
        <family val="1"/>
      </rPr>
      <t xml:space="preserve"> - where rainfall is anticipated, appropriate material should be placed under the sediment prior to excavation to ensure there is no seepage into groundwater systems
3. </t>
    </r>
    <r>
      <rPr>
        <u/>
        <sz val="11"/>
        <color theme="1"/>
        <rFont val="Times New Roman"/>
        <family val="1"/>
      </rPr>
      <t>Mitigate</t>
    </r>
    <r>
      <rPr>
        <sz val="11"/>
        <color theme="1"/>
        <rFont val="Times New Roman"/>
        <family val="1"/>
      </rPr>
      <t xml:space="preserve"> - water quality monitoring for the sources will be designed to identify potential impacts so that management measures can be proactively rather than reactively enacted upon</t>
    </r>
  </si>
  <si>
    <t>(i) As per the ESP Principle 5 (Gender), the GAAP has been updated by the GWP as Responsible Party.
(ii) As per the ESP Principles 1, 3, 9, 10, 11, 12 and 15 against which potential negative impacts were identified in relation with the structural  flood protection measures; Detailed design of the two structural measures in Montenegro, developed during the reporting period,  encompassed the Social and Environmental Screenings (SES) according to both UNDP SES principles and AF ESP, development of adequate Environment and Social Management Plans (ESMP) and the Environmental Social and Impact Assessment (ESIA) for structural measure on Bojana/Buna River. Thus, adequate ESP safeguard measures have been designed.</t>
  </si>
  <si>
    <r>
      <t xml:space="preserve">1. </t>
    </r>
    <r>
      <rPr>
        <u/>
        <sz val="11"/>
        <color theme="1"/>
        <rFont val="Times New Roman"/>
        <family val="1"/>
      </rPr>
      <t>Avoidance</t>
    </r>
    <r>
      <rPr>
        <sz val="11"/>
        <color theme="1"/>
        <rFont val="Times New Roman"/>
        <family val="1"/>
      </rPr>
      <t xml:space="preserve"> of physical resettlements
2. </t>
    </r>
    <r>
      <rPr>
        <u/>
        <sz val="11"/>
        <color theme="1"/>
        <rFont val="Times New Roman"/>
        <family val="1"/>
      </rPr>
      <t>Mitigation</t>
    </r>
    <r>
      <rPr>
        <sz val="11"/>
        <color theme="1"/>
        <rFont val="Times New Roman"/>
        <family val="1"/>
      </rPr>
      <t xml:space="preserve"> - in case of impacts on Roma settlements (or those of any other vulnerable group or beneficiary) that may lead to economic resettlement, stakeholders will have access to compensation as well as be informed of both the project-level Grievance Redress Mechanism (GRM), which will be advertised in the informal settlements
</t>
    </r>
  </si>
  <si>
    <t>1. GAAP updated during the reporting period
2. GRM in place - no grievances received during the reporting period</t>
  </si>
  <si>
    <t>Project interventions are also planned within or in proximity to sensitive wetland environment that act as important bird breeding grounds. If water requirements are not taken into considerations in modelling and integrated flood management measures, wetlands may not receive adequate water to fulfil ecosystems functions.</t>
  </si>
  <si>
    <t xml:space="preserve">1. Likelyhood of sediment movement during the construction activities
2 Accelerated erosion by increasing the speed and volume of channel flow and influence river hydraulics in unpredictable and ways, including the increase of bank erosion.
</t>
  </si>
  <si>
    <r>
      <t xml:space="preserve">1.1 </t>
    </r>
    <r>
      <rPr>
        <u/>
        <sz val="11"/>
        <color theme="1"/>
        <rFont val="Times New Roman"/>
        <family val="1"/>
      </rPr>
      <t>Avoidance</t>
    </r>
    <r>
      <rPr>
        <sz val="11"/>
        <color theme="1"/>
        <rFont val="Times New Roman"/>
        <family val="1"/>
      </rPr>
      <t xml:space="preserve"> - As part of the project design, all proposed structural measures with significantly adverse environmental and social impacts were eliminated
1.2 All structural measures will be positioned in a way to </t>
    </r>
    <r>
      <rPr>
        <u/>
        <sz val="11"/>
        <color theme="1"/>
        <rFont val="Times New Roman"/>
        <family val="1"/>
      </rPr>
      <t>avoid</t>
    </r>
    <r>
      <rPr>
        <sz val="11"/>
        <color theme="1"/>
        <rFont val="Times New Roman"/>
        <family val="1"/>
      </rPr>
      <t xml:space="preserve"> environmentally sensitive areas and all green infrastructures will use a diversity of native species for planting
1.3 An integrated landscape </t>
    </r>
    <r>
      <rPr>
        <u/>
        <sz val="11"/>
        <color theme="1"/>
        <rFont val="Times New Roman"/>
        <family val="1"/>
      </rPr>
      <t>management</t>
    </r>
    <r>
      <rPr>
        <sz val="11"/>
        <color theme="1"/>
        <rFont val="Times New Roman"/>
        <family val="1"/>
      </rPr>
      <t xml:space="preserve"> approach will be emphasized for flood control without a narrow emphasis on structural measures that may decrease erosion in own areas while increasing erosion in another
2. </t>
    </r>
    <r>
      <rPr>
        <u/>
        <sz val="11"/>
        <color theme="1"/>
        <rFont val="Times New Roman"/>
        <family val="1"/>
      </rPr>
      <t>Manage</t>
    </r>
    <r>
      <rPr>
        <sz val="11"/>
        <color theme="1"/>
        <rFont val="Times New Roman"/>
        <family val="1"/>
      </rPr>
      <t xml:space="preserve"> - Special attention will be given in the transboundary basin-wide hydrological modelling to understand and subsequently prioritize adequate hydrological flows to wetlands to maintain ecosystem functions</t>
    </r>
  </si>
  <si>
    <t>1. Some particular infrastructure or structural measures for flood control, including ongoing activities of dredging of riverbeds, or the creation of new channels as part of flood control measures have serious ecological consequences (degradation of water quality, exacerbation of riverbed erosion processes, disturbance of fish spawning etc.) affecting critical habitats and offer only temporary solutions to ongoing erosion and siltation processes. 
2. Possibility of disturbance to critical habitats and/or sensitive environmental areas, as structural measures are proposed in proximity to important birding and spawning areas, including legally protected areas.  Narrow focus on flood control may not integrate aspect of water management to account for water availability to wetlands.</t>
  </si>
  <si>
    <r>
      <t xml:space="preserve">1.1 </t>
    </r>
    <r>
      <rPr>
        <u/>
        <sz val="11"/>
        <color theme="1"/>
        <rFont val="Times New Roman"/>
        <family val="1"/>
      </rPr>
      <t>Manage</t>
    </r>
    <r>
      <rPr>
        <sz val="11"/>
        <color theme="1"/>
        <rFont val="Times New Roman"/>
        <family val="1"/>
      </rPr>
      <t xml:space="preserve"> - All structural measures will be positioned in a way to avoid environmentally sensitive areas and all green infrastructures will use a diversity of native species for planting
1.2 </t>
    </r>
    <r>
      <rPr>
        <u/>
        <sz val="11"/>
        <color theme="1"/>
        <rFont val="Times New Roman"/>
        <family val="1"/>
      </rPr>
      <t>Manage</t>
    </r>
    <r>
      <rPr>
        <sz val="11"/>
        <color theme="1"/>
        <rFont val="Times New Roman"/>
        <family val="1"/>
      </rPr>
      <t xml:space="preserve"> - all construction activities will be carried out with respect to national regulations, including Environmental and Social Impact Assessment (ESIA) as required.</t>
    </r>
  </si>
  <si>
    <t>1.1 a. distance of river structures from the environmentally sensitive areas; b. no clearance of vegetation outside of the designated clearing boundaries, c. no damage to native fauna as a result of clearing activities; d. no loss of important vegetation areas</t>
  </si>
  <si>
    <r>
      <t xml:space="preserve">1. </t>
    </r>
    <r>
      <rPr>
        <u/>
        <sz val="11"/>
        <color theme="1"/>
        <rFont val="Times New Roman"/>
        <family val="1"/>
      </rPr>
      <t>Avoid</t>
    </r>
    <r>
      <rPr>
        <sz val="11"/>
        <color theme="1"/>
        <rFont val="Times New Roman"/>
        <family val="1"/>
      </rPr>
      <t xml:space="preserve"> - The project activities represent a paradigm shift in flood control planning by introducing Introduction of appraisal-led design for structural and non-structural measures using climate risk information (among other criteria) for detailed design</t>
    </r>
  </si>
  <si>
    <t>During the construction of the structural interventions, it may be necessary to undertake small scale earth works to redesign river course and remove sediment within the water course. There is the potential for the release of chemicals, nutrients, heavy metals and other material from the sediment and for these to enter waterways and groundwater systems during the works.</t>
  </si>
  <si>
    <r>
      <t xml:space="preserve">1.1 </t>
    </r>
    <r>
      <rPr>
        <u/>
        <sz val="11"/>
        <color theme="1"/>
        <rFont val="Times New Roman"/>
        <family val="1"/>
      </rPr>
      <t>Manage</t>
    </r>
    <r>
      <rPr>
        <sz val="11"/>
        <color theme="1"/>
        <rFont val="Times New Roman"/>
        <family val="1"/>
      </rPr>
      <t xml:space="preserve"> - Prepare an Erosion, Drainage and Sediment Control Plan (EDSCP) and
1.2 </t>
    </r>
    <r>
      <rPr>
        <u/>
        <sz val="11"/>
        <color theme="1"/>
        <rFont val="Times New Roman"/>
        <family val="1"/>
      </rPr>
      <t>Mitigate</t>
    </r>
    <r>
      <rPr>
        <sz val="11"/>
        <color theme="1"/>
        <rFont val="Times New Roman"/>
        <family val="1"/>
      </rPr>
      <t xml:space="preserve"> - Install silt curtains to restrict sediment movement from the site and covering of sediment where practicable
2.1 </t>
    </r>
    <r>
      <rPr>
        <u/>
        <sz val="11"/>
        <color theme="1"/>
        <rFont val="Times New Roman"/>
        <family val="1"/>
      </rPr>
      <t>Avoid</t>
    </r>
    <r>
      <rPr>
        <sz val="11"/>
        <color theme="1"/>
        <rFont val="Times New Roman"/>
        <family val="1"/>
      </rPr>
      <t xml:space="preserve"> significantly altering flow regimes in ways that prevent water resources from fulfilling their functions for upstream and downstream ecosystems and their services to local communities
2.2 </t>
    </r>
    <r>
      <rPr>
        <u/>
        <sz val="11"/>
        <color theme="1"/>
        <rFont val="Times New Roman"/>
        <family val="1"/>
      </rPr>
      <t>Manage</t>
    </r>
    <r>
      <rPr>
        <sz val="11"/>
        <color theme="1"/>
        <rFont val="Times New Roman"/>
        <family val="1"/>
      </rPr>
      <t xml:space="preserve"> - achieve natural hazard mitigation (e.g. flood prevention, peak flow reduction, soil erosion and landslide control) through small-scale structural measures such as regulation of flow regime at critical points of Gracanica River</t>
    </r>
  </si>
  <si>
    <t>1. Members of the Roma population may not be familiar with their rights and the way in which they can claim
2. Women in the local communities may not receive equal access to project information, thus be in inadequate decision-making role as men, due to cultural attributes of the local communities
3. Possible negative impact upon uninterrupted and safe access to public roads by local population during the construction phase
4. Possible impact on Key Biodiversity Area
5. The segments of the construction activities may pose potential health and safety risks to local communities
6. Scouring at bridge piers and abutments, as well as underneath bank protection
7. Possibility of potential Occupational Health and Safety (OHS) incidents during the construction phase
8. Possible contamination of existing water courses and impacts on water quality
9. The proposed project may potentially result in the generation of construction waste (both hazardous and non-hazardous).</t>
  </si>
  <si>
    <r>
      <t xml:space="preserve">USP 1: Reconstruction of bridges and regulation of riverbed in the downstream Gracanica River in Montenegro
</t>
    </r>
    <r>
      <rPr>
        <i/>
        <sz val="11"/>
        <color theme="1"/>
        <rFont val="Times New Roman"/>
        <family val="1"/>
      </rPr>
      <t>[Note: the project will deliver only detailed design for this USP but not execute physical structural measures]</t>
    </r>
  </si>
  <si>
    <t xml:space="preserve">1. Full ESP screening was conducted
2. Full ESMP was developed in which impact assesment was carried out for each ESP risk indentified
</t>
  </si>
  <si>
    <t>Yes, full public consultation process was held during the development of the ESMP:
1. Public debate/consultations during development of the ESMP were facilitated by Municipality of Niksic. The debate was announced in local media with findings advertised publicly
3. Public insight into draft ESMP facilitated by Municipality of Niksic</t>
  </si>
  <si>
    <t>1. All the official project-related material (e.g leaflets, meeting announcements, and other stakeholder meetings material) will be prepared in both Montenegrin and Roma language, while a translator/interpreter for Roma language is going be hired and engaged during the official stakeholder engagement activities so as to ensure that all members of the local community are effectively communicated with. Drin FRM Project Grievance Redress Mechanism (GRC) has been clearly communicated with the impacted communities.
2. Women should be incentivised to take part in the project communication process by the project representative. This may be done through some targeted campaigns.
3. Maintain road access at all times, whereby traffic needs to be regulated via temporary signalization (e.g. traffic lights, traffic signs, etc.). These risks to be addressed by the design of temporary traffic signalization.
4.Rapid Biodiversity Survey should be conducted in order to analyse the initial state of biodiversity (baseline data) in Gracanica River in the project vicinity area (6km), which will serve as baseline data for further assessment. The survey will include biodiversity assessment of flora and fauna from the river and the surrounding area with special focus on KBA. Based on the survey results, appropriate management will be considered (Biodiversity Management Plan to be developed).
5.The expected emissions generated from on-site and off-site operations will be adequately managed and controlled by application of relevant Good International Practice (GIP), as well as observance of Environmental, Health, and Safety (EHS) safeguarding measures, e.g. during the execution of earthworks in the dry period, it is necessary to perform regular spraying with water on the subject locations.
6.Construction works should be executed during the hydrological minimum, i.e. during the dry period. Geological expert should be present during execution of the works in order to check if the solutions from Detailed Design are applicable on specific locations.
The Erosion and Sediment Management Plan shall be developed within the ESMP.
Monitoring during operation shell include further control and long-term monitoring (as for example photographs and report), in the form of annual control of stability of the protections (during the dry season), and after each flood event; technical staff from the stakeholder will be trained for such control.
7.Developing an Occupational H&amp;S Plan is mandatory in accordance with national legislation. The plan should include:
- Specific risk assessments of activities
- Specific procedures and operational controls to minimize
risks and impacts;
- Training and competence of personnel
- Emergency planning
- Safety equipment
- Traffic controls
- Incident reporting and investigation 
- Community health and safety
8. Develop a Water Management and Water Quality Monitoring Plan as a part of ESMP) to ensure that sediment (soil material, chemicals, etc.) is not discharged into the river.
The plan will include water protection measures such as:
• planning the execution of works on the bridge pillars during the summer months when the riverbed of the river Gracanica is dry;
• if the works are carried out in the rainy period of the year, appropriate material should be placed under the sediment to ensure that there is no spreading of sediment and runoff into watercourses and groundwater;
• Work method statement, which implies restricting the entry of machines into the watercourse.
The plan will also include water quality monitoring to identify potential impacts so that management measures can be proactively rather than reactively enacted upon.
9.Prior to the commencement of works, the Contractor is obliged to develop a Non-Hazardous Construction Waste Management Plan in accordance with national legislation. The plan will describe in detail the types of waste, the quantities and the manner of treatment of the identified types of waste.
Also, in case the use of hazardous substances / materials is determined at the design stage, it is necessary to develop a Hazardous Waste Management Plan by the Contractor in accordance with national legislation.</t>
  </si>
  <si>
    <t>No data available yet -Institutional mapping, implemented by the GWP as Responsible party within Output 2.2, underway.</t>
  </si>
  <si>
    <t>No data available yet - socio-economic surveys to fully map the socio-economic conditions within the Drin River Basin, Output 1.3, underway.</t>
  </si>
  <si>
    <t>N/A, activities underway</t>
  </si>
  <si>
    <t xml:space="preserve">(i) Gender competencies of each project team member have been assessed and knowledge improved through UNDP's manadatory training courses, e.g: The Gender Journey: Thinking outside the box, UN Course on Prevention of Harassment, Sexual Harassment and Abuse of Authority, Prevention of Sexual Exploitation and Abuse of the Local Population and UN Human Rights and Responsibilities 
(ii) Gender competencies were amongst criteria in the ToRs for recruitment of the team members
(iii) The Global Water Partnership Organization (GWP), Responsible Party for implementation of the Project Outcome 2 - Improved Institutional Arrangements, commissioned Gender Expert who reviewed and updated the Project's Gender Action Plan (GAP) during the reporting period
(iv) Gender responsiveness of the poject budget was assessed during the budger revision process, confirming that project activities were adequately funded to address both men's and women's differentiated adaptation needs. The budget includes sufficent resources for engagement of National Gender Experts who monitored GAP implementation, and are to conduct gender training of the project team, key stakeholders and local communities, asses capacities of the national partnering institutions to carry out gender-responsive activities and help them build their gender capacities. Revised budget was endorsed by the Regonal Project Board (RPB).
(v) Project facilitated the increased participation of women as important stakeholders
(vi) Finally, the AF Principle 5 - gender equality and women's empowerment has been reviewed against during the social and environmental screening, of the two sub-projects. 
</t>
  </si>
  <si>
    <t>YES, UNDP performs the both IE and EE roles.</t>
  </si>
  <si>
    <t>Stanislav Kim, OiC Climate and Disaster Team Leader, UNDP Istanbul Regional Hub</t>
  </si>
  <si>
    <t>Keti Chachibaia, Technical Advisor</t>
  </si>
  <si>
    <t>keti chachibaia@undp.org</t>
  </si>
  <si>
    <t>Development of flood hazard and risk maps underway for the areas of potentially significant flood risk (APSFRs) that had not already been mapped by other initiatives, in coordination with relevant national authorities.</t>
  </si>
  <si>
    <t>Number and level  (where relevant) of effective coordination mechanisms for climate-resilient FRM in DRB                                                                                                                                                                                                                                                                                                                                                                                                                                                                                                                                         (Level 1 = no coordination mechanism; Level 2= coordination mechanism in place; Level 3 = coordination mechanism in place, meeting regularly with appropriate representation (gender and decision-making authorities); Level 4 = coordination mechanism in place, meeting regularly, with appropriate representation, with appropriate information flows and monitoring of action items/issues raised)</t>
  </si>
  <si>
    <t>Socio-economic survey and vulenerability assessment of the DRB communities underway.</t>
  </si>
  <si>
    <t>4 coordination mechanisms:
(a) DCG/MOU: Level 4
(b) Drin Expert Working Group on Floods: Level 4
(c) DRB Framework Agreement on FRM
(d) DRB SAP is informed of climate-induced flood risks and integrated resilient FRM measures</t>
  </si>
  <si>
    <t>State and the efficiency of work among the coordination mechanisms for the climate resilient FRM, is as follows:
(a) DCG (Level 3)
(b) EWGF (Level 2), 
c) DRB Framework Agreement on FRM (Level 1)
(d) DRB SAP is informed of climate-induced flood risks and integraed resilient FRM measures (Level 2)</t>
  </si>
  <si>
    <t>a) With procurement of 9 new hydrological (6 in North Macedonia and 3 in Montenegro) and 8 meteorological (4 each in N. Macedonia and Montenegro) fully automatic monitoring stations and upgrade of 11 existing hydrologoical and 5 meteo stations (all in N. Macedonia), spatial and altitudinal coverage and efficientcy of the hydromet monitoring network in DRB has been enhanced. Institutional analysis that will cover the efficiency the O&amp;M system is underway.
b) Target number of 25 functional hydromet monitoring stations in N. Macedonia defined during Year 1 has been reached.</t>
  </si>
  <si>
    <t>No progress to report against target 2.2 during the reporting period. These targets foreseen to be reached fully in 2024</t>
  </si>
  <si>
    <t xml:space="preserve">No progress to report against target 2.2 during the reporting period. These targets foreseen to be reached fully in 2023
</t>
  </si>
  <si>
    <t>Design of one identified structural options for DRB in Montenegro completed using climate risk information and CBA method, another design nearly completed in 2021.
Design of one structural measure for DRB in North Macedonia completed in 2020 using climate risk information and CBA method, another one nearly completed in 2021</t>
  </si>
  <si>
    <t>No progresss to report against the target 3.3 during the reporting period, implementation of non-structural flood protection measures has not started yet</t>
  </si>
  <si>
    <t>COVID-19 pandemic outbreak that nearly coincided with the project start, lasted throughout 2021 with varying intensity, thus significantly affecting the pace of project implementation and causing delays across most activities.
Project respoded by changing implementation modalities and switching to telecommuning and teleworking of team members, using of eprocurement tools, etc. Effective use of IT tools has helped maintaining momentum over the most of the activities, while those that were related to physical activity in the field have, in most cases, been postponed for the post covid period.
Proficiency in contemporary IT skills, allowed project personnel to keep fulfilling relevant tasks while working remotely.</t>
  </si>
  <si>
    <t>COVID-19 pandemic significantly reduced the pace of project implementation thus causing delays in most of the activities. Project respoded by changing implementation modalities and switching to telecommuning and teleworking and using online platforms for meetings and management tools.
Delays caused by the novel coronavirus pandemic were addressed by the project team proposing changes in the Multi Year Work Plan and Budget, in which unrealized activities were postponed mostly to 2022 and beyond, along the same activity and budget lines. The proposed changes were endorsed by the Project Board and, apart to the affected timeliness, they did not foresee negative impact on project outputs and outcomes.</t>
  </si>
  <si>
    <t>Detailed designs  of two sub-project structural measures on Bojana/Buna and Gracanica rivers in Montenegro, have encomassed full Social and Environmental Screening, ESMP development and ESIA development in case of the former. The designs, together with the safeguards have been wreviewed by third party companies before relevant permits are applied for and issued. The entire design development process is overseen by an independent inernational engineer as well as the Project Implementation Unit, Regional Project Manager and Chief Technical Advisor. Detailed design of one sub-project structural measure in North Macedodonia is under development using the same safeguards developing procedures.</t>
  </si>
  <si>
    <t>Effective partnerships has been established during the reporting period with National Hydrometeorological Services (Hydromets), the key partners for implementation of the Outcome 1, National Water Management Administrations in the three riparian countries, as well as the other development actors - GIZ FFEWS Project and EU IPA Support to Implementation and Monitoring of Water Management in Montenegro Project. Hydrological, hydraulic, flood hazard and risk models already developed by the two aforementioned projects will be integrated in the modelling work done by the project so that the overlaps are avoided. PMU, international and national experts' teams meet with all relevant national partners and international development actors in person and on line several times during the reporting period. Project activelly participates at the two transboundary Technical Working Groups on hydromet and flood risk mapping, facilitated by GIZ .
Drin Core Group (also in the capacity of the Regional Project Board) met twice during 2021 and approved both the project Multi Year Work Plan and the revised budget. DCG/RPB was informed on all risks and issues facing implementation of project in the coming period.
As major lesson learned during the reporting period, temporal and spatial intermittency in the historical data series obtained from national hydromet services, which limited data quality for assessment and modelling purposes, was addressed by the project by using satellite imagery that provides for the climate parameters assessment for creating virtual rain/snow gauges over the DRB at various time steps and preparing long time series with enough data to be processed and calculate both statistical rainfall values at virtual gauges and variograms related to rain heterogeneity, depending on the altitude and the distance to the sea. Rainfall values of recent flood events gathered this way are to be used for validation of hydrological and hydraulic models.</t>
  </si>
  <si>
    <t>keti.chachibaia@undp.org</t>
  </si>
  <si>
    <t>Ms Keti Chachibaia</t>
  </si>
  <si>
    <t xml:space="preserve">No progress against target 2.1 during the reporting period. These targets foreseen to be reached fully in 2024
</t>
  </si>
  <si>
    <t>Progress against target 3.2
(a) 1000 people directly protected by the intervention completed at improving hydraulic capacity of the Crni Drim River in the urban part of the Municipality of Struga in North Macedonia in 2020</t>
  </si>
  <si>
    <t xml:space="preserve">Progress against target 1.3:
(a) Socio-economic data collection tool under development. Bespoke GIS-base socio-economic modelling tool under development
(b) Baseline report on social and gender vulnerability under development, targetting at leas 30% of female participants in the consultation process
(c) Analysis of the existing DisInventar databases in the three riparian countries underway. </t>
  </si>
  <si>
    <t>Progress against Indicator target 1.2:
a) Spatial Data Initiative and mangement system has been established during the reporting period
b) Digital Elevation Models (DEM) obtained from National Water Resources Management Agency of Albania (AMBU), DEMs procured via  areal surveillance using LiDAR technology of 4,125 sq. kilometers in the Crn Drim River Basin in North Macedonia in coordination with the National Geodetic Authority.
c) Detailed hdyrological and hydraulic modelling for the Crn Drim in N. Macedonia and high-res flood hazard and risk maps under development
d) Numerical high-level hydrological and hydraulic modesl of the DRB under development</t>
  </si>
  <si>
    <t>Highly Unsatisfactory (HU)</t>
  </si>
  <si>
    <t xml:space="preserve">As stated above, major risk mitigation measures employed during the current reporting period addressed the impacts caused by prolonged Covid-19 pandemic. These measures proved efficent as they help maintain momentum over the implementation of project activities and intensify implementation of activities between the pandemic peaks, especially in the Q3 and Q4 2021. The measures encompassed not just use of virtual management and meeting tools, but also activities such as the e-procurment, monitoring over the work of contractors by using real-time editing/ revewing software tools, e.g. on-line review of components of detail design and safeguards of structural flood protection measures, etc.
The risk imposed by the pandemic having been reduced, the project implementation pace picked up in accordance to the revised Multi Year Work Plan and the revised budget.
</t>
  </si>
  <si>
    <t>Estimated cumulative total disbursement as of 31 December 2021</t>
  </si>
  <si>
    <r>
      <t xml:space="preserve">Since the commencement of the project the total of US$4,613,935 of the AF grant funds were received through first (US$ 2,711,022.5) and second (US$ 1,902,912.5) payment tranches.
Project disbursement during the reporting period was </t>
    </r>
    <r>
      <rPr>
        <sz val="11"/>
        <color theme="1"/>
        <rFont val="Times New Roman"/>
        <family val="1"/>
      </rPr>
      <t>US$ 1,175,892</t>
    </r>
    <r>
      <rPr>
        <sz val="11"/>
        <color indexed="8"/>
        <rFont val="Times New Roman"/>
        <family val="1"/>
      </rPr>
      <t xml:space="preserve">
Given the cumulative total disbursement of US$ 2,145,457, 46.5% of the received funds or 38.5% of the initially planned delivery (Project Document) have been disbursed by the end of the reporting period. </t>
    </r>
  </si>
  <si>
    <t>Project team switched to teleworking and telecommuting work modalities, which allowed for maintaining momentum over the activities that had already started and initiating the new ones. Majority of meetings moved onto on-line pratforms thus enabling regular communication with internal and external stakeholders, vendors, etc.
When conditions for safe travel having were met in the Q3&amp;Q4 2021, the international key experts, PMU and national teams were deployed in the field to conduct intesive assessments related to the Outcome 1.
Project timeliness having been affected, the Multi Year Work Plan and budget were revised twice during the reporting period and presented to the Drin Core Group/ Regional Project Board for endorsement/approval at its semmi-annual meetings.</t>
  </si>
  <si>
    <t>No data available yet - socio-economic conditions mapping and vulnerability assessment within Output 1.3 underway.</t>
  </si>
  <si>
    <t>a)	Review existing FM policy and enabling environments in each riparian country and develop basin FRM policies for the implementation of FRM legislative and policy framework in line with relevant EU directives.  
b)	Development of risk financing and risk transfer mechanisms strategy to include private sector engagement strategy for long-term implementation of risk financing and risk transfer mechanisms for national-level flood risk financing and resilience strategy. Also, to include identification or public-sector risk financing mechanisms for flood risk management.  Risk financing and transfer mechanisms products and tools will be identified (if existing) and/or developed based on detailed socio-economic risk, damages and losses assessment (to be undertaken in Output 1.3). The project will undertake feasibility studies for the identified and shortlisted risk financing mechanisms.   
c)	Sector FRM policies (at least 2 – energy, agriculture) - Undertake detailed technical studies (including modelling) on climate change impacts on the identified sectors (energy and agriculture) in the DRB. Consult with national sector leaders and relevant stakeholders on findings of study and invite comments on recommendations through the floods working group. Develop and codify detailed methodologies for incorporating climate-change responsive flood risk considerations into risk assessments, strategies, policies and plans for the energy and agriculture sectors. Develop and finalize robust sector FRM policies and any necessary enabling guidelines and/or tools for effective implementation of new policies</t>
  </si>
  <si>
    <t xml:space="preserve">a)	Institutional mapping to identify the current relevant national and sub-national government departments with functions in flood risk management in each Riparian country. 
b)	Institutional capacity assessment and gap analysis to include functional, resourcing, technical and financial capacity assessment.  Development of long-term Institutional capacity development plan addressing resourcing, technical, and financial needs in each Riparian. Develop training programme for climate risk management and flood risk management and embed in relevant national/regional institutions to improve the technical capacity and knowledge base for climate risk management and a long-term adaptation planning for flood risk management.      
c)	The ToR of the Drin EWG Floods will be revisited in terms of mandate, membership, resource requirements, technical capacity and technical enabling environment; data sharing and data access and technical means and tools for coordination.  In consultation with riparian countries and the DCG a strategy and a five-year work program of the Drin EWG Floods will be developed and implemented.
d)	Deliver prioritized training to practitioners, decision-makers and communities
e)	The project’s Knowledge Management strategy will be embedded under this Output (along with Output 3.3) and the KM tools and strategies will be developed and applied to fully embed capacity development in key institutions.   </t>
  </si>
  <si>
    <t xml:space="preserve">Development of an integrated basin flood risk management plan for the DRB with participation of all relevant stakeholders. The plan will take a bottom-up, multi-stakeholder, consensus-based approach. This activity will be mainstreamed into the national on-going work on the development of the river basin management plans through the relevant national authorities. From the basin plan, and sub-national plans will be developed.  </t>
  </si>
  <si>
    <t xml:space="preserve">Commencement of the activities under this Output is planned for the next reporting period. </t>
  </si>
  <si>
    <t xml:space="preserve">Global Water Partnership (GWP) Organization  was formally enaged under the Letter of Agreement between UNDP and GWP in April 2021 as the Responsible Party for implementation of Outcome 2.
GWP developed the ToR and selected the consultant who started work on review of the existing flood risk management policy and developing basin-wide FRM policies.
GWP developed the ToR, selected and contracted Gender Policy Expert who updated the Gender Action Plan (GAP) and will be responsible for monitoring.
</t>
  </si>
  <si>
    <t>GWP  has performed collection and review of the background documentation for the institutional mapping. Excel table with FRM actors, mandates and contact details was developed, which shall serve as a live document, to be regularly updated.
Background documents were gathered and the ToR for the revision of the ToR, development of a five-year strategy and work programme of the Drin Core Group Expert Working Group on Floods (EWGF) was prepared, advertised and consultancy selected.
During the reporting period GWP served as the secretariat that faciliated 21st and 22nd on-line sessions of the Drin Core Group (DCG), that serves as the Regional Project Board of the Drin FRM Project.</t>
  </si>
  <si>
    <t>a)	Detailed review of the existing coverage, physical condition and data collection procedure including the quality of data. Collect data from the relevant Riparian Institutions to get the current station coverage, equipment installed, data period and data collection procedure.
b)	Undertake an assessment of the monitoring network requirements for effective monitoring for strategic flood risk management, flood forecasting and early warning in the future and optimize the stations coverage.  
c)	Undertake an assessment of the existing telecommunications infrastructure to support the telemetered and automated stations.  
d)	Digitize all relevant historical paper format data for DRB and systematize and store within the hydrometric database. Establish guidelines, procedures, data sharing protocols and user’s manuals for the new hydrometric database.  
e)	Assess the institutional arrangements and capacity for the operation and maintenance of the hydrometric network and develop Institutional capacity development plan for hydrometric network O&amp;M detailing manpower and financial requirements, and training needs, for the efficient O&amp;M of all the stations in each Riparian country. Assess existing roles and responsibilities and the capacity of staff responsible for operating and maintaining the hydrometric network. Assess the existing protocols for the collection, transmission, sharing, storage, management and use of the observed data.
f)	Establish mechanisms for population and maintenance of centralized basin hydrometric database 
g)	Prepare an operational plan for the hydrometric network including transmission of data, data management, data analysis and reporting procedures. The maintenance plan will cover manpower, technical capacity, material and finance requirements. 
h)	Provide detailed specification and design including costs of all equipment and each component of the hydrometric network specified including the detailed design and bid document for the stations for future rehabilitation / new installation. 
i)	Provide technical and financial assistance to improve hydrometric monitoring network (undertake procurement and installation of equipment).  
j)	Review existing financing of hydrometric network O&amp;M in each riparian country.  Identify resourcing, and training needs as well as institutional arrangements for the management of the proposed new hydrometric network.
k)	Develop and implement O&amp;M financing mechanisms for the hydrometric network.</t>
  </si>
  <si>
    <t xml:space="preserve">Based on the hydro-meteorological monitoring stations metadata provided by the partnering National Hydro-meteorological Services (hydromets), the project Lead International Expert on Hydrometeorological Networks completed the Assessment of the existing coverage and conditions of the national hydrometeorological monitoring networks, data collection protocols and quality of the hydromet data in the Drin/Drim River Basin (DRB). Project also managed to obtain medatadata for the White Drin sub-basin in Kosovo, and assessed that part of the DRB in the assessment so that the basin is assessed as whole. Finally, the medadata was obtained for the hydromet network owned and operated by the Albanian Hydroelectrical Power Corporation (KESH) in their Drin casade powerplants.
The optimized networks required for basin-scale flood risk monitoring and management having been identified, the project designed, developed specifications and cost estimates and procured 7 new fully automated hydromet monitoring stations under Montenegro component, 10 new stations and refurbished 16 existing stations under North Macedonia component. Project provided basic training, while National Hydromet Services committed for operations and maintenance (O&amp;M) of the new monitoring equipment through Memoranda of Understanding (MoUs) signed with UNDP.  Such project's technical assistance resulted in the  improved hydromet monitoring network longitudinal basin coverage of the hypsometric curve by avg. 30%, while spatial density was increased from 30% to 60%, depending on the sub-basin. These results were presented and acknowledged by the Drin Core Group/ Regional Project Board.
Project developed and jointly with national hydromet services discussed and filled out questionnaires for assessing the institutional arrangements and capacity for the operation and maintenance of the hydrometric network and developing Institutional capacity development plan for hydrometric network operations and maintenance (O&amp;M) and training needs. Institutional assessment and capacity development plan will be finalized during Q1 2022.
</t>
  </si>
  <si>
    <t xml:space="preserve">
a)	Establish Spatial Data Initiative  and data management system for project
b)	Undertake detailed topographic surveys of the river channel through high risk areas including all major infrastructure across the river (e.g. bridges, dams etc.) and along river banks (e.g. flood walls, levees etc.) for the Crn Drim in Macedonia.
c)	Acquire/purchase/commission high resolution topographic data for the floodplain areas through high risk areas of the Crn Drim in Macedonia. Aerial photographs or LiDAR sources would be recommended in order to obtain a high-resolution DEM covering the whole basin.  Coarser DEM and topographic data will be used for the rest of the basin for basin wide modelling
d)	Using the most appropriate modelling techniques, establish numerical high-level basin wider hydrological and hydraulic models of the DRB. Undertake detailed hydrological and hydraulic modelling for the Crn Drim in Macedonia in line with EUFD and produce high resolution flood hazard inundation maps suitable for use in land use planning, development zoning, flood risk
mitigation design, establishment of flood insurance criteria, raising public awareness, and emergency planning for the Crn Drim in Macedonia.  Maps will be produced for a number of different return periods and for a range of climate change scenarios. Flood modelling and mapping will cover all relevant flooding mechanisms within the basin.
e)	Integrate detailed hydrological and hydraulic modelling for other Areas for further assessment (AFAs) being modelled by GIZ and riparian governments into the high-level river basin model, as and when they become available
f)	Undertake capacity assessment of relevant institutions for flood risk assessment and modelling and develop a long-term capacity development plan and training needs.</t>
  </si>
  <si>
    <t>a)	Develop and codify methods and tools for undertaking socio-economic surveys to collect necessary information to fully map the socio-economic conditions of within the basin.    
b)	Undertake socio-economic and vulnerability assessment to fully map existing vulnerability within the DRB, in order to identify the most appropriate adaptation options to reduce vulnerability within the s basin.   
c)	Develop a GIS-based flood risk model which integrates various spatial socio-economic data with the flood hazard maps, calculates flood risk, performs vulnerability assessment, produce vulnerability maps which will include damages and loss of life estimates and to test flood management options.
d)	Implement the DisInventar database in Riparian countries for the systematic recording of damage and loss. 
e)	Develop harmonized methods, guidelines and procedures in line with Sendai Framework, for recording flood events, undertaking post-event surveys and assessing vulnerability to flooding as well as assessing the effectiveness of flood mitigation measures in reducing vulnerability and damages.
f)	Undertake cost-benefit options analysis using the vulnerability loss and damages model to identify options that maximize benefits as the basis for the development of the Integrated FRM strategy and plan for the basin</t>
  </si>
  <si>
    <t xml:space="preserve">a)	Undertake optioneering for long-term FRM measures for DRB including feasibility, outline design and indicative costing. 
b)	Undertake detailed design for structural measures to be implemented by the project. The project will undertake detailed design for implementation of structural options identified as priority measures during project development. The measures to be implemented are described under Output 3.2 and described in more detail in Annex 5. </t>
  </si>
  <si>
    <t>During proposal development Riparian countries provided structural measures that have already been prioritised for implementation.  The Adaptation Fund (AF) project will undertake the detailed design of these structures during project implementation (Output 3.1) and take account of the full river basin impact of the intervention measures.  It will undertake detailed climate-risk based assessment (using models and methods developed in output 1 of the project) to appraise all options and develop the detailed design of the proposed interventions.</t>
  </si>
  <si>
    <t>In order to ensure participatory and long-term sustainable community resilience the project will provide training to selected municipalities/communities on maintenance of non-structural intervention measures.  Some non-structural measures have already been identified as part of the structural measures (e.g. for Macedonia), but it is envisaged that, during the development of the basin FRM strategy, additional non-structural measures will be identified</t>
  </si>
  <si>
    <t>Activities under this output have not been planned for implementation during the reporting period.</t>
  </si>
  <si>
    <t>a)	Establish Spatial Data Initiative  and data management system for project
b)	Undertake detailed topographic surveys of the river channel through high risk areas including all major infrastructure across the river (e.g. bridges, dams etc.) and along river banks (e.g. flood walls, levees etc.) for the Crn Drim in Macedonia.
c)	Acquire/purchase/commission high resolution topographic data for the floodplain areas through high risk areas of the Crn Drim in Macedonia. Aerial photographs or LiDAR sources would be recommended in order to obtain a high-resolution DEM covering the whole basin.  Coarser DEM and topographic data will be used for the rest of the basin for basin wide modelling
d)	Using the most appropriate modelling techniques, establish numerical high-level basin wider hydrological and hydraulic models of the DRB. Undertake detailed hydrological and hydraulic modelling for the Crn Drim in Macedonia in line with EUFD and produce high resolution flood hazard inundation maps suitable for use in land use planning, development zoning, flood risk
mitigation design, establishment of flood insurance criteria, raising public awareness, and emergency planning for the Crn Drim in Macedonia.  Maps will be produced for a number of different return periods and for a range of climate change scenarios. Flood modelling and mapping will cover all relevant flooding mechanisms within the basin.
e)	Integrate detailed hydrological and hydraulic modelling for other Areas for further assessment (AFAs) being modelled by GIZ and riparian governments into the high-level river basin model, as and when they become available
f)	Undertake capacity assessment of relevant institutions for flood risk assessment and modelling and develop a long-term capacity development plan and training needs.</t>
  </si>
  <si>
    <t>Appraisal led detail design of the structural flood protection measures, is well underway in Montenegro and North Macedonia, while in Albania these activities have not yet been initialized as no structural measurs had been preselected in this country through the Project Document.
70% of the Detailed design of restoration of the Sateska River (tributary to Black Drim) natural riverbed in North Macedonia has been completed during the reporting period. The project has also commissioned a third party design review.
Detailed design of the restoration of the downstream Gracanica riverbed and foundations of the bridges in the Municipality of Niksic in Montenegro, together with the third party design review have been completed and handed over the municipal authorities. Social and environmental screening following both UNDP and AF screening priniciples was conducted and the Environmental and Social Management Plan (ESMP) fully developed, following the public participation procedures. This sub-project will not be physically executed by the project beyond detailed design development.
Detailed design of the reconstruction of the embankements along the Montenegro coast of the Bojana/Buna River has been completed up to the 90%, including the third-party design review. The design encompasses the Environmental and Social Imact Assessment (ESIA) of the risks identified during the Social and Environmental Screening and the full ESMP.</t>
  </si>
  <si>
    <t>Apart from the structural measure of cleanup of the Black Drim riverbed in the urban part of the Municipality of Struga in North Macedonia completed during 2020, no structural measures have been implemented during the reporting period.</t>
  </si>
  <si>
    <t xml:space="preserve">In coordination with partnering national institutions (national hydromet services, water administration agencies, etc.) and partnering initiatives by other projects (GIZ and EU IPA), the project assessed the current level of the EU Flood Directive (EUFD) implementation in each riperian country and established spatial data initiative, i.e data repository. 
Long-term hydrological and meteorological data series (cca. 1950s - 2000s) that will be used for callibration and validation of the project hydrological and hydraullic models were acquired from the national hydromet services, which represents a major breakthrough in the effective partnership establishment with national hydromet services since these data had not been previously handed over to similar projects due to the various reasons. Using GPM/IMERG, ERA5 satellite imagery, the project was able to fill in the temporal and spatial gaps in these data and prepare long time series with enough data to be processed and calculate both statistical rainfall values at virtual gauges and variograms related to rain heterogeneity, depending on the altitude and the distance to the sea. Rainfall values of recent flood events gathered this way, validated with hydromet data are to be used for validation of hydrological and hydraulic models.
Digital Elevation Models (DEM)/topographic have been obtained from the National Water Administrations, and the Albanian National Hydroenergetic Corporation (KESH)for their owned and operated Drin cascade, while the high-level DEMs for the Black (Crn) Drim in North Macedonia were obtained via aerial LiDAR surveillance in coordinaton with National Agency for Real Estate Cadastre. 
ToRs were developed for geodetic topographic surveys of the DRB river valleys in Albania and North Macedonia, on pre-defined riverbed cross-sections, that will serve for development of the numerical hydraullic models.
Numerical basin-wide hydrological model was completed by the Chief Technical Advisor and Lead International Hydrological Modeller, while evelopment of the numerical hydraulic models for the selected high-risk areas (APSFRs), and integration of areas already modelled by partnering projects (GIZ Adaptation to Climate Change through Flood Risk Management Project and EU IPA Support to Implementation and Monitoring of Water Management in Montenegro) is underway.
</t>
  </si>
  <si>
    <r>
      <t xml:space="preserve">The overall progress during the reporting period has been rated as </t>
    </r>
    <r>
      <rPr>
        <u/>
        <sz val="11"/>
        <rFont val="Times New Roman"/>
        <family val="1"/>
      </rPr>
      <t>"Marginally Satisfactory (MS)"</t>
    </r>
    <r>
      <rPr>
        <sz val="11"/>
        <rFont val="Times New Roman"/>
        <family val="1"/>
      </rPr>
      <t xml:space="preserve">, as the project activities have remained on track to achieve most of its major outcomes/outputs, despite delays caused by COVID-19 pandemic the outbreak of which nearly coincided with the commencement of the project implementation and lasted with varying intensity throughout the reporting period. The issue impeded the deployment of the Project Management Unit and international key experts into the field in order to undertake site inspections and meet stakeholders across the Drin River Basin (DRB), especially at the local community level, with whom the distant (online) communication was hardly possible. Field missions had to be put off until Q3&amp;Q4 2021, while relevant deliverables, such as the Assessment of the Hydrometeorological Monitoring Networks in the DRB were completed with a delay.
The pandemic issue was addressed through the revised both Multi Year Work Plan (MYWP) and the Budget, by relocating the unspent funds earmarked for 2021 along the same budget lines, mostly over to 2022 and the rest of the project implementation period (2022 - 2024). The proposed MYWP and budgetary changes were endorsed by the Drin Core Group in its capacity of the Regional Project Board, which was recorded in the meetings' reports. An effective project governance structure remained in place.
The project team exercised due diligence by utilizing all possible measures to mitigate the impact of the COVID-19 pandemic on its timely implementations, primarily by applying available teleworking modalities and fully utilizing available online communications, meeting and monitoring platforms. Project also used transboundary Technical Working Groups set up by the long-running GIZ project for initial meetings and discussions with national hydrometeorological services. However, many activities </t>
    </r>
    <r>
      <rPr>
        <i/>
        <sz val="11"/>
        <rFont val="Times New Roman"/>
        <family val="1"/>
      </rPr>
      <t>could not have been</t>
    </r>
    <r>
      <rPr>
        <sz val="11"/>
        <rFont val="Times New Roman"/>
        <family val="1"/>
      </rPr>
      <t xml:space="preserve"> conducted this way, such as the assessment of relevant national institutions and their departments, review and assessment of the nationally owned and operated hydrometeorological monitoring networks and other flood risk management systems, field visits to the vulnerable municipalities and local communities, etc.. These activities, which required field presence of the project personnel, national and international consultants had to be postponed until the pandemic conditions allowed for that, i.e. by  Q3 and Q4 2021. During this period all the activities were intitiated and the project implementation gained in momentum.
An effective partnership established with the National Hydrometeorological Services yielded in handover of hydrological historical data series, metadata on meteorological monitoring stations (rain gauges, etc.) and rainfall data from those stations, necessary for calibration of the hydrological and hydraulic models. As a </t>
    </r>
    <r>
      <rPr>
        <i/>
        <u/>
        <sz val="11"/>
        <rFont val="Times New Roman"/>
        <family val="1"/>
      </rPr>
      <t>lesson learned</t>
    </r>
    <r>
      <rPr>
        <sz val="11"/>
        <rFont val="Times New Roman"/>
        <family val="1"/>
      </rPr>
      <t xml:space="preserve">, temporal and spatial intermittency in the obtained hydromet data series, which limited data quality for assessment and modelling purposes, was addressed by the project by using satellite imagery that provides for the climate parameters assessment for creating virtual rain/snow gauges over the DRB at various time steps and preparing long time series with enough data to be processed and calculate both statistical rainfall values at virtual gauges and variograms related to rain heterogeneity.
Funcitonal partnerships have also been established with all other relevant national stakeholders such as National Water Administrations and relevant ministries, as well as with the similar development initiatives run by GIZ and EU IPA.
</t>
    </r>
  </si>
  <si>
    <t>Based on the hydro-meteorological monitoring stations metadata provided by the partnering National Hydro-meteorological Services (hydromets), the project Lead International Expert on Hydrometeorological Networks completed the Assessment of the existing coverage and conditions of the national hydrometeorological monitoring networks, data collection protocols and quality of the hydromet data in the Drin/Drim River Basin (DRB). Project also managed to obtain medatadata for the White Drin sub-basin in Kosovo, and assessed that part of the DRB in the assessment so that the basin is assessed as whole. Finally, the medadata was obtained for the hydromet network owned and operated by the Albanian Hydroelectrical Power Corporation (KESH) in their Drin casade powerplants.
The optimized networks required for basin-scale flood risk monitoring and management having been identified, the project designed, developed specifications and cost estimates and procured 7 new fully automated hydromet monitoring stations under Montenegro component, 10 new stations and refurbished 16 existing stations under North Macedonia component. Project provided basic training, while National Hydromet Services committed for operations and maintenance (O&amp;M) of the new monitoring equipment through Memoranda of Understanding (MoUs) signed with UNDP.  Such project's technical assistance resulted in the  improved hydromet monitoring network longitudinal basin coverage of the hypsometric curve by avg. 30%, while spatial density was increased from 30% to 60%, depending on the sub-basin. These results were presented and acknowledged by the Drin Core Group/ Regional Project Board.
Project developed and jointly with national hydromet services discussed and filled out questionnaires for assessing the institutional arrangements and capacity for the operation and maintenance of the hydrometric network and developing Institutional capacity development plan for hydrometric network operations and maintenance (O&amp;M) and training needs. Institutional assessment and capacity development plan will be finalized during Q1 2022.</t>
  </si>
  <si>
    <t>In coordination with partnering national institutions (national hydromet services, water administration agencies, etc.) and partnering initiatives by other projects (GIZ and EU IPA), the project assessed the current level of the EU Flood Directive (EUFD) implementation in each riperian country and established spatial data initiative, i.e data repository. 
Long-term hydrological and meteorological data series (cca. 1950s - 2000s) that will be used for callibration and validation of the project hydrological and hydraullic models were acquired from the national hydromet services, which represents a major breakthrough in the effective partnership establishment with national hydromet services since these data had not been previously handed over to similar projects due to the various reasons. Using GPM/IMERG, ERA5 satellite imagery, the project was able to fill in the temporal and spatial gaps in these data and prepare long time series with enough data to be processed and calculate both statistical rainfall values at virtual gauges and variograms related to rain heterogeneity, depending on the altitude and the distance to the sea. Rainfall values of recent flood events gathered this way, validated with hydromet data are to be used for validation of hydrological and hydraulic models.
Digital Elevation Models (DEM)/topographic have been obtained from the National Water Administrations, and the Albanian National Hydroenergetic Corporation (KESH)for their owned and operated Drin cascade, while the high-level DEMs for the Black (Crn) Drim in North Macedonia were obtained via aerial LiDAR surveillance in coordinaton with National Agency for Real Estate Cadastre. 
ToRs were developed for geodetic topographic surveys of the DRB river valleys in Albania and North Macedonia, on pre-defined riverbed cross-sections, that will serve for development of the numerical hydraullic models.
Numerical basin-wide hydrological model was completed by the Chief Technical Advisor and Lead International Hydrological Modeller, while evelopment of the numerical hydraulic models for the selected high-risk areas (APSFRs), and integration of areas already modelled by partnering projects (GIZ Adaptation to Climate Change through Flood Risk Management Project and EU IPA Support to Implementation and Monitoring of Water Management in Montenegro) is underway.</t>
  </si>
  <si>
    <t xml:space="preserve">
Methodology and tools for undertaking socio-economic surveys to fully map the socio-economic conditions within the Drin River Basin was developed by the Lead Socio Economist and approved by the national implementing partners and the Drin Core Group as the Regional Project Board.
Following the preliminary vulnerability assessment of the affected communities and assessment of the flood hazard and risk mapping interventions completed by other initiatives (GIZ and EU IPA), Chief Technical Advisor, Lead Hydraullic Modeller and Socio Economist delineated the high-risk flood prone areas and the APSFRs for mapping of the socio-economic conditions and developed the Terms of Reference for an entity to collect basin-wide socio-economic data. Together with the national GIS experts, the GIS based flood risk data base was developed and prepard for the input of socio-economic data to be collected by ground truthing.
Lead International Socio Economist together with the Project Management Unit visited national institutions relevant for the Disinventar at national level and follow up on the Sendai Framework and assessment and preparation of harmonized guidelines and procedures is underway.</t>
  </si>
  <si>
    <t>Global Water Partnership (GWP) Organization  was formally enaged under the Letter of Agreement between UNDP and GWP in April 2021 as the Responsible Party for implementation of Outcome 2.
GWP developed the ToR and selected the consultant who started work on review of the existing flood risk management policy and developing basin-wide FRM policies.
GWP developed the ToR, selected and contracted Gender Policy Expert who updated the Gender Action Plan (GAP) and will be responsible for monitoring.</t>
  </si>
  <si>
    <t>Methodology and tools for undertaking socio-economic surveys to fully map the socio-economic conditions within the Drin River Basin was developed by the Lead Socio Economist and approved by the national implementing partners and the Drin Core Group as the Regional Project Board.
Following the preliminary vulnerability assessment of the affected communities and assessment of the flood hazard and risk mapping interventions completed by other initiatives (GIZ and EU IPA), Chief Technical Advisor, Lead Hydraullic Modeller and Socio Economist delineated the high-risk flood prone areas and the APSFRs for mapping of the socio-economic conditions and developed the Terms of Reference for an entity to collect basin-wide socio-economic data. Together with the national GIS experts, the GIS based flood risk data base was developed and prepard for the input of socio-economic data to be collected by ground truthing.
Lead International Socio Economist together with the Project Management Unit visited national institutions relevant for the Disinventar at national level and follow up on the Sendai Framework and assessment and preparation of harmonized guidelines and procedures is underway.</t>
  </si>
  <si>
    <t>Considering that the Covid-19 pandemic outbreak coincided with the project start and lasted with various intensity throughout the reporting period, the project managed to pull off well. Adequate and timely mitigation measures were applied during the pandemic, and appropriate project governance practice was exercised through timely revisions of both the budget and work plans, each time approved by the Regional Project Board (Drin Core Group). Successful coordination with the key stakeholders in the Riparian countries was maintained at all times via online meeting platforms, either bilaterally or multilaterally via several expert working groups. 
When the safe travel conditions were met during the last two quarters of 2021, the Project Management Unit (PMU) facilitated intensive basin-wide field visits with international and national expert teams  and live meetings with key national stakehoders, ranging from national water administrations to the authorites of vulnerable communities in all Riparian countries. Coordination was established with other similar project initiatives (GIZ, EU IPA) so that outputs overlapping was avoided.  Such partnerships resulted in successful acquiring of necessary hydro-meteorological and other data and overall fruitful cooperation with the benefiting institutions of national importance, such as national hydro-meteorological services. Following detailed assessment by the project key experts, national hydromet monitoring networks were systematically improved by procurement of new automated monitoring stations and refurbishment of existing ones. Thus, the flood forecasting capacity of the key institutions was brought up to the higher level. 
The Global Water Partneship (GWP), as the Responsible Party, with some delays started implementation of the activities from the Outcome 2 in close synergy with the PMU and key experts.
The project advanced well in the design of structural flood protecton measures under the Outcome 3, with social and environmental safeguards in constant focus. Participatory public consultations were conducted during development of ESIAs and ESMPs.
Overall rating of "Marginally Satisfactory (MS)" is mostly due to the still relatively low delivery rate affected by the pandemic, the quality of outputs, however, being at the enviable level.</t>
  </si>
  <si>
    <t>The project completed the assessment of the data retrieved from the partner Hydromet departments. the assessment reviewed the existing coverage and conditions of the national hydrometeorological monitoring networks, data collection protocols and quality of the hydromet data in the Drin/Drim River Basin (DRB). Project also managed to obtain medatadata for the White Drin sub-basin in Kosovo, and assessed that part of the DRB in the assessment so that the basin is assessed as whole. Based on the assessment, existing gaps in observation density has been identified in relation to  basin-scale flood risk monitoring and management . The project designed, developed specifications,  cost estimates and procured 7 new fully automated hydromet monitoring stations under Montenegro component, 10 new stations and refurbished 16 existing stations under North Macedonia component. Project provided basic training, while National Hydromet Services committed for operations and maintenance (O&amp;M) of the new monitoring equipment through Memoranda of Understanding (MoUs) signed with UNDP.  As a result, project's technical assistance resulted in the  improved hydromet monitoring network longitudinal basin coverage of the hypsometric curve by avg. 30%, while spatial density was increased from 30% to 60%, depending on the sub-basin. These results were presented and acknowledged by the Drin Core Group/ Regional Project Board. The project, through consultations and questionnaire  assessed the institutional  set-up and capacity for the operation and maintenance of the hydrometric network and developed a Institutional capacity development plan for hydrometric network operations and maintenance (O&amp;M) and training needs. Institutional assessment and capacity development plan will be finalized during Q1 2022.</t>
  </si>
  <si>
    <t>The project  undertook an assessment of  the current level of the EU Flood Directive (EUFD) implementation in each riperian country and established spatial data repository. This task has been completed in close partnership with GIZ.  Using GPM/IMERG, ERA5 satellite imagery, the project was able to fill in the temporal and spatial gaps in the long term time series data retrieved from the Hydromets of the participating countries. This was a truly a breakthrough acheivement that was possible through institutional partnerships forged by teh team. Additionally, Digital Elevation Models (DEM)/topographic have been obtained from the National Water Administrations, and the Albanian National Hydroenergetic Corporation (KESH)for their owned and operated Drin cascade, while the high-level DEMs for the Black (Crn) Drim in North Macedonia were obtained via aerial LiDAR surveillance in coordinaton with National Agency for Real Estate Cadastre. Numerical basin-wide hydrological model was completed by the Chief Technical Advisor and Lead International Hydrological Modeller, while evelopment of the numerical hydraulic models for the selected high-risk areas (APSFRs), and integration of areas already modelled by partnering projects (GIZ Adaptation to Climate Change through Flood Risk Management Project and EU IPA Support to Implementation and Monitoring of Water Management in Montenegro) is underway.</t>
  </si>
  <si>
    <t>The project forged partnership with Global Water Partnership (GWP) Organization  during the reporting year the Letter of Agreement between UNDP and GWP  has been signed. And GWP is the Responsible Party for the implementation of Outcome 2.
GWP developed series of TORs to assess institutional capacity and gender related issues and specific needs.</t>
  </si>
  <si>
    <t xml:space="preserve">  The project developed and approved (through the Board)  methodology and tools for mapping out  the socio-economic conditions within the Drin River Basin . In this exercise the project will utilize previous related studies conducted by GIZ and EU IPA, Chief Technical Advisor, Lead Hydraullic Modeller and Socio Economist delineated the high-risk flood prone areas and the APSFRs for mapping of the socio-economic conditions and developed the Terms of Reference for an entity to collect basin-wide socio-economic data. Together with the national GIS experts, the GIS based flood risk data base was developed and prepard for the input of socio-economic data to be collected by ground truthing. </t>
  </si>
  <si>
    <t xml:space="preserve">GWP  has performed institutional review based on existing assessment reports. TORs for a deep dive consultencies has been prepared. And GPW acted as a secretariat to the regional project board. Hence, all institutional elements of project implementation has been put in place during the reporting year.
</t>
  </si>
  <si>
    <t>No progress has been achieved under this output. According to the work plan the implementation will start from the next year.</t>
  </si>
  <si>
    <t>Detail design of the structural flood protection measures  is at an advanced stage in Montenegro and North Macedonia. Such design work has not started yet in Albania as the prodoc has not identified preliminary defense structures which will be determined by the project;
70% of the Detailed design of restoration of the Sateska River (tributary to Black Drim) natural riverbed in North Macedonia has been completed during the reporting period. The project has also initiated a third party design review for a final verification, prior to all site works. Detailed design of the restoration of the downstream Gracanica riverbed and foundations of the bridges in the Municipality of Niksic in Montenegro, together with the third party design review have been completed and handed over the municipal authorities. Social and environmental screening following both UNDP and AF screening priniciples was conducted and the Environmental and Social Management Plan (ESMP) fully developed, following the public participation procedures. This sub-project will not be physically executed by the project beyond detailed design development. Detailed design of the reconstruction of the embankements along the Montenegro coast of the Bojana/Buna River has been completed up to the 90%, including the third-party design review. The design encompasses the Environmental and Social Imact Assessment (ESIA) of the risks identified during the Social and Environmental Screening and the full ESMP.</t>
  </si>
  <si>
    <t>No structural measures have been implemented during the reporting period.</t>
  </si>
  <si>
    <t>No measures have been planned under this output.</t>
  </si>
  <si>
    <t>Despite COVID-19 oubreak that coincided with the project commencement and the critical incipient phase of project implementation, the project team has achieved considerable progress. Some of the key results included the retreaval of hydrometeorilogical data for the basin and the assessment of the key gaps in the observetion sysetem. Such gaps have been identified across the basin as to address the issues of density that intensified hydrymeteorological variability requires. MoUs have been signed with all responsible institutions to secure O&amp;M for the new equipment and installations. A lack of adequate fund allocations for O&amp;M has been identified one of the risks and the team will follow through to ensure that O&amp;M cost profiles for the next decade or so have been produced for all participating countrties and institutions. this will further facilitate more proactive budgetary planning for O&amp;M purposes. the project has also conducted O&amp;M related trainings for the technical personnel. the methodologies for socio-economic assessments has been formulated and approved by the project board and detailed designs for the restoration of the natural riverbeds at the critical identified locations have been complemented. The project has closely coordinated with the GIZ and EU IPA and consolidated all technical material that has been delivered by these coordinating partners, such as vulnerability assessment. GWP acts as RP and lead on some of the important assessment work. The project team has put in place all necessary measures to adjust to the COVID related restrictions and the technical work has fully shifted in online mode. Quality of deliverables so far is fully satisfactory, however, the progress has been slow largely due to limitations posed by COVID restrictions. Hence the overall rating during the reporting year is Marginally Satisfactory - MS.  In the upcoming phase there is an expectation that more reconnaissance and field works will be undertaken and site works will also be possible to commence..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</si>
</sst>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dd\-mmm\-yyyy"/>
    <numFmt numFmtId="165" formatCode="_(* #,##0.00_);_(* \(#,##0.00\);_(* &quot;-&quot;_);_(@_)"/>
    <numFmt numFmtId="166" formatCode="[$-409]d\-mmm\-yy;@"/>
  </numFmts>
  <fonts count="67">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
      <name val="Arial"/>
      <family val="2"/>
    </font>
    <font>
      <b/>
      <sz val="11"/>
      <color rgb="FFFF0000"/>
      <name val="Calibri (Body)_x0000_"/>
    </font>
    <font>
      <b/>
      <sz val="16"/>
      <color rgb="FFFF0000"/>
      <name val="Times New Roman"/>
      <family val="1"/>
    </font>
    <font>
      <u/>
      <sz val="11"/>
      <color theme="1"/>
      <name val="Times New Roman"/>
      <family val="1"/>
    </font>
    <font>
      <i/>
      <u/>
      <sz val="11"/>
      <name val="Times New Roman"/>
      <family val="1"/>
    </font>
    <font>
      <u/>
      <sz val="11"/>
      <name val="Times New Roman"/>
      <family val="1"/>
    </font>
    <font>
      <sz val="8"/>
      <color rgb="FF000000"/>
      <name val="Segoe UI"/>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right/>
      <top/>
      <bottom style="thin">
        <color auto="1"/>
      </bottom>
      <diagonal/>
    </border>
    <border>
      <left/>
      <right/>
      <top style="thin">
        <color auto="1"/>
      </top>
      <bottom/>
      <diagonal/>
    </border>
    <border>
      <left style="thin">
        <color auto="1"/>
      </left>
      <right style="medium">
        <color auto="1"/>
      </right>
      <top/>
      <bottom/>
      <diagonal/>
    </border>
    <border>
      <left style="slantDashDot">
        <color auto="1"/>
      </left>
      <right style="medium">
        <color auto="1"/>
      </right>
      <top style="medium">
        <color auto="1"/>
      </top>
      <bottom style="medium">
        <color auto="1"/>
      </bottom>
      <diagonal/>
    </border>
    <border>
      <left style="slantDashDot">
        <color auto="1"/>
      </left>
      <right style="slantDashDot">
        <color auto="1"/>
      </right>
      <top style="medium">
        <color auto="1"/>
      </top>
      <bottom style="medium">
        <color auto="1"/>
      </bottom>
      <diagonal/>
    </border>
    <border>
      <left style="slantDashDot">
        <color auto="1"/>
      </left>
      <right style="slantDashDot">
        <color auto="1"/>
      </right>
      <top/>
      <bottom style="thin">
        <color auto="1"/>
      </bottom>
      <diagonal/>
    </border>
    <border>
      <left style="slantDashDot">
        <color auto="1"/>
      </left>
      <right style="medium">
        <color auto="1"/>
      </right>
      <top/>
      <bottom style="thin">
        <color auto="1"/>
      </bottom>
      <diagonal/>
    </border>
    <border>
      <left style="slantDashDot">
        <color auto="1"/>
      </left>
      <right style="slantDashDot">
        <color auto="1"/>
      </right>
      <top style="thin">
        <color auto="1"/>
      </top>
      <bottom style="thin">
        <color auto="1"/>
      </bottom>
      <diagonal/>
    </border>
    <border>
      <left style="slantDashDot">
        <color auto="1"/>
      </left>
      <right style="slantDashDot">
        <color auto="1"/>
      </right>
      <top style="thin">
        <color auto="1"/>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1" fontId="59" fillId="0" borderId="0" applyFont="0" applyFill="0" applyBorder="0" applyAlignment="0" applyProtection="0"/>
  </cellStyleXfs>
  <cellXfs count="1026">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1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3" xfId="0" applyFont="1" applyFill="1" applyBorder="1"/>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3" fillId="2" borderId="8" xfId="0" applyFont="1" applyFill="1" applyBorder="1" applyAlignment="1" applyProtection="1">
      <alignment horizontal="right" wrapText="1"/>
    </xf>
    <xf numFmtId="0" fontId="53" fillId="2" borderId="5" xfId="0" applyFont="1" applyFill="1" applyBorder="1" applyAlignment="1" applyProtection="1">
      <alignment horizontal="right" wrapText="1"/>
    </xf>
    <xf numFmtId="0" fontId="53" fillId="2" borderId="6" xfId="0" applyFont="1" applyFill="1" applyBorder="1" applyAlignment="1" applyProtection="1">
      <alignment horizontal="right"/>
    </xf>
    <xf numFmtId="0" fontId="53"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8" fillId="11" borderId="40" xfId="0" applyFont="1" applyFill="1" applyBorder="1" applyAlignment="1" applyProtection="1">
      <alignment horizontal="center" vertical="center" wrapText="1"/>
    </xf>
    <xf numFmtId="0" fontId="58" fillId="11" borderId="30" xfId="0" applyFont="1" applyFill="1" applyBorder="1" applyAlignment="1" applyProtection="1">
      <alignment horizontal="center" vertical="center" wrapText="1"/>
    </xf>
    <xf numFmtId="0" fontId="58" fillId="11" borderId="11" xfId="0" applyFont="1" applyFill="1" applyBorder="1" applyAlignment="1" applyProtection="1">
      <alignment horizontal="center" vertical="center" wrapText="1"/>
    </xf>
    <xf numFmtId="0" fontId="58" fillId="11" borderId="53" xfId="0" applyFont="1" applyFill="1" applyBorder="1" applyAlignment="1" applyProtection="1">
      <alignment horizontal="center" vertical="center" wrapText="1"/>
    </xf>
    <xf numFmtId="0" fontId="58" fillId="11" borderId="6" xfId="0" applyFont="1" applyFill="1" applyBorder="1" applyAlignment="1" applyProtection="1">
      <alignment horizontal="center" vertical="center" wrapText="1"/>
    </xf>
    <xf numFmtId="0" fontId="58" fillId="11" borderId="60" xfId="0" applyFont="1" applyFill="1" applyBorder="1" applyAlignment="1" applyProtection="1">
      <alignment horizontal="center" vertical="center"/>
    </xf>
    <xf numFmtId="0" fontId="58" fillId="11" borderId="8" xfId="0" applyFont="1" applyFill="1" applyBorder="1" applyAlignment="1" applyProtection="1">
      <alignment vertical="center"/>
    </xf>
    <xf numFmtId="0" fontId="58" fillId="11" borderId="4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41" xfId="0" applyFont="1" applyFill="1" applyBorder="1" applyAlignment="1" applyProtection="1">
      <alignment horizontal="center" vertical="center"/>
    </xf>
    <xf numFmtId="0" fontId="58" fillId="11" borderId="11" xfId="0" applyFont="1" applyFill="1" applyBorder="1" applyAlignment="1" applyProtection="1">
      <alignment horizontal="center" wrapText="1"/>
    </xf>
    <xf numFmtId="0" fontId="58" fillId="11" borderId="7" xfId="0" applyFont="1" applyFill="1" applyBorder="1" applyAlignment="1" applyProtection="1">
      <alignment horizontal="center" vertical="center" wrapText="1"/>
    </xf>
    <xf numFmtId="15" fontId="29" fillId="2" borderId="1" xfId="0" applyNumberFormat="1" applyFont="1" applyFill="1" applyBorder="1" applyAlignment="1" applyProtection="1">
      <alignment horizontal="center"/>
    </xf>
    <xf numFmtId="0" fontId="20" fillId="2" borderId="3" xfId="1" applyFill="1" applyBorder="1" applyAlignment="1" applyProtection="1">
      <protection locked="0"/>
    </xf>
    <xf numFmtId="0" fontId="1" fillId="2" borderId="33" xfId="0" applyFont="1" applyFill="1" applyBorder="1" applyProtection="1">
      <protection locked="0"/>
    </xf>
    <xf numFmtId="15" fontId="1" fillId="2" borderId="33" xfId="0" applyNumberFormat="1" applyFont="1" applyFill="1" applyBorder="1" applyAlignment="1" applyProtection="1">
      <alignment horizontal="left"/>
      <protection locked="0"/>
    </xf>
    <xf numFmtId="0" fontId="20" fillId="2" borderId="33" xfId="1" applyFill="1" applyBorder="1" applyAlignment="1" applyProtection="1">
      <protection locked="0"/>
    </xf>
    <xf numFmtId="164" fontId="20" fillId="2" borderId="4" xfId="1" applyNumberFormat="1" applyFill="1" applyBorder="1" applyAlignment="1" applyProtection="1">
      <alignment horizontal="left"/>
      <protection locked="0"/>
    </xf>
    <xf numFmtId="165" fontId="21" fillId="0" borderId="0" xfId="5" applyNumberFormat="1" applyFont="1"/>
    <xf numFmtId="165" fontId="21" fillId="3" borderId="20" xfId="5" applyNumberFormat="1" applyFont="1" applyFill="1" applyBorder="1"/>
    <xf numFmtId="165" fontId="1" fillId="3" borderId="0" xfId="5" applyNumberFormat="1" applyFont="1" applyFill="1" applyBorder="1" applyAlignment="1" applyProtection="1">
      <alignment vertical="top" wrapText="1"/>
    </xf>
    <xf numFmtId="165" fontId="4" fillId="3" borderId="0" xfId="5" applyNumberFormat="1" applyFont="1" applyFill="1" applyBorder="1" applyAlignment="1" applyProtection="1">
      <alignment horizontal="center" vertical="center" wrapText="1"/>
    </xf>
    <xf numFmtId="165" fontId="1" fillId="2" borderId="7" xfId="5" applyNumberFormat="1" applyFont="1" applyFill="1" applyBorder="1" applyAlignment="1" applyProtection="1">
      <alignment horizontal="center" vertical="top" wrapText="1"/>
    </xf>
    <xf numFmtId="165" fontId="1" fillId="2" borderId="7" xfId="5" applyNumberFormat="1" applyFont="1" applyFill="1" applyBorder="1" applyAlignment="1" applyProtection="1">
      <alignment vertical="top" wrapText="1"/>
    </xf>
    <xf numFmtId="165" fontId="1" fillId="2" borderId="37" xfId="5" applyNumberFormat="1" applyFont="1" applyFill="1" applyBorder="1" applyAlignment="1" applyProtection="1">
      <alignment vertical="top" wrapText="1"/>
    </xf>
    <xf numFmtId="165" fontId="1" fillId="2" borderId="18" xfId="5" applyNumberFormat="1" applyFont="1" applyFill="1" applyBorder="1" applyAlignment="1" applyProtection="1">
      <alignment vertical="top" wrapText="1"/>
    </xf>
    <xf numFmtId="165" fontId="2" fillId="2" borderId="32" xfId="5" applyNumberFormat="1" applyFont="1" applyFill="1" applyBorder="1" applyAlignment="1" applyProtection="1">
      <alignment horizontal="right" vertical="center" wrapText="1"/>
    </xf>
    <xf numFmtId="165" fontId="1" fillId="3" borderId="0" xfId="5" applyNumberFormat="1" applyFont="1" applyFill="1" applyBorder="1" applyAlignment="1" applyProtection="1">
      <alignment vertical="top" wrapText="1"/>
      <protection locked="0"/>
    </xf>
    <xf numFmtId="165" fontId="1" fillId="3" borderId="25" xfId="5" applyNumberFormat="1" applyFont="1" applyFill="1" applyBorder="1" applyAlignment="1" applyProtection="1">
      <alignment vertical="top" wrapText="1"/>
    </xf>
    <xf numFmtId="165" fontId="1" fillId="0" borderId="0" xfId="5" applyNumberFormat="1" applyFont="1" applyFill="1" applyBorder="1" applyAlignment="1" applyProtection="1">
      <alignment vertical="top" wrapText="1"/>
    </xf>
    <xf numFmtId="165" fontId="1" fillId="0" borderId="0" xfId="5" applyNumberFormat="1" applyFont="1" applyFill="1" applyBorder="1" applyAlignment="1" applyProtection="1"/>
    <xf numFmtId="165" fontId="21" fillId="0" borderId="0" xfId="5" applyNumberFormat="1" applyFont="1" applyAlignment="1"/>
    <xf numFmtId="165" fontId="9" fillId="3" borderId="0" xfId="5" applyNumberFormat="1" applyFont="1" applyFill="1" applyBorder="1" applyAlignment="1" applyProtection="1">
      <alignment horizontal="center" wrapText="1"/>
    </xf>
    <xf numFmtId="165" fontId="9" fillId="3" borderId="0" xfId="5" applyNumberFormat="1" applyFont="1" applyFill="1" applyBorder="1" applyAlignment="1" applyProtection="1">
      <alignment horizontal="center"/>
    </xf>
    <xf numFmtId="165" fontId="4" fillId="3" borderId="0" xfId="5" applyNumberFormat="1" applyFont="1" applyFill="1" applyBorder="1" applyAlignment="1" applyProtection="1">
      <alignment horizontal="left" vertical="top" wrapText="1"/>
    </xf>
    <xf numFmtId="165" fontId="1" fillId="2" borderId="0" xfId="5" applyNumberFormat="1" applyFont="1" applyFill="1" applyBorder="1" applyAlignment="1" applyProtection="1">
      <alignment horizontal="center" vertical="top" wrapText="1"/>
      <protection locked="0"/>
    </xf>
    <xf numFmtId="165" fontId="4" fillId="3" borderId="0" xfId="5" applyNumberFormat="1" applyFont="1" applyFill="1" applyBorder="1" applyAlignment="1" applyProtection="1">
      <alignment horizontal="left" vertical="center" wrapText="1"/>
    </xf>
    <xf numFmtId="165" fontId="2" fillId="3" borderId="0" xfId="5" applyNumberFormat="1" applyFont="1" applyFill="1" applyBorder="1" applyAlignment="1" applyProtection="1">
      <alignment horizontal="left" vertical="center" wrapText="1"/>
    </xf>
    <xf numFmtId="165" fontId="2" fillId="3" borderId="0" xfId="5" applyNumberFormat="1" applyFont="1" applyFill="1" applyBorder="1" applyAlignment="1" applyProtection="1">
      <alignment horizontal="center" vertical="top" wrapText="1"/>
    </xf>
    <xf numFmtId="165" fontId="10" fillId="3" borderId="0" xfId="5" applyNumberFormat="1" applyFont="1" applyFill="1" applyBorder="1" applyAlignment="1" applyProtection="1">
      <alignment vertical="top" wrapText="1"/>
    </xf>
    <xf numFmtId="165" fontId="2" fillId="0" borderId="0" xfId="5" applyNumberFormat="1" applyFont="1" applyFill="1" applyBorder="1" applyAlignment="1" applyProtection="1">
      <alignment horizontal="center" vertical="top" wrapText="1"/>
    </xf>
    <xf numFmtId="165" fontId="1" fillId="0" borderId="0" xfId="5" applyNumberFormat="1" applyFont="1" applyFill="1" applyBorder="1" applyAlignment="1" applyProtection="1">
      <alignment vertical="top" wrapText="1"/>
      <protection locked="0"/>
    </xf>
    <xf numFmtId="165" fontId="1" fillId="2" borderId="68" xfId="5" applyNumberFormat="1" applyFont="1" applyFill="1" applyBorder="1" applyAlignment="1" applyProtection="1">
      <alignment vertical="top" wrapText="1"/>
    </xf>
    <xf numFmtId="165" fontId="1" fillId="2" borderId="52" xfId="5" applyNumberFormat="1" applyFont="1" applyFill="1" applyBorder="1" applyAlignment="1" applyProtection="1">
      <alignment vertical="top" wrapText="1"/>
    </xf>
    <xf numFmtId="165" fontId="1" fillId="2" borderId="69" xfId="5" applyNumberFormat="1" applyFont="1" applyFill="1" applyBorder="1" applyAlignment="1" applyProtection="1">
      <alignment vertical="top" wrapText="1"/>
    </xf>
    <xf numFmtId="165" fontId="2" fillId="2" borderId="43" xfId="5" applyNumberFormat="1" applyFont="1" applyFill="1" applyBorder="1" applyAlignment="1" applyProtection="1">
      <alignment horizontal="center" vertical="center" wrapText="1"/>
    </xf>
    <xf numFmtId="165" fontId="2" fillId="2" borderId="1" xfId="5" applyNumberFormat="1" applyFont="1" applyFill="1" applyBorder="1" applyAlignment="1" applyProtection="1">
      <alignment vertical="top" wrapText="1"/>
    </xf>
    <xf numFmtId="165" fontId="1" fillId="2" borderId="3" xfId="5" applyNumberFormat="1" applyFont="1" applyFill="1" applyBorder="1" applyAlignment="1" applyProtection="1">
      <alignment vertical="top" wrapText="1"/>
    </xf>
    <xf numFmtId="165" fontId="1" fillId="2" borderId="4" xfId="5" applyNumberFormat="1" applyFont="1" applyFill="1" applyBorder="1" applyAlignment="1" applyProtection="1">
      <alignment vertical="top" wrapText="1"/>
    </xf>
    <xf numFmtId="165" fontId="1" fillId="2" borderId="48" xfId="5" applyNumberFormat="1" applyFont="1" applyFill="1" applyBorder="1" applyAlignment="1" applyProtection="1">
      <alignment vertical="top" wrapText="1"/>
    </xf>
    <xf numFmtId="165" fontId="1" fillId="2" borderId="51" xfId="5" applyNumberFormat="1" applyFont="1" applyFill="1" applyBorder="1" applyAlignment="1" applyProtection="1">
      <alignment vertical="top" wrapText="1"/>
    </xf>
    <xf numFmtId="165" fontId="1" fillId="2" borderId="56" xfId="5" applyNumberFormat="1" applyFont="1" applyFill="1" applyBorder="1" applyAlignment="1" applyProtection="1">
      <alignment vertical="top" wrapText="1"/>
    </xf>
    <xf numFmtId="165" fontId="1" fillId="2" borderId="11" xfId="5" applyNumberFormat="1" applyFont="1" applyFill="1" applyBorder="1" applyAlignment="1" applyProtection="1">
      <alignment vertical="top" wrapText="1"/>
    </xf>
    <xf numFmtId="165" fontId="1" fillId="2" borderId="30" xfId="5" applyNumberFormat="1" applyFont="1" applyFill="1" applyBorder="1" applyAlignment="1" applyProtection="1">
      <alignment vertical="top" wrapText="1"/>
    </xf>
    <xf numFmtId="165" fontId="1" fillId="2" borderId="49" xfId="5" applyNumberFormat="1" applyFont="1" applyFill="1" applyBorder="1" applyAlignment="1" applyProtection="1">
      <alignment vertical="top" wrapText="1"/>
    </xf>
    <xf numFmtId="165" fontId="2" fillId="2" borderId="62" xfId="5" applyNumberFormat="1" applyFont="1" applyFill="1" applyBorder="1" applyAlignment="1" applyProtection="1">
      <alignment horizontal="center" vertical="center" wrapText="1"/>
    </xf>
    <xf numFmtId="165" fontId="1" fillId="2" borderId="60" xfId="5" applyNumberFormat="1" applyFont="1" applyFill="1" applyBorder="1" applyAlignment="1" applyProtection="1">
      <alignment vertical="top" wrapText="1"/>
    </xf>
    <xf numFmtId="165" fontId="1" fillId="2" borderId="14" xfId="5" applyNumberFormat="1" applyFont="1" applyFill="1" applyBorder="1" applyAlignment="1" applyProtection="1">
      <alignment vertical="top" wrapText="1"/>
    </xf>
    <xf numFmtId="0" fontId="1" fillId="2" borderId="4" xfId="0" applyFont="1" applyFill="1" applyBorder="1" applyAlignment="1" applyProtection="1">
      <alignment vertical="top" wrapText="1"/>
    </xf>
    <xf numFmtId="165" fontId="1" fillId="2" borderId="9" xfId="5" applyNumberFormat="1" applyFont="1" applyFill="1" applyBorder="1" applyAlignment="1" applyProtection="1">
      <alignment vertical="top" wrapText="1"/>
    </xf>
    <xf numFmtId="165" fontId="1" fillId="2" borderId="13" xfId="5" applyNumberFormat="1" applyFont="1" applyFill="1" applyBorder="1" applyAlignment="1" applyProtection="1">
      <alignment vertical="top" wrapText="1"/>
    </xf>
    <xf numFmtId="165" fontId="2" fillId="2" borderId="18" xfId="5" applyNumberFormat="1" applyFont="1" applyFill="1" applyBorder="1" applyAlignment="1" applyProtection="1">
      <alignment horizontal="center" vertical="center" wrapText="1"/>
    </xf>
    <xf numFmtId="165" fontId="2" fillId="2" borderId="17" xfId="5" applyNumberFormat="1" applyFont="1" applyFill="1" applyBorder="1" applyAlignment="1" applyProtection="1">
      <alignment horizontal="center" vertical="center" wrapText="1"/>
    </xf>
    <xf numFmtId="165" fontId="2" fillId="2" borderId="63" xfId="5" applyNumberFormat="1" applyFont="1" applyFill="1" applyBorder="1" applyAlignment="1" applyProtection="1">
      <alignment horizontal="center" vertical="center" wrapText="1"/>
    </xf>
    <xf numFmtId="165" fontId="2" fillId="2" borderId="63" xfId="5" applyNumberFormat="1" applyFont="1" applyFill="1" applyBorder="1" applyAlignment="1" applyProtection="1">
      <alignment vertical="top" wrapText="1"/>
    </xf>
    <xf numFmtId="165" fontId="2" fillId="2" borderId="4" xfId="5" applyNumberFormat="1" applyFont="1" applyFill="1" applyBorder="1" applyAlignment="1" applyProtection="1">
      <alignment horizontal="right" vertical="center" wrapText="1"/>
    </xf>
    <xf numFmtId="165" fontId="14" fillId="2" borderId="18" xfId="5" applyNumberFormat="1" applyFont="1" applyFill="1" applyBorder="1" applyAlignment="1" applyProtection="1">
      <alignment vertical="top" wrapText="1"/>
    </xf>
    <xf numFmtId="165" fontId="21" fillId="0" borderId="11" xfId="5" applyNumberFormat="1" applyFont="1" applyBorder="1"/>
    <xf numFmtId="165" fontId="1" fillId="2" borderId="11" xfId="5" applyNumberFormat="1" applyFont="1" applyFill="1" applyBorder="1" applyAlignment="1" applyProtection="1">
      <alignment horizontal="center" vertical="top" wrapText="1"/>
    </xf>
    <xf numFmtId="165" fontId="1" fillId="3" borderId="23" xfId="5" applyNumberFormat="1" applyFont="1" applyFill="1" applyBorder="1" applyAlignment="1" applyProtection="1">
      <alignment vertical="top" wrapText="1"/>
    </xf>
    <xf numFmtId="165" fontId="14" fillId="2" borderId="2" xfId="5" applyNumberFormat="1" applyFont="1" applyFill="1" applyBorder="1" applyAlignment="1" applyProtection="1">
      <alignment horizontal="center" vertical="center" wrapText="1"/>
    </xf>
    <xf numFmtId="165" fontId="14" fillId="2" borderId="3" xfId="5" applyNumberFormat="1" applyFont="1" applyFill="1" applyBorder="1" applyAlignment="1" applyProtection="1">
      <alignment horizontal="center" vertical="center" wrapText="1"/>
    </xf>
    <xf numFmtId="165" fontId="14" fillId="2" borderId="70" xfId="5" applyNumberFormat="1" applyFont="1" applyFill="1" applyBorder="1" applyAlignment="1" applyProtection="1">
      <alignment horizontal="center" vertical="center" wrapText="1"/>
    </xf>
    <xf numFmtId="165" fontId="14" fillId="2" borderId="27" xfId="5" applyNumberFormat="1" applyFont="1" applyFill="1" applyBorder="1" applyAlignment="1" applyProtection="1">
      <alignment horizontal="center" vertical="center" wrapText="1"/>
    </xf>
    <xf numFmtId="0" fontId="1" fillId="3" borderId="29" xfId="0" applyFont="1" applyFill="1" applyBorder="1" applyAlignment="1" applyProtection="1">
      <alignment vertical="top" wrapText="1"/>
    </xf>
    <xf numFmtId="165" fontId="1" fillId="3" borderId="61" xfId="5" applyNumberFormat="1" applyFont="1" applyFill="1" applyBorder="1" applyAlignment="1" applyProtection="1">
      <alignment vertical="top" wrapText="1"/>
    </xf>
    <xf numFmtId="165" fontId="14" fillId="2" borderId="33" xfId="5" applyNumberFormat="1" applyFont="1" applyFill="1" applyBorder="1" applyAlignment="1" applyProtection="1">
      <alignment horizontal="center" vertical="center" wrapText="1"/>
    </xf>
    <xf numFmtId="165" fontId="21" fillId="0" borderId="60" xfId="5" applyNumberFormat="1" applyFont="1" applyBorder="1"/>
    <xf numFmtId="165" fontId="1" fillId="2" borderId="60" xfId="5" applyNumberFormat="1" applyFont="1" applyFill="1" applyBorder="1" applyAlignment="1" applyProtection="1">
      <alignment horizontal="center" vertical="center" wrapText="1"/>
    </xf>
    <xf numFmtId="165" fontId="2" fillId="2" borderId="1" xfId="5" applyNumberFormat="1" applyFont="1" applyFill="1" applyBorder="1" applyAlignment="1" applyProtection="1">
      <alignment horizontal="center" vertical="center" wrapText="1"/>
    </xf>
    <xf numFmtId="165" fontId="1" fillId="2" borderId="44" xfId="5" applyNumberFormat="1" applyFont="1" applyFill="1" applyBorder="1" applyAlignment="1" applyProtection="1">
      <alignment horizontal="center" vertical="center" wrapText="1"/>
    </xf>
    <xf numFmtId="0" fontId="43" fillId="8" borderId="30"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21" fillId="0" borderId="13" xfId="0" applyFont="1" applyBorder="1" applyAlignment="1">
      <alignment horizontal="center" vertical="center"/>
    </xf>
    <xf numFmtId="0" fontId="21" fillId="0" borderId="37" xfId="0" applyFont="1" applyBorder="1" applyAlignment="1">
      <alignment horizontal="center" vertical="center" wrapText="1"/>
    </xf>
    <xf numFmtId="0" fontId="60" fillId="0" borderId="0" xfId="0" applyFont="1" applyAlignment="1">
      <alignment vertical="center"/>
    </xf>
    <xf numFmtId="1" fontId="1" fillId="2" borderId="3" xfId="0" applyNumberFormat="1" applyFont="1" applyFill="1" applyBorder="1" applyAlignment="1" applyProtection="1">
      <alignment horizontal="left" vertical="center"/>
      <protection locked="0"/>
    </xf>
    <xf numFmtId="1" fontId="1" fillId="2" borderId="28" xfId="0" applyNumberFormat="1" applyFont="1" applyFill="1" applyBorder="1" applyAlignment="1" applyProtection="1">
      <alignment horizontal="left" vertical="center"/>
      <protection locked="0"/>
    </xf>
    <xf numFmtId="0" fontId="0" fillId="2" borderId="1" xfId="0" applyFill="1" applyBorder="1" applyAlignment="1">
      <alignment vertical="center" wrapText="1"/>
    </xf>
    <xf numFmtId="0" fontId="48" fillId="2" borderId="1" xfId="0" applyFont="1" applyFill="1" applyBorder="1" applyAlignment="1">
      <alignment horizontal="center" vertical="center"/>
    </xf>
    <xf numFmtId="0" fontId="2" fillId="5"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4" xfId="0" applyFont="1" applyFill="1" applyBorder="1" applyAlignment="1" applyProtection="1">
      <alignment horizontal="left" vertical="center" wrapText="1"/>
    </xf>
    <xf numFmtId="0" fontId="1" fillId="2" borderId="15"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wrapText="1"/>
    </xf>
    <xf numFmtId="3" fontId="40" fillId="8" borderId="11" xfId="4" applyNumberFormat="1" applyFont="1" applyBorder="1" applyAlignment="1" applyProtection="1">
      <alignment horizontal="center" vertical="center"/>
      <protection locked="0"/>
    </xf>
    <xf numFmtId="3" fontId="40" fillId="8" borderId="7" xfId="4" applyNumberFormat="1" applyFont="1" applyBorder="1" applyAlignment="1" applyProtection="1">
      <alignment horizontal="center" vertical="center"/>
      <protection locked="0"/>
    </xf>
    <xf numFmtId="3" fontId="35" fillId="8" borderId="11" xfId="4" applyNumberFormat="1" applyFont="1" applyBorder="1" applyAlignment="1" applyProtection="1">
      <alignment horizontal="center" vertical="center"/>
      <protection locked="0"/>
    </xf>
    <xf numFmtId="0" fontId="35" fillId="12" borderId="11"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5" fillId="8" borderId="11" xfId="4" applyBorder="1" applyAlignment="1" applyProtection="1">
      <alignment horizontal="center" vertical="center" wrapText="1"/>
      <protection locked="0"/>
    </xf>
    <xf numFmtId="0" fontId="43" fillId="12" borderId="37" xfId="4" applyFont="1" applyFill="1" applyBorder="1" applyAlignment="1" applyProtection="1">
      <alignment horizontal="center" vertical="center"/>
      <protection locked="0"/>
    </xf>
    <xf numFmtId="15" fontId="1" fillId="2" borderId="2" xfId="0" applyNumberFormat="1" applyFont="1" applyFill="1" applyBorder="1" applyAlignment="1" applyProtection="1">
      <alignment vertical="top" wrapText="1"/>
    </xf>
    <xf numFmtId="15" fontId="1" fillId="2" borderId="3" xfId="0" applyNumberFormat="1" applyFont="1" applyFill="1" applyBorder="1" applyAlignment="1" applyProtection="1">
      <alignment vertical="top" wrapText="1"/>
    </xf>
    <xf numFmtId="0" fontId="13" fillId="2" borderId="15" xfId="0" applyFont="1" applyFill="1" applyBorder="1" applyAlignment="1" applyProtection="1">
      <alignment horizontal="left" vertical="top" wrapText="1"/>
    </xf>
    <xf numFmtId="15" fontId="1" fillId="2" borderId="33" xfId="0" applyNumberFormat="1" applyFont="1" applyFill="1" applyBorder="1" applyAlignment="1" applyProtection="1">
      <alignment vertical="top" wrapText="1"/>
    </xf>
    <xf numFmtId="0" fontId="35" fillId="12" borderId="7" xfId="4" applyFont="1" applyFill="1" applyBorder="1" applyAlignment="1" applyProtection="1">
      <alignment horizontal="center" vertical="center"/>
      <protection locked="0"/>
    </xf>
    <xf numFmtId="10" fontId="35" fillId="12" borderId="11" xfId="4" applyNumberFormat="1" applyFont="1" applyFill="1" applyBorder="1" applyAlignment="1" applyProtection="1">
      <alignment horizontal="center" vertical="center"/>
      <protection locked="0"/>
    </xf>
    <xf numFmtId="10" fontId="35" fillId="12" borderId="7" xfId="4" applyNumberFormat="1" applyFont="1" applyFill="1" applyBorder="1" applyAlignment="1" applyProtection="1">
      <alignment horizontal="center" vertical="center"/>
      <protection locked="0"/>
    </xf>
    <xf numFmtId="0" fontId="0" fillId="9" borderId="1" xfId="0" applyFill="1" applyBorder="1" applyAlignment="1" applyProtection="1">
      <alignment horizontal="left"/>
      <protection locked="0"/>
    </xf>
    <xf numFmtId="0" fontId="43" fillId="12" borderId="52" xfId="4" applyFont="1" applyFill="1" applyBorder="1" applyAlignment="1" applyProtection="1">
      <alignment horizontal="center" vertical="center" wrapText="1"/>
      <protection locked="0"/>
    </xf>
    <xf numFmtId="43" fontId="1" fillId="3" borderId="0" xfId="0" applyNumberFormat="1" applyFont="1" applyFill="1" applyBorder="1" applyAlignment="1" applyProtection="1">
      <alignment vertical="top" wrapText="1"/>
    </xf>
    <xf numFmtId="0" fontId="20" fillId="0" borderId="0" xfId="1" applyAlignment="1" applyProtection="1"/>
    <xf numFmtId="0" fontId="1" fillId="2" borderId="43"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20" fillId="2" borderId="1" xfId="1" applyFill="1" applyBorder="1" applyAlignment="1" applyProtection="1">
      <alignment vertical="top" wrapText="1"/>
      <protection locked="0"/>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0" fontId="2" fillId="3" borderId="0" xfId="0" applyFont="1" applyFill="1" applyBorder="1" applyAlignment="1" applyProtection="1">
      <alignment horizontal="center" vertical="top" wrapText="1"/>
    </xf>
    <xf numFmtId="0" fontId="4" fillId="3" borderId="0" xfId="0" applyFont="1" applyFill="1" applyBorder="1" applyAlignment="1" applyProtection="1">
      <alignment horizontal="center" vertical="center" wrapText="1"/>
    </xf>
    <xf numFmtId="4" fontId="14" fillId="2" borderId="0"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top" wrapText="1"/>
      <protection locked="0"/>
    </xf>
    <xf numFmtId="3" fontId="1" fillId="2" borderId="0" xfId="0" applyNumberFormat="1" applyFont="1" applyFill="1" applyBorder="1" applyAlignment="1" applyProtection="1">
      <alignment horizontal="center" vertical="top" wrapText="1"/>
      <protection locked="0"/>
    </xf>
    <xf numFmtId="41" fontId="1" fillId="2" borderId="9" xfId="5" applyFont="1" applyFill="1" applyBorder="1" applyAlignment="1" applyProtection="1">
      <alignment horizontal="center" vertical="center" wrapText="1"/>
    </xf>
    <xf numFmtId="41" fontId="1" fillId="2" borderId="7" xfId="5" applyFont="1" applyFill="1" applyBorder="1" applyAlignment="1" applyProtection="1">
      <alignment horizontal="center" vertical="center" wrapText="1"/>
    </xf>
    <xf numFmtId="41" fontId="1" fillId="2" borderId="37" xfId="5"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43" xfId="0" applyFont="1" applyFill="1" applyBorder="1" applyAlignment="1" applyProtection="1">
      <alignment horizontal="right" vertical="center" wrapText="1"/>
    </xf>
    <xf numFmtId="165" fontId="2" fillId="2" borderId="72" xfId="5" applyNumberFormat="1" applyFont="1" applyFill="1" applyBorder="1" applyAlignment="1" applyProtection="1">
      <alignment horizontal="center" vertical="center" wrapText="1"/>
    </xf>
    <xf numFmtId="165" fontId="2" fillId="2" borderId="71" xfId="5" applyNumberFormat="1" applyFont="1" applyFill="1" applyBorder="1" applyAlignment="1" applyProtection="1">
      <alignment horizontal="center" vertical="center" wrapText="1"/>
    </xf>
    <xf numFmtId="41" fontId="2" fillId="2" borderId="2" xfId="5" applyFont="1" applyFill="1" applyBorder="1" applyAlignment="1" applyProtection="1">
      <alignment horizontal="center" vertical="center" wrapText="1"/>
    </xf>
    <xf numFmtId="41" fontId="2" fillId="2" borderId="3" xfId="5" applyFont="1" applyFill="1" applyBorder="1" applyAlignment="1" applyProtection="1">
      <alignment horizontal="center" vertical="center" wrapText="1"/>
    </xf>
    <xf numFmtId="41" fontId="2" fillId="2" borderId="4" xfId="5" applyFont="1" applyFill="1" applyBorder="1" applyAlignment="1" applyProtection="1">
      <alignment horizontal="center" vertical="center" wrapText="1"/>
    </xf>
    <xf numFmtId="41" fontId="2" fillId="2" borderId="18" xfId="5" applyFont="1" applyFill="1" applyBorder="1" applyAlignment="1" applyProtection="1">
      <alignment horizontal="center" vertical="center" wrapText="1"/>
    </xf>
    <xf numFmtId="165" fontId="1" fillId="2" borderId="73" xfId="5" applyNumberFormat="1" applyFont="1" applyFill="1" applyBorder="1" applyAlignment="1" applyProtection="1">
      <alignment horizontal="center" vertical="center" wrapText="1"/>
    </xf>
    <xf numFmtId="165" fontId="1" fillId="2" borderId="75" xfId="5" applyNumberFormat="1" applyFont="1" applyFill="1" applyBorder="1" applyAlignment="1" applyProtection="1">
      <alignment horizontal="center" vertical="center" wrapText="1"/>
    </xf>
    <xf numFmtId="165" fontId="1" fillId="2" borderId="76" xfId="5" applyNumberFormat="1" applyFont="1" applyFill="1" applyBorder="1" applyAlignment="1" applyProtection="1">
      <alignment horizontal="center" vertical="center" wrapText="1"/>
    </xf>
    <xf numFmtId="165" fontId="1" fillId="2" borderId="1" xfId="5" applyNumberFormat="1" applyFont="1" applyFill="1" applyBorder="1" applyAlignment="1" applyProtection="1">
      <alignment horizontal="center" vertical="center" wrapText="1"/>
    </xf>
    <xf numFmtId="165" fontId="2" fillId="3" borderId="0" xfId="0" applyNumberFormat="1" applyFont="1" applyFill="1" applyBorder="1" applyAlignment="1" applyProtection="1">
      <alignment horizontal="left" vertical="center" wrapText="1"/>
    </xf>
    <xf numFmtId="165" fontId="2" fillId="2" borderId="74" xfId="5" applyNumberFormat="1" applyFont="1" applyFill="1" applyBorder="1" applyAlignment="1" applyProtection="1">
      <alignment horizontal="center" vertical="center" wrapText="1"/>
    </xf>
    <xf numFmtId="166" fontId="1" fillId="2" borderId="2" xfId="5" applyNumberFormat="1" applyFont="1" applyFill="1" applyBorder="1" applyAlignment="1" applyProtection="1">
      <alignment horizontal="center" vertical="center" wrapText="1"/>
    </xf>
    <xf numFmtId="166" fontId="1" fillId="2" borderId="3" xfId="5" applyNumberFormat="1" applyFont="1" applyFill="1" applyBorder="1" applyAlignment="1" applyProtection="1">
      <alignment horizontal="center" vertical="center" wrapText="1"/>
    </xf>
    <xf numFmtId="166" fontId="1" fillId="2" borderId="33" xfId="5" applyNumberFormat="1"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41" fontId="21" fillId="2" borderId="9" xfId="5" applyFont="1" applyFill="1" applyBorder="1" applyAlignment="1" applyProtection="1">
      <alignment horizontal="center" vertical="center" wrapText="1"/>
    </xf>
    <xf numFmtId="41" fontId="21" fillId="2" borderId="7" xfId="5" applyFont="1" applyFill="1" applyBorder="1" applyAlignment="1" applyProtection="1">
      <alignment horizontal="center" vertical="center" wrapText="1"/>
    </xf>
    <xf numFmtId="41" fontId="21" fillId="2" borderId="37" xfId="5" applyFont="1" applyFill="1" applyBorder="1" applyAlignment="1" applyProtection="1">
      <alignment horizontal="center" vertical="center" wrapText="1"/>
    </xf>
    <xf numFmtId="41" fontId="28" fillId="2" borderId="18" xfId="5" applyFont="1" applyFill="1" applyBorder="1" applyAlignment="1" applyProtection="1">
      <alignment horizontal="center" vertical="center" wrapText="1"/>
    </xf>
    <xf numFmtId="165" fontId="1" fillId="2" borderId="60" xfId="5" applyNumberFormat="1" applyFont="1" applyFill="1" applyBorder="1" applyAlignment="1" applyProtection="1">
      <alignment horizontal="center" vertical="top" wrapText="1"/>
    </xf>
    <xf numFmtId="41" fontId="1" fillId="3" borderId="0" xfId="0" applyNumberFormat="1" applyFont="1" applyFill="1" applyBorder="1" applyAlignment="1" applyProtection="1">
      <alignment vertical="top" wrapText="1"/>
    </xf>
    <xf numFmtId="41" fontId="2" fillId="0" borderId="18" xfId="5" applyFont="1" applyFill="1" applyBorder="1" applyAlignment="1" applyProtection="1">
      <alignment horizontal="center" vertical="center" wrapText="1"/>
    </xf>
    <xf numFmtId="4" fontId="1" fillId="2" borderId="0" xfId="0" applyNumberFormat="1" applyFont="1" applyFill="1" applyBorder="1" applyAlignment="1" applyProtection="1">
      <alignment horizontal="center" vertical="top" wrapText="1"/>
      <protection locked="0"/>
    </xf>
    <xf numFmtId="15" fontId="1" fillId="0" borderId="3" xfId="0" applyNumberFormat="1" applyFont="1" applyFill="1" applyBorder="1" applyAlignment="1" applyProtection="1">
      <alignment horizontal="center"/>
    </xf>
    <xf numFmtId="15" fontId="1" fillId="0" borderId="27" xfId="0" applyNumberFormat="1" applyFont="1" applyFill="1" applyBorder="1" applyAlignment="1" applyProtection="1">
      <alignment horizontal="center"/>
    </xf>
    <xf numFmtId="0" fontId="1" fillId="2" borderId="43" xfId="0" applyFont="1" applyFill="1" applyBorder="1" applyAlignment="1" applyProtection="1">
      <alignment horizontal="left" vertical="top" wrapText="1"/>
    </xf>
    <xf numFmtId="0" fontId="48" fillId="2" borderId="1" xfId="0" applyFont="1" applyFill="1" applyBorder="1" applyAlignment="1">
      <alignment horizontal="center"/>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5" fontId="1" fillId="0" borderId="16" xfId="0" applyNumberFormat="1" applyFont="1" applyFill="1" applyBorder="1" applyAlignment="1" applyProtection="1">
      <alignment horizontal="center"/>
    </xf>
    <xf numFmtId="15" fontId="1" fillId="0" borderId="15" xfId="0" applyNumberFormat="1"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14"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15" fontId="1" fillId="0" borderId="16" xfId="0" applyNumberFormat="1" applyFont="1" applyFill="1" applyBorder="1" applyAlignment="1" applyProtection="1">
      <alignment horizontal="center" vertical="center"/>
    </xf>
    <xf numFmtId="15" fontId="1" fillId="0" borderId="15" xfId="0" applyNumberFormat="1" applyFont="1" applyFill="1" applyBorder="1" applyAlignment="1" applyProtection="1">
      <alignment horizontal="center" vertical="center"/>
    </xf>
    <xf numFmtId="0" fontId="14" fillId="3" borderId="22" xfId="0" applyFont="1" applyFill="1" applyBorder="1" applyAlignment="1" applyProtection="1">
      <alignment horizontal="right" vertical="top" wrapText="1"/>
    </xf>
    <xf numFmtId="0" fontId="14"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 fillId="2" borderId="42" xfId="0" applyFont="1" applyFill="1" applyBorder="1" applyAlignment="1" applyProtection="1">
      <alignment horizontal="center" vertical="top" wrapText="1"/>
      <protection locked="0"/>
    </xf>
    <xf numFmtId="0" fontId="1" fillId="2" borderId="64" xfId="0" applyFont="1" applyFill="1" applyBorder="1" applyAlignment="1" applyProtection="1">
      <alignment horizontal="center" vertical="top" wrapText="1"/>
      <protection locked="0"/>
    </xf>
    <xf numFmtId="3" fontId="1" fillId="2" borderId="24" xfId="0" applyNumberFormat="1" applyFont="1" applyFill="1" applyBorder="1" applyAlignment="1" applyProtection="1">
      <alignment horizontal="center" vertical="top" wrapText="1"/>
      <protection locked="0"/>
    </xf>
    <xf numFmtId="3" fontId="1" fillId="2" borderId="26" xfId="0" applyNumberFormat="1" applyFont="1" applyFill="1" applyBorder="1" applyAlignment="1" applyProtection="1">
      <alignment horizontal="center" vertical="top" wrapText="1"/>
      <protection locked="0"/>
    </xf>
    <xf numFmtId="4" fontId="14" fillId="2" borderId="19" xfId="0" applyNumberFormat="1" applyFont="1" applyFill="1" applyBorder="1" applyAlignment="1" applyProtection="1">
      <alignment horizontal="center" vertical="center" wrapText="1"/>
      <protection locked="0"/>
    </xf>
    <xf numFmtId="4" fontId="14" fillId="2" borderId="21" xfId="0" applyNumberFormat="1"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5"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3" borderId="0" xfId="0" applyFont="1" applyFill="1" applyBorder="1" applyAlignment="1">
      <alignment horizontal="center" vertical="top"/>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1" fillId="0" borderId="41" xfId="0" applyFont="1" applyFill="1" applyBorder="1" applyAlignment="1">
      <alignment horizontal="left" vertical="center" wrapText="1"/>
    </xf>
    <xf numFmtId="0" fontId="21" fillId="0" borderId="49"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1" fillId="0" borderId="52" xfId="0" applyFont="1" applyFill="1" applyBorder="1" applyAlignment="1">
      <alignment horizontal="center" vertical="center" wrapText="1"/>
    </xf>
    <xf numFmtId="0" fontId="13" fillId="2" borderId="43" xfId="0" applyFont="1" applyFill="1" applyBorder="1" applyAlignment="1" applyProtection="1">
      <alignment vertical="center" wrapText="1"/>
    </xf>
    <xf numFmtId="0" fontId="13" fillId="2" borderId="17" xfId="0" applyFont="1" applyFill="1" applyBorder="1" applyAlignment="1" applyProtection="1">
      <alignment vertical="center" wrapText="1"/>
    </xf>
    <xf numFmtId="0" fontId="13" fillId="2" borderId="31" xfId="0" applyFont="1" applyFill="1" applyBorder="1" applyAlignment="1" applyProtection="1">
      <alignment vertical="center" wrapText="1"/>
    </xf>
    <xf numFmtId="0" fontId="1" fillId="2" borderId="43" xfId="0" applyFont="1" applyFill="1" applyBorder="1" applyAlignment="1" applyProtection="1">
      <alignment horizontal="center" vertical="center" wrapText="1"/>
    </xf>
    <xf numFmtId="0" fontId="0" fillId="0" borderId="31" xfId="0" applyBorder="1" applyAlignment="1">
      <alignment horizontal="center" vertical="center" wrapText="1"/>
    </xf>
    <xf numFmtId="0" fontId="4" fillId="2" borderId="43" xfId="0" applyFont="1" applyFill="1" applyBorder="1" applyAlignment="1" applyProtection="1">
      <alignment horizontal="left" vertical="center" wrapText="1"/>
    </xf>
    <xf numFmtId="0" fontId="41" fillId="0" borderId="17" xfId="0" applyFont="1" applyBorder="1" applyAlignment="1">
      <alignment horizontal="left" vertical="center" wrapText="1"/>
    </xf>
    <xf numFmtId="0" fontId="41" fillId="0" borderId="17" xfId="0" applyFont="1" applyBorder="1" applyAlignment="1">
      <alignment horizontal="left" wrapText="1"/>
    </xf>
    <xf numFmtId="0" fontId="41" fillId="0" borderId="31" xfId="0" applyFont="1" applyBorder="1" applyAlignment="1">
      <alignment horizontal="left" wrapText="1"/>
    </xf>
    <xf numFmtId="0" fontId="4" fillId="2" borderId="17" xfId="0" applyFont="1" applyFill="1" applyBorder="1" applyAlignment="1" applyProtection="1">
      <alignment horizontal="lef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3" xfId="1" applyFill="1" applyBorder="1" applyAlignment="1" applyProtection="1">
      <alignment horizontal="center"/>
      <protection locked="0"/>
    </xf>
    <xf numFmtId="0" fontId="10" fillId="3" borderId="0"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26" fillId="2" borderId="43"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0" fillId="0" borderId="17" xfId="0" applyBorder="1" applyAlignment="1">
      <alignment wrapText="1"/>
    </xf>
    <xf numFmtId="0" fontId="0" fillId="0" borderId="31" xfId="0" applyBorder="1" applyAlignment="1">
      <alignment wrapText="1"/>
    </xf>
    <xf numFmtId="0" fontId="1" fillId="2" borderId="43"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4" fillId="3" borderId="0" xfId="0" applyFont="1" applyFill="1" applyBorder="1" applyAlignment="1" applyProtection="1">
      <alignment horizontal="right" vertical="top" wrapText="1"/>
    </xf>
    <xf numFmtId="0" fontId="17" fillId="3" borderId="0" xfId="0" applyFont="1" applyFill="1" applyBorder="1" applyAlignment="1" applyProtection="1">
      <alignment horizontal="left" vertical="center" wrapText="1"/>
    </xf>
    <xf numFmtId="0" fontId="1" fillId="2" borderId="43" xfId="0" applyFont="1" applyFill="1" applyBorder="1" applyAlignment="1">
      <alignment horizontal="left" vertical="top" wrapText="1"/>
    </xf>
    <xf numFmtId="0" fontId="0" fillId="0" borderId="31" xfId="0" applyBorder="1" applyAlignment="1">
      <alignment horizontal="left" vertical="top" wrapText="1"/>
    </xf>
    <xf numFmtId="0" fontId="10" fillId="3" borderId="20" xfId="0" applyFont="1" applyFill="1" applyBorder="1" applyAlignment="1" applyProtection="1">
      <alignment horizontal="center" wrapText="1"/>
    </xf>
    <xf numFmtId="0" fontId="14"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 fillId="2" borderId="31" xfId="0" applyFont="1" applyFill="1" applyBorder="1" applyAlignment="1">
      <alignment horizontal="left" vertical="top"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3" fillId="0" borderId="1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0" fillId="0" borderId="17" xfId="0" applyBorder="1" applyAlignment="1"/>
    <xf numFmtId="0" fontId="0" fillId="0" borderId="31" xfId="0" applyBorder="1" applyAlignment="1"/>
    <xf numFmtId="0" fontId="1" fillId="2" borderId="16" xfId="0" applyFont="1" applyFill="1" applyBorder="1" applyAlignment="1" applyProtection="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2" fillId="3" borderId="16" xfId="0" applyFont="1" applyFill="1" applyBorder="1" applyAlignment="1" applyProtection="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1" fillId="2" borderId="8" xfId="0" applyFont="1" applyFill="1" applyBorder="1" applyAlignment="1" applyProtection="1">
      <alignment horizontal="left" vertical="center" wrapText="1"/>
    </xf>
    <xf numFmtId="0" fontId="1" fillId="2" borderId="41"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5"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2" borderId="45" xfId="0" applyFont="1" applyFill="1" applyBorder="1" applyAlignment="1" applyProtection="1">
      <alignment horizontal="left" vertical="center" wrapText="1"/>
    </xf>
    <xf numFmtId="0" fontId="1" fillId="2" borderId="47"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1" fillId="2" borderId="12"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25" fillId="0" borderId="16" xfId="0" applyFont="1" applyFill="1" applyBorder="1" applyAlignment="1">
      <alignment horizontal="center" vertical="center" wrapText="1"/>
    </xf>
    <xf numFmtId="0" fontId="25" fillId="0" borderId="16" xfId="0" applyFont="1" applyFill="1" applyBorder="1" applyAlignment="1">
      <alignment horizontal="left" vertical="top" wrapText="1"/>
    </xf>
    <xf numFmtId="0" fontId="0" fillId="0" borderId="15" xfId="0" applyBorder="1" applyAlignment="1">
      <alignment vertical="top" wrapText="1"/>
    </xf>
    <xf numFmtId="0" fontId="38" fillId="11" borderId="41" xfId="0" applyFont="1" applyFill="1" applyBorder="1" applyAlignment="1" applyProtection="1">
      <alignment horizontal="center" vertical="center"/>
    </xf>
    <xf numFmtId="0" fontId="38" fillId="11" borderId="50" xfId="0" applyFont="1" applyFill="1" applyBorder="1" applyAlignment="1" applyProtection="1">
      <alignment horizontal="center" vertical="center"/>
    </xf>
    <xf numFmtId="0" fontId="35" fillId="12" borderId="30"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38" fillId="11" borderId="49" xfId="0" applyFont="1" applyFill="1" applyBorder="1" applyAlignment="1" applyProtection="1">
      <alignment horizontal="center" vertical="center"/>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8" fillId="11" borderId="59"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5" fillId="8" borderId="53" xfId="4"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8"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35" fillId="8" borderId="40" xfId="4" applyBorder="1" applyAlignment="1" applyProtection="1">
      <alignment horizontal="center" vertical="center" wrapText="1"/>
      <protection locked="0"/>
    </xf>
    <xf numFmtId="0" fontId="35" fillId="8" borderId="60" xfId="4" applyBorder="1" applyAlignment="1" applyProtection="1">
      <alignment horizontal="center" vertical="center" wrapText="1"/>
      <protection locked="0"/>
    </xf>
    <xf numFmtId="0" fontId="35" fillId="8" borderId="37" xfId="4" applyBorder="1" applyAlignment="1" applyProtection="1">
      <alignment horizontal="center" vertical="center" wrapText="1"/>
      <protection locked="0"/>
    </xf>
    <xf numFmtId="0" fontId="35" fillId="8" borderId="44" xfId="4" applyBorder="1" applyAlignment="1" applyProtection="1">
      <alignment horizontal="center" vertical="center" wrapText="1"/>
      <protection locked="0"/>
    </xf>
    <xf numFmtId="0" fontId="35" fillId="12" borderId="40" xfId="4" applyFill="1" applyBorder="1" applyAlignment="1" applyProtection="1">
      <alignment horizontal="center" vertical="center" wrapText="1"/>
      <protection locked="0"/>
    </xf>
    <xf numFmtId="0" fontId="35" fillId="12" borderId="60" xfId="4" applyFill="1" applyBorder="1" applyAlignment="1" applyProtection="1">
      <alignment horizontal="center" vertical="center" wrapText="1"/>
      <protection locked="0"/>
    </xf>
    <xf numFmtId="0" fontId="35" fillId="12" borderId="37" xfId="4" applyFill="1" applyBorder="1" applyAlignment="1" applyProtection="1">
      <alignment horizontal="center" vertical="center" wrapText="1"/>
      <protection locked="0"/>
    </xf>
    <xf numFmtId="0" fontId="35" fillId="12" borderId="44" xfId="4" applyFill="1"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57"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57" fillId="0" borderId="40" xfId="0" applyFont="1" applyBorder="1" applyAlignment="1" applyProtection="1">
      <alignment horizontal="left" vertical="center" wrapText="1"/>
    </xf>
    <xf numFmtId="0" fontId="57" fillId="0" borderId="60" xfId="0" applyFont="1" applyBorder="1" applyAlignment="1" applyProtection="1">
      <alignment horizontal="left" vertical="center" wrapText="1"/>
    </xf>
    <xf numFmtId="0" fontId="58" fillId="11" borderId="30" xfId="0" applyFont="1" applyFill="1" applyBorder="1" applyAlignment="1" applyProtection="1">
      <alignment horizontal="center" vertical="center" wrapText="1"/>
    </xf>
    <xf numFmtId="0" fontId="58" fillId="11" borderId="53" xfId="0" applyFont="1" applyFill="1" applyBorder="1" applyAlignment="1" applyProtection="1">
      <alignment horizontal="center" vertical="center" wrapText="1"/>
    </xf>
    <xf numFmtId="0" fontId="58"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57" fillId="10" borderId="40" xfId="0" applyFont="1" applyFill="1" applyBorder="1" applyAlignment="1" applyProtection="1">
      <alignment horizontal="left" vertical="center" wrapText="1"/>
    </xf>
    <xf numFmtId="0" fontId="57" fillId="10" borderId="60" xfId="0" applyFont="1" applyFill="1" applyBorder="1" applyAlignment="1" applyProtection="1">
      <alignment horizontal="left" vertical="center" wrapText="1"/>
    </xf>
    <xf numFmtId="0" fontId="58" fillId="11" borderId="60" xfId="0" applyFont="1" applyFill="1" applyBorder="1" applyAlignment="1" applyProtection="1">
      <alignment horizontal="center" vertical="center"/>
    </xf>
    <xf numFmtId="0" fontId="58" fillId="11" borderId="2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9" xfId="0" applyFont="1" applyFill="1" applyBorder="1" applyAlignment="1" applyProtection="1">
      <alignment horizontal="center" vertical="center"/>
    </xf>
    <xf numFmtId="0" fontId="58" fillId="11" borderId="49" xfId="0" applyFont="1" applyFill="1" applyBorder="1" applyAlignment="1" applyProtection="1">
      <alignment horizontal="center" vertical="center"/>
    </xf>
    <xf numFmtId="0" fontId="58" fillId="11" borderId="50" xfId="0" applyFont="1" applyFill="1" applyBorder="1" applyAlignment="1" applyProtection="1">
      <alignment horizontal="center" vertical="center"/>
    </xf>
    <xf numFmtId="0" fontId="58"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7" fillId="0" borderId="57" xfId="0" applyFont="1" applyBorder="1" applyAlignment="1" applyProtection="1">
      <alignment horizontal="left" vertical="center" wrapText="1"/>
    </xf>
    <xf numFmtId="0" fontId="58" fillId="11" borderId="56" xfId="0" applyFont="1" applyFill="1" applyBorder="1" applyAlignment="1" applyProtection="1">
      <alignment horizontal="center" vertical="center" wrapText="1"/>
    </xf>
    <xf numFmtId="0" fontId="47" fillId="8" borderId="30" xfId="4" applyFont="1" applyBorder="1" applyAlignment="1" applyProtection="1">
      <alignment horizontal="center" vertical="center"/>
      <protection locked="0"/>
    </xf>
    <xf numFmtId="0" fontId="47" fillId="8" borderId="56" xfId="4" applyFont="1" applyBorder="1" applyAlignment="1" applyProtection="1">
      <alignment horizontal="center" vertical="center"/>
      <protection locked="0"/>
    </xf>
    <xf numFmtId="0" fontId="47" fillId="12" borderId="30" xfId="4" applyFont="1" applyFill="1" applyBorder="1" applyAlignment="1" applyProtection="1">
      <alignment horizontal="center" vertical="center"/>
      <protection locked="0"/>
    </xf>
    <xf numFmtId="0" fontId="47" fillId="12" borderId="56" xfId="4" applyFont="1" applyFill="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6" xfId="4" applyFont="1" applyFill="1" applyBorder="1" applyAlignment="1" applyProtection="1">
      <alignment horizontal="center" vertical="center"/>
      <protection locked="0"/>
    </xf>
  </cellXfs>
  <cellStyles count="6">
    <cellStyle name="Bad" xfId="3" builtinId="27"/>
    <cellStyle name="Comma [0]" xfId="5" builtinId="6"/>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800100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2165350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4227286"/>
              <a:ext cx="1066800" cy="28257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4481286"/>
              <a:ext cx="1066800" cy="31400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7592786"/>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7846786"/>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152571" y="3664857"/>
              <a:ext cx="1066800" cy="591004"/>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152571" y="4232299"/>
              <a:ext cx="1066800" cy="28257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13044714"/>
              <a:ext cx="1066800" cy="282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13298714"/>
              <a:ext cx="1066800" cy="282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3552714"/>
              <a:ext cx="1066800" cy="2825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3806714"/>
              <a:ext cx="1066800" cy="3366861"/>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7145000"/>
              <a:ext cx="1066800" cy="212407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19240500"/>
              <a:ext cx="1066800" cy="13620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205740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22442714"/>
              <a:ext cx="1066800" cy="28257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22696714"/>
              <a:ext cx="1066800" cy="282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22950714"/>
              <a:ext cx="1066800" cy="1933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152571" y="22950714"/>
              <a:ext cx="1066800" cy="1933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152571" y="22696714"/>
              <a:ext cx="1066800" cy="282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152571" y="22442714"/>
              <a:ext cx="1066800" cy="28257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152571" y="205740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152571" y="19240500"/>
              <a:ext cx="1066800" cy="13620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152571" y="17145000"/>
              <a:ext cx="1066800" cy="212407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152571" y="13806714"/>
              <a:ext cx="1066800" cy="3366861"/>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152571" y="13552714"/>
              <a:ext cx="1066800" cy="2825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152571" y="13298714"/>
              <a:ext cx="1066800" cy="282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152571" y="13044714"/>
              <a:ext cx="1066800" cy="282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152571" y="7846786"/>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152571" y="4481286"/>
              <a:ext cx="1066800" cy="31400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152571" y="7592786"/>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664857"/>
              <a:ext cx="1066800" cy="591004"/>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2956500"/>
          <a:ext cx="1728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152571" y="27849286"/>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190671" y="3311842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152571" y="4667250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5714" y="15748000"/>
              <a:ext cx="2342894" cy="571500"/>
              <a:chOff x="3047997" y="14817587"/>
              <a:chExt cx="1855307"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7"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5"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40</xdr:row>
          <xdr:rowOff>0</xdr:rowOff>
        </xdr:from>
        <xdr:to>
          <xdr:col>3</xdr:col>
          <xdr:colOff>1219200</xdr:colOff>
          <xdr:row>40</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1194" y="22926453"/>
              <a:ext cx="1217134"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dp-my.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daptation-undp.org/projects/integrated-climate-resilient-transboundary-flood-risk-management-drin-river-basin-western" TargetMode="External"/><Relationship Id="rId3" Type="http://schemas.openxmlformats.org/officeDocument/2006/relationships/hyperlink" Target="mailto:gerta.lubonja@ambu.gov.al" TargetMode="External"/><Relationship Id="rId7" Type="http://schemas.openxmlformats.org/officeDocument/2006/relationships/hyperlink" Target="mailto:stanislav.kim@undp.org" TargetMode="External"/><Relationship Id="rId12" Type="http://schemas.openxmlformats.org/officeDocument/2006/relationships/drawing" Target="../drawings/drawing1.xml"/><Relationship Id="rId2" Type="http://schemas.openxmlformats.org/officeDocument/2006/relationships/hyperlink" Target="mailto:ymirta@gmail.com" TargetMode="External"/><Relationship Id="rId1" Type="http://schemas.openxmlformats.org/officeDocument/2006/relationships/hyperlink" Target="mailto:bojan.kovacevic@undp.org" TargetMode="External"/><Relationship Id="rId6" Type="http://schemas.openxmlformats.org/officeDocument/2006/relationships/hyperlink" Target="mailto:dljupka@gmail.com" TargetMode="External"/><Relationship Id="rId11" Type="http://schemas.openxmlformats.org/officeDocument/2006/relationships/printerSettings" Target="../printerSettings/printerSettings1.bin"/><Relationship Id="rId5" Type="http://schemas.openxmlformats.org/officeDocument/2006/relationships/hyperlink" Target="mailto:ivana.stojanovic@mrt.gov.me" TargetMode="External"/><Relationship Id="rId10" Type="http://schemas.openxmlformats.org/officeDocument/2006/relationships/hyperlink" Target="mailto:keti.chachibaia@undp.org" TargetMode="External"/><Relationship Id="rId4" Type="http://schemas.openxmlformats.org/officeDocument/2006/relationships/hyperlink" Target="mailto:arduen.karagjozi@ambu.gov.al" TargetMode="External"/><Relationship Id="rId9" Type="http://schemas.openxmlformats.org/officeDocument/2006/relationships/hyperlink" Target="mailto:zeljko.furtula@mpsv.gov.m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stanislav.kim@undp.org" TargetMode="External"/><Relationship Id="rId2" Type="http://schemas.openxmlformats.org/officeDocument/2006/relationships/hyperlink" Target="mailto:Nataly.olofinskaya@undp.org" TargetMode="External"/><Relationship Id="rId1" Type="http://schemas.openxmlformats.org/officeDocument/2006/relationships/hyperlink" Target="mailto:bojan.kovacevic@undp.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2"/>
  <sheetViews>
    <sheetView tabSelected="1" workbookViewId="0">
      <selection activeCell="G29" sqref="G29"/>
    </sheetView>
  </sheetViews>
  <sheetFormatPr defaultColWidth="102.26953125" defaultRowHeight="14"/>
  <cols>
    <col min="1" max="1" width="2.453125" style="1" customWidth="1"/>
    <col min="2" max="2" width="9.81640625" style="139" customWidth="1"/>
    <col min="3" max="3" width="15.1796875" style="139" customWidth="1"/>
    <col min="4" max="4" width="87.1796875" style="1" customWidth="1"/>
    <col min="5" max="5" width="4.81640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row r="2" spans="2:16" ht="14.5" thickBot="1">
      <c r="B2" s="140"/>
      <c r="C2" s="141"/>
      <c r="D2" s="72"/>
      <c r="E2" s="73"/>
    </row>
    <row r="3" spans="2:16" ht="18" thickBot="1">
      <c r="B3" s="142"/>
      <c r="C3" s="143"/>
      <c r="D3" s="83" t="s">
        <v>768</v>
      </c>
      <c r="E3" s="75"/>
    </row>
    <row r="4" spans="2:16" ht="14.5" thickBot="1">
      <c r="B4" s="142"/>
      <c r="C4" s="143"/>
      <c r="D4" s="74" t="s">
        <v>775</v>
      </c>
      <c r="E4" s="75"/>
    </row>
    <row r="5" spans="2:16" ht="14.5" thickBot="1">
      <c r="B5" s="142"/>
      <c r="C5" s="146" t="s">
        <v>266</v>
      </c>
      <c r="D5" s="451" t="s">
        <v>977</v>
      </c>
      <c r="E5" s="75"/>
    </row>
    <row r="6" spans="2:16" s="3" customFormat="1" ht="14.5" thickBot="1">
      <c r="B6" s="144"/>
      <c r="C6" s="82"/>
      <c r="D6" s="44"/>
      <c r="E6" s="42"/>
      <c r="G6" s="2"/>
      <c r="H6" s="2"/>
      <c r="I6" s="2"/>
      <c r="J6" s="2"/>
      <c r="K6" s="2"/>
      <c r="L6" s="2"/>
      <c r="M6" s="2"/>
      <c r="N6" s="2"/>
      <c r="O6" s="2"/>
      <c r="P6" s="2"/>
    </row>
    <row r="7" spans="2:16" s="3" customFormat="1" ht="30.75" customHeight="1" thickBot="1">
      <c r="B7" s="144"/>
      <c r="C7" s="76" t="s">
        <v>209</v>
      </c>
      <c r="D7" s="14" t="s">
        <v>831</v>
      </c>
      <c r="E7" s="42"/>
      <c r="G7" s="2"/>
      <c r="H7" s="2"/>
      <c r="I7" s="2"/>
      <c r="J7" s="2"/>
      <c r="K7" s="2"/>
      <c r="L7" s="2"/>
      <c r="M7" s="2"/>
      <c r="N7" s="2"/>
      <c r="O7" s="2"/>
      <c r="P7" s="2"/>
    </row>
    <row r="8" spans="2:16" s="3" customFormat="1" hidden="1">
      <c r="B8" s="142"/>
      <c r="C8" s="143"/>
      <c r="D8" s="74"/>
      <c r="E8" s="42"/>
      <c r="G8" s="2"/>
      <c r="H8" s="2"/>
      <c r="I8" s="2"/>
      <c r="J8" s="2"/>
      <c r="K8" s="2"/>
      <c r="L8" s="2"/>
      <c r="M8" s="2"/>
      <c r="N8" s="2"/>
      <c r="O8" s="2"/>
      <c r="P8" s="2"/>
    </row>
    <row r="9" spans="2:16" s="3" customFormat="1" hidden="1">
      <c r="B9" s="142"/>
      <c r="C9" s="143"/>
      <c r="D9" s="74"/>
      <c r="E9" s="42"/>
      <c r="G9" s="2"/>
      <c r="H9" s="2"/>
      <c r="I9" s="2"/>
      <c r="J9" s="2"/>
      <c r="K9" s="2"/>
      <c r="L9" s="2"/>
      <c r="M9" s="2"/>
      <c r="N9" s="2"/>
      <c r="O9" s="2"/>
      <c r="P9" s="2"/>
    </row>
    <row r="10" spans="2:16" s="3" customFormat="1" hidden="1">
      <c r="B10" s="142"/>
      <c r="C10" s="143"/>
      <c r="D10" s="74"/>
      <c r="E10" s="42"/>
      <c r="G10" s="2"/>
      <c r="H10" s="2"/>
      <c r="I10" s="2"/>
      <c r="J10" s="2"/>
      <c r="K10" s="2"/>
      <c r="L10" s="2"/>
      <c r="M10" s="2"/>
      <c r="N10" s="2"/>
      <c r="O10" s="2"/>
      <c r="P10" s="2"/>
    </row>
    <row r="11" spans="2:16" s="3" customFormat="1" hidden="1">
      <c r="B11" s="142"/>
      <c r="C11" s="143"/>
      <c r="D11" s="74"/>
      <c r="E11" s="42"/>
      <c r="G11" s="2"/>
      <c r="H11" s="2"/>
      <c r="I11" s="2"/>
      <c r="J11" s="2"/>
      <c r="K11" s="2"/>
      <c r="L11" s="2"/>
      <c r="M11" s="2"/>
      <c r="N11" s="2"/>
      <c r="O11" s="2"/>
      <c r="P11" s="2"/>
    </row>
    <row r="12" spans="2:16" s="3" customFormat="1" ht="14.5" thickBot="1">
      <c r="B12" s="144"/>
      <c r="C12" s="82"/>
      <c r="D12" s="44"/>
      <c r="E12" s="42"/>
      <c r="G12" s="2"/>
      <c r="H12" s="2"/>
      <c r="I12" s="2"/>
      <c r="J12" s="2"/>
      <c r="K12" s="2"/>
      <c r="L12" s="2"/>
      <c r="M12" s="2"/>
      <c r="N12" s="2"/>
      <c r="O12" s="2"/>
      <c r="P12" s="2"/>
    </row>
    <row r="13" spans="2:16" s="3" customFormat="1" ht="138.75" customHeight="1" thickBot="1">
      <c r="B13" s="144"/>
      <c r="C13" s="77" t="s">
        <v>0</v>
      </c>
      <c r="D13" s="14" t="s">
        <v>832</v>
      </c>
      <c r="E13" s="42"/>
      <c r="G13" s="2"/>
      <c r="H13" s="2"/>
      <c r="I13" s="2"/>
      <c r="J13" s="2"/>
      <c r="K13" s="2"/>
      <c r="L13" s="2"/>
      <c r="M13" s="2"/>
      <c r="N13" s="2"/>
      <c r="O13" s="2"/>
      <c r="P13" s="2"/>
    </row>
    <row r="14" spans="2:16" s="3" customFormat="1">
      <c r="B14" s="144"/>
      <c r="C14" s="82"/>
      <c r="D14" s="44"/>
      <c r="E14" s="42"/>
      <c r="G14" s="2"/>
      <c r="H14" s="2" t="s">
        <v>1</v>
      </c>
      <c r="I14" s="2" t="s">
        <v>2</v>
      </c>
      <c r="J14" s="2"/>
      <c r="K14" s="2" t="s">
        <v>3</v>
      </c>
      <c r="L14" s="2" t="s">
        <v>4</v>
      </c>
      <c r="M14" s="2" t="s">
        <v>5</v>
      </c>
      <c r="N14" s="2" t="s">
        <v>6</v>
      </c>
      <c r="O14" s="2" t="s">
        <v>7</v>
      </c>
      <c r="P14" s="2" t="s">
        <v>8</v>
      </c>
    </row>
    <row r="15" spans="2:16" s="3" customFormat="1">
      <c r="B15" s="144"/>
      <c r="C15" s="78" t="s">
        <v>200</v>
      </c>
      <c r="D15" s="528" t="s">
        <v>834</v>
      </c>
      <c r="E15" s="42"/>
      <c r="G15" s="2"/>
      <c r="H15" s="4" t="s">
        <v>9</v>
      </c>
      <c r="I15" s="2" t="s">
        <v>10</v>
      </c>
      <c r="J15" s="2" t="s">
        <v>11</v>
      </c>
      <c r="K15" s="2" t="s">
        <v>12</v>
      </c>
      <c r="L15" s="2">
        <v>1</v>
      </c>
      <c r="M15" s="2">
        <v>1</v>
      </c>
      <c r="N15" s="2" t="s">
        <v>13</v>
      </c>
      <c r="O15" s="2" t="s">
        <v>14</v>
      </c>
      <c r="P15" s="2" t="s">
        <v>15</v>
      </c>
    </row>
    <row r="16" spans="2:16" s="3" customFormat="1" ht="29.25" customHeight="1">
      <c r="B16" s="612" t="s">
        <v>256</v>
      </c>
      <c r="C16" s="613"/>
      <c r="D16" s="529" t="s">
        <v>833</v>
      </c>
      <c r="E16" s="42"/>
      <c r="G16" s="2"/>
      <c r="H16" s="4" t="s">
        <v>16</v>
      </c>
      <c r="I16" s="2" t="s">
        <v>17</v>
      </c>
      <c r="J16" s="2" t="s">
        <v>18</v>
      </c>
      <c r="K16" s="2" t="s">
        <v>19</v>
      </c>
      <c r="L16" s="2">
        <v>2</v>
      </c>
      <c r="M16" s="2">
        <v>2</v>
      </c>
      <c r="N16" s="2" t="s">
        <v>20</v>
      </c>
      <c r="O16" s="2" t="s">
        <v>21</v>
      </c>
      <c r="P16" s="2" t="s">
        <v>22</v>
      </c>
    </row>
    <row r="17" spans="2:16" s="3" customFormat="1">
      <c r="B17" s="144"/>
      <c r="C17" s="78" t="s">
        <v>205</v>
      </c>
      <c r="D17" s="529" t="s">
        <v>582</v>
      </c>
      <c r="E17" s="42"/>
      <c r="G17" s="2"/>
      <c r="H17" s="4" t="s">
        <v>23</v>
      </c>
      <c r="I17" s="2" t="s">
        <v>24</v>
      </c>
      <c r="J17" s="2"/>
      <c r="K17" s="2" t="s">
        <v>25</v>
      </c>
      <c r="L17" s="2">
        <v>3</v>
      </c>
      <c r="M17" s="2">
        <v>3</v>
      </c>
      <c r="N17" s="2" t="s">
        <v>26</v>
      </c>
      <c r="O17" s="2" t="s">
        <v>27</v>
      </c>
      <c r="P17" s="2" t="s">
        <v>28</v>
      </c>
    </row>
    <row r="18" spans="2:16" s="3" customFormat="1">
      <c r="B18" s="145"/>
      <c r="C18" s="77" t="s">
        <v>201</v>
      </c>
      <c r="D18" s="529" t="s">
        <v>835</v>
      </c>
      <c r="E18" s="42"/>
      <c r="G18" s="2"/>
      <c r="H18" s="4" t="s">
        <v>29</v>
      </c>
      <c r="I18" s="2"/>
      <c r="J18" s="2"/>
      <c r="K18" s="2" t="s">
        <v>30</v>
      </c>
      <c r="L18" s="2">
        <v>5</v>
      </c>
      <c r="M18" s="2">
        <v>5</v>
      </c>
      <c r="N18" s="2" t="s">
        <v>31</v>
      </c>
      <c r="O18" s="2" t="s">
        <v>32</v>
      </c>
      <c r="P18" s="2" t="s">
        <v>33</v>
      </c>
    </row>
    <row r="19" spans="2:16" s="3" customFormat="1" ht="44.25" customHeight="1" thickBot="1">
      <c r="B19" s="614" t="s">
        <v>202</v>
      </c>
      <c r="C19" s="615"/>
      <c r="D19" s="530" t="s">
        <v>836</v>
      </c>
      <c r="E19" s="42"/>
      <c r="G19" s="2"/>
      <c r="H19" s="4" t="s">
        <v>34</v>
      </c>
      <c r="I19" s="2"/>
      <c r="J19" s="2"/>
      <c r="K19" s="2" t="s">
        <v>35</v>
      </c>
      <c r="L19" s="2"/>
      <c r="M19" s="2"/>
      <c r="N19" s="2"/>
      <c r="O19" s="2" t="s">
        <v>36</v>
      </c>
      <c r="P19" s="2" t="s">
        <v>37</v>
      </c>
    </row>
    <row r="20" spans="2:16" s="3" customFormat="1">
      <c r="B20" s="144"/>
      <c r="C20" s="77"/>
      <c r="D20" s="44"/>
      <c r="E20" s="75"/>
      <c r="F20" s="4"/>
      <c r="G20" s="2"/>
      <c r="H20" s="2"/>
      <c r="J20" s="2"/>
      <c r="K20" s="2"/>
      <c r="L20" s="2"/>
      <c r="M20" s="2" t="s">
        <v>38</v>
      </c>
      <c r="N20" s="2" t="s">
        <v>39</v>
      </c>
    </row>
    <row r="21" spans="2:16" s="3" customFormat="1">
      <c r="B21" s="144"/>
      <c r="C21" s="146" t="s">
        <v>204</v>
      </c>
      <c r="D21" s="44"/>
      <c r="E21" s="75"/>
      <c r="F21" s="4"/>
      <c r="G21" s="2"/>
      <c r="H21" s="2"/>
      <c r="J21" s="2"/>
      <c r="K21" s="2"/>
      <c r="L21" s="2"/>
      <c r="M21" s="2" t="s">
        <v>40</v>
      </c>
      <c r="N21" s="2" t="s">
        <v>41</v>
      </c>
    </row>
    <row r="22" spans="2:16" s="3" customFormat="1" ht="14.5" thickBot="1">
      <c r="B22" s="144"/>
      <c r="C22" s="147" t="s">
        <v>207</v>
      </c>
      <c r="D22" s="44"/>
      <c r="E22" s="42"/>
      <c r="G22" s="2"/>
      <c r="H22" s="4" t="s">
        <v>42</v>
      </c>
      <c r="I22" s="2"/>
      <c r="J22" s="2"/>
      <c r="L22" s="2"/>
      <c r="M22" s="2"/>
      <c r="N22" s="2"/>
      <c r="O22" s="2" t="s">
        <v>43</v>
      </c>
      <c r="P22" s="2" t="s">
        <v>44</v>
      </c>
    </row>
    <row r="23" spans="2:16" s="3" customFormat="1">
      <c r="B23" s="612" t="s">
        <v>206</v>
      </c>
      <c r="C23" s="613"/>
      <c r="D23" s="610">
        <v>43557</v>
      </c>
      <c r="E23" s="42"/>
      <c r="G23" s="2"/>
      <c r="H23" s="4"/>
      <c r="I23" s="2"/>
      <c r="J23" s="2"/>
      <c r="L23" s="2"/>
      <c r="M23" s="2"/>
      <c r="N23" s="2"/>
      <c r="O23" s="2"/>
      <c r="P23" s="2"/>
    </row>
    <row r="24" spans="2:16" s="3" customFormat="1" ht="4.5" customHeight="1">
      <c r="B24" s="612"/>
      <c r="C24" s="613"/>
      <c r="D24" s="611"/>
      <c r="E24" s="42"/>
      <c r="G24" s="2"/>
      <c r="H24" s="4"/>
      <c r="I24" s="2"/>
      <c r="J24" s="2"/>
      <c r="L24" s="2"/>
      <c r="M24" s="2"/>
      <c r="N24" s="2"/>
      <c r="O24" s="2"/>
      <c r="P24" s="2"/>
    </row>
    <row r="25" spans="2:16" s="3" customFormat="1" ht="27.75" customHeight="1">
      <c r="B25" s="612" t="s">
        <v>260</v>
      </c>
      <c r="C25" s="613"/>
      <c r="D25" s="604">
        <v>43592</v>
      </c>
      <c r="E25" s="42"/>
      <c r="F25" s="2"/>
      <c r="G25" s="4"/>
      <c r="H25" s="2"/>
      <c r="I25" s="2"/>
      <c r="K25" s="2"/>
      <c r="L25" s="2"/>
      <c r="M25" s="2"/>
      <c r="N25" s="2" t="s">
        <v>45</v>
      </c>
      <c r="O25" s="2" t="s">
        <v>46</v>
      </c>
    </row>
    <row r="26" spans="2:16" s="3" customFormat="1" ht="32.25" customHeight="1" thickBot="1">
      <c r="B26" s="612" t="s">
        <v>208</v>
      </c>
      <c r="C26" s="613"/>
      <c r="D26" s="604">
        <v>43760</v>
      </c>
      <c r="E26" s="42"/>
      <c r="F26" s="2"/>
      <c r="G26" s="4"/>
      <c r="H26" s="2"/>
      <c r="I26" s="2"/>
      <c r="K26" s="2"/>
      <c r="L26" s="2"/>
      <c r="M26" s="2"/>
      <c r="N26" s="2" t="s">
        <v>47</v>
      </c>
      <c r="O26" s="2" t="s">
        <v>48</v>
      </c>
    </row>
    <row r="27" spans="2:16" s="3" customFormat="1" ht="15" customHeight="1">
      <c r="B27" s="622" t="s">
        <v>761</v>
      </c>
      <c r="C27" s="623"/>
      <c r="D27" s="620">
        <v>44673</v>
      </c>
      <c r="E27" s="79"/>
      <c r="F27" s="2"/>
      <c r="G27" s="4"/>
      <c r="H27" s="2"/>
      <c r="I27" s="2"/>
      <c r="J27" s="2"/>
      <c r="K27" s="2"/>
      <c r="L27" s="2"/>
      <c r="M27" s="2"/>
      <c r="N27" s="2"/>
      <c r="O27" s="2"/>
    </row>
    <row r="28" spans="2:16" s="3" customFormat="1" ht="14.15" customHeight="1">
      <c r="B28" s="622"/>
      <c r="C28" s="623"/>
      <c r="D28" s="621"/>
      <c r="E28" s="79"/>
      <c r="F28" s="2"/>
      <c r="G28" s="4"/>
      <c r="H28" s="2"/>
      <c r="I28" s="2"/>
      <c r="J28" s="2"/>
      <c r="K28" s="2"/>
      <c r="L28" s="2"/>
      <c r="M28" s="2"/>
      <c r="N28" s="2"/>
      <c r="O28" s="2"/>
    </row>
    <row r="29" spans="2:16" s="3" customFormat="1" ht="22.5" customHeight="1">
      <c r="B29" s="424"/>
      <c r="C29" s="415" t="s">
        <v>760</v>
      </c>
      <c r="D29" s="605">
        <v>45587</v>
      </c>
      <c r="E29" s="42"/>
      <c r="F29" s="2"/>
      <c r="G29" s="4"/>
      <c r="H29" s="2"/>
      <c r="I29" s="2"/>
      <c r="J29" s="2"/>
      <c r="K29" s="2"/>
      <c r="L29" s="2"/>
      <c r="M29" s="2"/>
      <c r="N29" s="2"/>
      <c r="O29" s="2"/>
    </row>
    <row r="30" spans="2:16" s="3" customFormat="1" ht="32.25" customHeight="1">
      <c r="B30" s="608" t="s">
        <v>762</v>
      </c>
      <c r="C30" s="618"/>
      <c r="D30" s="616" t="s">
        <v>837</v>
      </c>
      <c r="E30" s="399"/>
      <c r="F30" s="2"/>
      <c r="G30" s="4"/>
      <c r="H30" s="2"/>
      <c r="I30" s="2"/>
      <c r="J30" s="2"/>
      <c r="K30" s="2"/>
      <c r="L30" s="2"/>
      <c r="M30" s="2"/>
      <c r="N30" s="2"/>
      <c r="O30" s="2"/>
    </row>
    <row r="31" spans="2:16" s="3" customFormat="1" ht="14.5" thickBot="1">
      <c r="B31" s="424"/>
      <c r="C31" s="425" t="s">
        <v>825</v>
      </c>
      <c r="D31" s="617"/>
      <c r="E31" s="399"/>
      <c r="F31" s="2"/>
      <c r="G31" s="4"/>
      <c r="H31" s="2"/>
      <c r="I31" s="2"/>
      <c r="J31" s="2"/>
      <c r="K31" s="2"/>
      <c r="L31" s="2"/>
      <c r="M31" s="2"/>
      <c r="N31" s="2"/>
      <c r="O31" s="2"/>
    </row>
    <row r="32" spans="2:16" s="3" customFormat="1">
      <c r="B32" s="397"/>
      <c r="C32" s="398"/>
      <c r="D32" s="80"/>
      <c r="E32" s="42"/>
      <c r="F32" s="2"/>
      <c r="G32" s="4"/>
      <c r="H32" s="2"/>
      <c r="I32" s="2"/>
      <c r="J32" s="2"/>
      <c r="K32" s="2"/>
      <c r="L32" s="2"/>
      <c r="M32" s="2"/>
      <c r="N32" s="2"/>
      <c r="O32" s="2"/>
    </row>
    <row r="33" spans="2:16" s="3" customFormat="1" ht="14.5" thickBot="1">
      <c r="B33" s="397"/>
      <c r="C33" s="398"/>
      <c r="D33" s="422" t="s">
        <v>811</v>
      </c>
      <c r="E33" s="42"/>
      <c r="F33" s="2"/>
      <c r="G33" s="4"/>
      <c r="H33" s="2"/>
      <c r="I33" s="2"/>
      <c r="J33" s="2"/>
      <c r="K33" s="2"/>
      <c r="L33" s="2"/>
      <c r="M33" s="2"/>
      <c r="N33" s="2"/>
      <c r="O33" s="2"/>
    </row>
    <row r="34" spans="2:16" s="3" customFormat="1" ht="25" customHeight="1">
      <c r="B34" s="397"/>
      <c r="C34" s="426" t="s">
        <v>776</v>
      </c>
      <c r="D34" s="416"/>
      <c r="E34" s="42"/>
      <c r="F34" s="2"/>
      <c r="G34" s="4"/>
      <c r="H34" s="2"/>
      <c r="I34" s="2"/>
      <c r="J34" s="2"/>
      <c r="K34" s="2"/>
      <c r="L34" s="2"/>
      <c r="M34" s="2"/>
      <c r="N34" s="2"/>
      <c r="O34" s="2"/>
    </row>
    <row r="35" spans="2:16" s="3" customFormat="1" ht="26">
      <c r="B35" s="397"/>
      <c r="C35" s="427" t="s">
        <v>769</v>
      </c>
      <c r="D35" s="414"/>
      <c r="E35" s="42"/>
      <c r="F35" s="2"/>
      <c r="G35" s="4"/>
      <c r="H35" s="2"/>
      <c r="I35" s="2"/>
      <c r="J35" s="2"/>
      <c r="K35" s="2"/>
      <c r="L35" s="2"/>
      <c r="M35" s="2"/>
      <c r="N35" s="2"/>
      <c r="O35" s="2"/>
    </row>
    <row r="36" spans="2:16" s="3" customFormat="1">
      <c r="B36" s="397"/>
      <c r="C36" s="428" t="s">
        <v>226</v>
      </c>
      <c r="D36" s="406"/>
      <c r="E36" s="42"/>
      <c r="F36" s="2"/>
      <c r="G36" s="4"/>
      <c r="H36" s="2"/>
      <c r="I36" s="2"/>
      <c r="J36" s="2"/>
      <c r="K36" s="2"/>
      <c r="L36" s="2"/>
      <c r="M36" s="2"/>
      <c r="N36" s="2"/>
      <c r="O36" s="2"/>
    </row>
    <row r="37" spans="2:16" s="3" customFormat="1" ht="57.65" customHeight="1" thickBot="1">
      <c r="B37" s="397"/>
      <c r="C37" s="429" t="s">
        <v>770</v>
      </c>
      <c r="D37" s="407"/>
      <c r="E37" s="42"/>
      <c r="F37" s="2"/>
      <c r="G37" s="4"/>
      <c r="H37" s="2"/>
      <c r="I37" s="2"/>
      <c r="J37" s="2"/>
      <c r="K37" s="2"/>
      <c r="L37" s="2"/>
      <c r="M37" s="2"/>
      <c r="N37" s="2"/>
      <c r="O37" s="2"/>
    </row>
    <row r="38" spans="2:16" s="3" customFormat="1">
      <c r="B38" s="397"/>
      <c r="C38" s="398"/>
      <c r="D38" s="80"/>
      <c r="E38" s="44"/>
      <c r="F38" s="408"/>
      <c r="G38" s="4"/>
      <c r="H38" s="2"/>
      <c r="I38" s="2"/>
      <c r="J38" s="2"/>
      <c r="K38" s="2"/>
      <c r="L38" s="2"/>
      <c r="M38" s="2"/>
      <c r="N38" s="2"/>
      <c r="O38" s="2"/>
    </row>
    <row r="39" spans="2:16" s="3" customFormat="1" ht="10.5" customHeight="1">
      <c r="B39" s="397"/>
      <c r="C39" s="398"/>
      <c r="D39" s="80"/>
      <c r="E39" s="44"/>
      <c r="F39" s="408"/>
      <c r="G39" s="4"/>
      <c r="H39" s="2"/>
      <c r="I39" s="2"/>
      <c r="J39" s="2"/>
      <c r="K39" s="2"/>
      <c r="L39" s="2"/>
      <c r="M39" s="2"/>
      <c r="N39" s="2"/>
      <c r="O39" s="2"/>
    </row>
    <row r="40" spans="2:16" s="3" customFormat="1" ht="30" customHeight="1" thickBot="1">
      <c r="B40" s="144"/>
      <c r="C40" s="82"/>
      <c r="D40" s="430" t="s">
        <v>812</v>
      </c>
      <c r="E40" s="44"/>
      <c r="F40" s="408"/>
      <c r="G40" s="2"/>
      <c r="H40" s="4" t="s">
        <v>49</v>
      </c>
      <c r="I40" s="2"/>
      <c r="J40" s="2"/>
      <c r="K40" s="2"/>
      <c r="L40" s="2"/>
      <c r="M40" s="2"/>
      <c r="N40" s="2"/>
      <c r="O40" s="2"/>
      <c r="P40" s="2"/>
    </row>
    <row r="41" spans="2:16" s="3" customFormat="1" ht="80.150000000000006" customHeight="1" thickBot="1">
      <c r="B41" s="144"/>
      <c r="C41" s="82"/>
      <c r="D41" s="15" t="s">
        <v>892</v>
      </c>
      <c r="E41" s="42"/>
      <c r="F41" s="5"/>
      <c r="G41" s="2"/>
      <c r="H41" s="4" t="s">
        <v>50</v>
      </c>
      <c r="I41" s="2"/>
      <c r="J41" s="2"/>
      <c r="K41" s="2"/>
      <c r="L41" s="2"/>
      <c r="M41" s="2"/>
      <c r="N41" s="2"/>
      <c r="O41" s="2"/>
      <c r="P41" s="2"/>
    </row>
    <row r="42" spans="2:16" s="3" customFormat="1" ht="32.25" customHeight="1" thickBot="1">
      <c r="B42" s="612" t="s">
        <v>813</v>
      </c>
      <c r="C42" s="619"/>
      <c r="D42" s="44"/>
      <c r="E42" s="42"/>
      <c r="G42" s="2"/>
      <c r="H42" s="4" t="s">
        <v>51</v>
      </c>
      <c r="I42" s="2"/>
      <c r="J42" s="2"/>
      <c r="K42" s="2"/>
      <c r="L42" s="2"/>
      <c r="M42" s="2"/>
      <c r="N42" s="2"/>
      <c r="O42" s="2"/>
      <c r="P42" s="2"/>
    </row>
    <row r="43" spans="2:16" s="3" customFormat="1" ht="17.25" customHeight="1" thickBot="1">
      <c r="B43" s="612"/>
      <c r="C43" s="619"/>
      <c r="D43" s="561" t="s">
        <v>968</v>
      </c>
      <c r="E43" s="42"/>
      <c r="G43" s="2"/>
      <c r="H43" s="4" t="s">
        <v>52</v>
      </c>
      <c r="I43" s="2"/>
      <c r="J43" s="2"/>
      <c r="K43" s="2"/>
      <c r="L43" s="2"/>
      <c r="M43" s="2"/>
      <c r="N43" s="2"/>
      <c r="O43" s="2"/>
      <c r="P43" s="2"/>
    </row>
    <row r="44" spans="2:16" s="3" customFormat="1">
      <c r="B44" s="144"/>
      <c r="C44" s="82"/>
      <c r="D44" s="44"/>
      <c r="E44" s="42"/>
      <c r="F44" s="5"/>
      <c r="G44" s="2"/>
      <c r="H44" s="4" t="s">
        <v>53</v>
      </c>
      <c r="I44" s="2"/>
      <c r="J44" s="2"/>
      <c r="K44" s="2"/>
      <c r="L44" s="2"/>
      <c r="M44" s="2"/>
      <c r="N44" s="2"/>
      <c r="O44" s="2"/>
      <c r="P44" s="2"/>
    </row>
    <row r="45" spans="2:16" s="3" customFormat="1">
      <c r="B45" s="144"/>
      <c r="C45" s="415" t="s">
        <v>54</v>
      </c>
      <c r="D45" s="44"/>
      <c r="E45" s="42"/>
      <c r="G45" s="2"/>
      <c r="H45" s="4" t="s">
        <v>55</v>
      </c>
      <c r="I45" s="2"/>
      <c r="J45" s="2"/>
      <c r="K45" s="2"/>
      <c r="L45" s="2"/>
      <c r="M45" s="2"/>
      <c r="N45" s="2"/>
      <c r="O45" s="2"/>
      <c r="P45" s="2"/>
    </row>
    <row r="46" spans="2:16" s="3" customFormat="1" ht="31.5" customHeight="1" thickBot="1">
      <c r="B46" s="608" t="s">
        <v>946</v>
      </c>
      <c r="C46" s="609"/>
      <c r="D46" s="44"/>
      <c r="E46" s="42"/>
      <c r="G46" s="2"/>
      <c r="H46" s="4" t="s">
        <v>56</v>
      </c>
      <c r="I46" s="2"/>
      <c r="J46" s="2"/>
      <c r="K46" s="2"/>
      <c r="L46" s="2"/>
      <c r="M46" s="2"/>
      <c r="N46" s="2"/>
      <c r="O46" s="2"/>
      <c r="P46" s="2"/>
    </row>
    <row r="47" spans="2:16" s="3" customFormat="1">
      <c r="B47" s="144"/>
      <c r="C47" s="82" t="s">
        <v>57</v>
      </c>
      <c r="D47" s="16" t="s">
        <v>838</v>
      </c>
      <c r="E47" s="42"/>
      <c r="G47" s="2"/>
      <c r="H47" s="4" t="s">
        <v>58</v>
      </c>
      <c r="I47" s="2"/>
      <c r="J47" s="2"/>
      <c r="K47" s="2"/>
      <c r="L47" s="2"/>
      <c r="M47" s="2"/>
      <c r="N47" s="2"/>
      <c r="O47" s="2"/>
      <c r="P47" s="2"/>
    </row>
    <row r="48" spans="2:16" s="3" customFormat="1" ht="14.5">
      <c r="B48" s="144"/>
      <c r="C48" s="82" t="s">
        <v>59</v>
      </c>
      <c r="D48" s="452" t="s">
        <v>839</v>
      </c>
      <c r="E48" s="42"/>
      <c r="G48" s="2"/>
      <c r="H48" s="4" t="s">
        <v>60</v>
      </c>
      <c r="I48" s="2"/>
      <c r="J48" s="2"/>
      <c r="K48" s="2"/>
      <c r="L48" s="2"/>
      <c r="M48" s="2"/>
      <c r="N48" s="2"/>
      <c r="O48" s="2"/>
      <c r="P48" s="2"/>
    </row>
    <row r="49" spans="2:16" s="3" customFormat="1" ht="14.5" thickBot="1">
      <c r="B49" s="144"/>
      <c r="C49" s="82" t="s">
        <v>61</v>
      </c>
      <c r="D49" s="17">
        <v>44021</v>
      </c>
      <c r="E49" s="42"/>
      <c r="G49" s="2"/>
      <c r="H49" s="4" t="s">
        <v>62</v>
      </c>
      <c r="I49" s="2"/>
      <c r="J49" s="2"/>
      <c r="K49" s="2"/>
      <c r="L49" s="2"/>
      <c r="M49" s="2"/>
      <c r="N49" s="2"/>
      <c r="O49" s="2"/>
      <c r="P49" s="2"/>
    </row>
    <row r="50" spans="2:16" s="3" customFormat="1" ht="3.65" customHeight="1">
      <c r="B50" s="144"/>
      <c r="C50" s="82"/>
      <c r="D50" s="405"/>
      <c r="E50" s="42"/>
      <c r="G50" s="2"/>
      <c r="H50" s="4"/>
      <c r="I50" s="2"/>
      <c r="J50" s="2"/>
      <c r="K50" s="2"/>
      <c r="L50" s="2"/>
      <c r="M50" s="2"/>
      <c r="N50" s="2"/>
      <c r="O50" s="2"/>
      <c r="P50" s="2"/>
    </row>
    <row r="51" spans="2:16" s="3" customFormat="1" ht="27.65" customHeight="1">
      <c r="B51" s="608" t="s">
        <v>826</v>
      </c>
      <c r="C51" s="609"/>
      <c r="D51" s="405"/>
      <c r="E51" s="42"/>
      <c r="G51" s="2"/>
      <c r="H51" s="4"/>
      <c r="I51" s="2"/>
      <c r="J51" s="2"/>
      <c r="K51" s="2"/>
      <c r="L51" s="2"/>
      <c r="M51" s="2"/>
      <c r="N51" s="2"/>
      <c r="O51" s="2"/>
      <c r="P51" s="2"/>
    </row>
    <row r="52" spans="2:16" s="3" customFormat="1" ht="15" customHeight="1" thickBot="1">
      <c r="B52" s="608"/>
      <c r="C52" s="609"/>
      <c r="D52" s="44"/>
      <c r="E52" s="42"/>
      <c r="G52" s="2"/>
      <c r="H52" s="4" t="s">
        <v>63</v>
      </c>
      <c r="I52" s="2"/>
      <c r="J52" s="2"/>
      <c r="K52" s="2"/>
      <c r="L52" s="2"/>
      <c r="M52" s="2"/>
      <c r="N52" s="2"/>
      <c r="O52" s="2"/>
      <c r="P52" s="2"/>
    </row>
    <row r="53" spans="2:16" s="3" customFormat="1">
      <c r="B53" s="144"/>
      <c r="C53" s="82" t="s">
        <v>57</v>
      </c>
      <c r="D53" s="16" t="s">
        <v>884</v>
      </c>
      <c r="E53" s="42"/>
      <c r="G53" s="2"/>
      <c r="H53" s="4" t="s">
        <v>64</v>
      </c>
      <c r="I53" s="2"/>
      <c r="J53" s="2"/>
      <c r="K53" s="2"/>
      <c r="L53" s="2"/>
      <c r="M53" s="2"/>
      <c r="N53" s="2"/>
      <c r="O53" s="2"/>
      <c r="P53" s="2"/>
    </row>
    <row r="54" spans="2:16" s="3" customFormat="1" ht="14.5">
      <c r="B54" s="144"/>
      <c r="C54" s="82" t="s">
        <v>59</v>
      </c>
      <c r="D54" s="452" t="s">
        <v>885</v>
      </c>
      <c r="E54" s="42"/>
      <c r="G54" s="2"/>
      <c r="H54" s="4" t="s">
        <v>65</v>
      </c>
      <c r="I54" s="2"/>
      <c r="J54" s="2"/>
      <c r="K54" s="2"/>
      <c r="L54" s="2"/>
      <c r="M54" s="2"/>
      <c r="N54" s="2"/>
      <c r="O54" s="2"/>
      <c r="P54" s="2"/>
    </row>
    <row r="55" spans="2:16" s="3" customFormat="1">
      <c r="B55" s="144"/>
      <c r="C55" s="82" t="s">
        <v>61</v>
      </c>
      <c r="D55" s="454">
        <v>44162</v>
      </c>
      <c r="E55" s="42"/>
      <c r="G55" s="2"/>
      <c r="H55" s="4"/>
      <c r="I55" s="2"/>
      <c r="J55" s="2"/>
      <c r="K55" s="2"/>
      <c r="L55" s="2"/>
      <c r="M55" s="2"/>
      <c r="N55" s="2"/>
      <c r="O55" s="2"/>
      <c r="P55" s="2"/>
    </row>
    <row r="56" spans="2:16" s="3" customFormat="1">
      <c r="B56" s="144"/>
      <c r="C56" s="82" t="s">
        <v>57</v>
      </c>
      <c r="D56" s="453" t="s">
        <v>976</v>
      </c>
      <c r="E56" s="42"/>
      <c r="G56" s="2"/>
      <c r="H56" s="4"/>
      <c r="I56" s="2"/>
      <c r="J56" s="2"/>
      <c r="K56" s="2"/>
      <c r="L56" s="2"/>
      <c r="M56" s="2"/>
      <c r="N56" s="2"/>
      <c r="O56" s="2"/>
      <c r="P56" s="2"/>
    </row>
    <row r="57" spans="2:16" s="3" customFormat="1" ht="14.5">
      <c r="B57" s="144"/>
      <c r="C57" s="82" t="s">
        <v>59</v>
      </c>
      <c r="D57" s="455" t="s">
        <v>975</v>
      </c>
      <c r="E57" s="42"/>
      <c r="G57" s="2"/>
      <c r="H57" s="4"/>
      <c r="I57" s="2"/>
      <c r="J57" s="2"/>
      <c r="K57" s="2"/>
      <c r="L57" s="2"/>
      <c r="M57" s="2"/>
      <c r="N57" s="2"/>
      <c r="O57" s="2"/>
      <c r="P57" s="2"/>
    </row>
    <row r="58" spans="2:16" s="3" customFormat="1">
      <c r="B58" s="144"/>
      <c r="C58" s="82" t="s">
        <v>61</v>
      </c>
      <c r="D58" s="454">
        <v>43615</v>
      </c>
      <c r="E58" s="42"/>
      <c r="G58" s="2"/>
      <c r="H58" s="4"/>
      <c r="I58" s="2"/>
      <c r="J58" s="2"/>
      <c r="K58" s="2"/>
      <c r="L58" s="2"/>
      <c r="M58" s="2"/>
      <c r="N58" s="2"/>
      <c r="O58" s="2"/>
      <c r="P58" s="2"/>
    </row>
    <row r="59" spans="2:16" s="3" customFormat="1">
      <c r="B59" s="144"/>
      <c r="C59" s="82" t="s">
        <v>57</v>
      </c>
      <c r="D59" s="453" t="s">
        <v>883</v>
      </c>
      <c r="E59" s="42"/>
      <c r="G59" s="2"/>
      <c r="H59" s="4"/>
      <c r="I59" s="2"/>
      <c r="J59" s="2"/>
      <c r="K59" s="2"/>
      <c r="L59" s="2"/>
      <c r="M59" s="2"/>
      <c r="N59" s="2"/>
      <c r="O59" s="2"/>
      <c r="P59" s="2"/>
    </row>
    <row r="60" spans="2:16" s="3" customFormat="1" ht="15" thickBot="1">
      <c r="B60" s="144"/>
      <c r="C60" s="82" t="s">
        <v>59</v>
      </c>
      <c r="D60" s="456" t="s">
        <v>840</v>
      </c>
      <c r="E60" s="42"/>
      <c r="G60" s="2"/>
      <c r="H60" s="4"/>
      <c r="I60" s="2"/>
      <c r="J60" s="2"/>
      <c r="K60" s="2"/>
      <c r="L60" s="2"/>
      <c r="M60" s="2"/>
      <c r="N60" s="2"/>
      <c r="O60" s="2"/>
      <c r="P60" s="2"/>
    </row>
    <row r="61" spans="2:16" s="3" customFormat="1" ht="14.5" thickBot="1">
      <c r="B61" s="144"/>
      <c r="C61" s="82" t="s">
        <v>61</v>
      </c>
      <c r="D61" s="17">
        <v>43615</v>
      </c>
      <c r="E61" s="42"/>
      <c r="G61" s="2"/>
      <c r="H61" s="4" t="s">
        <v>66</v>
      </c>
      <c r="I61" s="2"/>
      <c r="J61" s="2"/>
      <c r="K61" s="2"/>
      <c r="L61" s="2"/>
      <c r="M61" s="2"/>
      <c r="N61" s="2"/>
      <c r="O61" s="2"/>
      <c r="P61" s="2"/>
    </row>
    <row r="62" spans="2:16" s="3" customFormat="1">
      <c r="B62" s="144"/>
      <c r="C62" s="82" t="s">
        <v>57</v>
      </c>
      <c r="D62" s="453" t="s">
        <v>886</v>
      </c>
      <c r="E62" s="42"/>
      <c r="G62" s="2"/>
      <c r="H62" s="4" t="s">
        <v>67</v>
      </c>
      <c r="I62" s="2"/>
      <c r="J62" s="2"/>
      <c r="K62" s="2"/>
      <c r="L62" s="2"/>
      <c r="M62" s="2"/>
      <c r="N62" s="2"/>
      <c r="O62" s="2"/>
      <c r="P62" s="2"/>
    </row>
    <row r="63" spans="2:16" s="3" customFormat="1" ht="15" thickBot="1">
      <c r="B63" s="144"/>
      <c r="C63" s="82" t="s">
        <v>59</v>
      </c>
      <c r="D63" s="456" t="s">
        <v>887</v>
      </c>
      <c r="E63" s="42"/>
      <c r="G63" s="2"/>
      <c r="H63" s="4" t="s">
        <v>68</v>
      </c>
      <c r="I63" s="2"/>
      <c r="J63" s="2"/>
      <c r="K63" s="2"/>
      <c r="L63" s="2"/>
      <c r="M63" s="2"/>
      <c r="N63" s="2"/>
      <c r="O63" s="2"/>
      <c r="P63" s="2"/>
    </row>
    <row r="64" spans="2:16" s="3" customFormat="1" ht="14.5" thickBot="1">
      <c r="B64" s="144"/>
      <c r="C64" s="82" t="s">
        <v>61</v>
      </c>
      <c r="D64" s="17">
        <v>43615</v>
      </c>
      <c r="E64" s="42"/>
      <c r="G64" s="2"/>
      <c r="H64" s="4" t="s">
        <v>69</v>
      </c>
      <c r="I64" s="2"/>
      <c r="J64" s="2"/>
      <c r="K64" s="2"/>
      <c r="L64" s="2"/>
      <c r="M64" s="2"/>
      <c r="N64" s="2"/>
      <c r="O64" s="2"/>
      <c r="P64" s="2"/>
    </row>
    <row r="65" spans="1:8">
      <c r="A65" s="3"/>
      <c r="B65" s="144"/>
      <c r="C65" s="82" t="s">
        <v>57</v>
      </c>
      <c r="D65" s="453" t="s">
        <v>888</v>
      </c>
      <c r="E65" s="42"/>
      <c r="H65" s="4" t="s">
        <v>70</v>
      </c>
    </row>
    <row r="66" spans="1:8" ht="15" thickBot="1">
      <c r="B66" s="144"/>
      <c r="C66" s="82" t="s">
        <v>59</v>
      </c>
      <c r="D66" s="456" t="s">
        <v>889</v>
      </c>
      <c r="E66" s="42"/>
      <c r="H66" s="4" t="s">
        <v>71</v>
      </c>
    </row>
    <row r="67" spans="1:8" ht="14.5" thickBot="1">
      <c r="B67" s="144"/>
      <c r="C67" s="82" t="s">
        <v>61</v>
      </c>
      <c r="D67" s="17">
        <v>43615</v>
      </c>
      <c r="E67" s="42"/>
      <c r="H67" s="4" t="s">
        <v>72</v>
      </c>
    </row>
    <row r="68" spans="1:8">
      <c r="B68" s="144"/>
      <c r="C68" s="82" t="s">
        <v>57</v>
      </c>
      <c r="D68" s="453" t="s">
        <v>890</v>
      </c>
      <c r="E68" s="42"/>
      <c r="H68" s="4" t="s">
        <v>73</v>
      </c>
    </row>
    <row r="69" spans="1:8" ht="15" thickBot="1">
      <c r="B69" s="144"/>
      <c r="C69" s="82" t="s">
        <v>59</v>
      </c>
      <c r="D69" s="456" t="s">
        <v>891</v>
      </c>
      <c r="E69" s="42"/>
      <c r="H69" s="4" t="s">
        <v>74</v>
      </c>
    </row>
    <row r="70" spans="1:8" ht="14.5" thickBot="1">
      <c r="B70" s="144"/>
      <c r="C70" s="82" t="s">
        <v>61</v>
      </c>
      <c r="D70" s="17">
        <v>43615</v>
      </c>
      <c r="E70" s="42"/>
      <c r="H70" s="4" t="s">
        <v>75</v>
      </c>
    </row>
    <row r="71" spans="1:8" ht="14.5" thickBot="1">
      <c r="B71" s="144"/>
      <c r="C71" s="78" t="s">
        <v>203</v>
      </c>
      <c r="D71" s="44"/>
      <c r="E71" s="42"/>
      <c r="H71" s="4" t="s">
        <v>79</v>
      </c>
    </row>
    <row r="72" spans="1:8">
      <c r="B72" s="144"/>
      <c r="C72" s="82" t="s">
        <v>57</v>
      </c>
      <c r="D72" s="16" t="s">
        <v>978</v>
      </c>
      <c r="E72" s="42"/>
      <c r="H72" s="4" t="s">
        <v>80</v>
      </c>
    </row>
    <row r="73" spans="1:8" ht="14.5">
      <c r="B73" s="144"/>
      <c r="C73" s="82" t="s">
        <v>59</v>
      </c>
      <c r="D73" s="452" t="s">
        <v>979</v>
      </c>
      <c r="E73" s="42"/>
      <c r="H73" s="4" t="s">
        <v>81</v>
      </c>
    </row>
    <row r="74" spans="1:8" ht="14.5" thickBot="1">
      <c r="B74" s="144"/>
      <c r="C74" s="82" t="s">
        <v>61</v>
      </c>
      <c r="D74" s="17"/>
      <c r="E74" s="42"/>
      <c r="H74" s="4" t="s">
        <v>82</v>
      </c>
    </row>
    <row r="75" spans="1:8" ht="14.5" thickBot="1">
      <c r="B75" s="144"/>
      <c r="C75" s="78" t="s">
        <v>952</v>
      </c>
      <c r="D75" s="44"/>
      <c r="E75" s="42"/>
      <c r="H75" s="4" t="s">
        <v>79</v>
      </c>
    </row>
    <row r="76" spans="1:8">
      <c r="B76" s="144"/>
      <c r="C76" s="82" t="s">
        <v>57</v>
      </c>
      <c r="D76" s="16" t="s">
        <v>1039</v>
      </c>
      <c r="E76" s="42"/>
      <c r="H76" s="4" t="s">
        <v>80</v>
      </c>
    </row>
    <row r="77" spans="1:8" ht="14.5">
      <c r="B77" s="144"/>
      <c r="C77" s="82" t="s">
        <v>59</v>
      </c>
      <c r="D77" s="452" t="s">
        <v>1038</v>
      </c>
      <c r="E77" s="42"/>
      <c r="H77" s="4" t="s">
        <v>81</v>
      </c>
    </row>
    <row r="78" spans="1:8" ht="14.5" thickBot="1">
      <c r="B78" s="144"/>
      <c r="C78" s="82" t="s">
        <v>61</v>
      </c>
      <c r="D78" s="17"/>
      <c r="E78" s="42"/>
      <c r="H78" s="4" t="s">
        <v>82</v>
      </c>
    </row>
    <row r="79" spans="1:8" ht="14.15" customHeight="1" thickBot="1">
      <c r="B79" s="148"/>
      <c r="C79" s="149"/>
      <c r="D79" s="149"/>
      <c r="E79" s="54"/>
      <c r="H79" s="4" t="s">
        <v>86</v>
      </c>
    </row>
    <row r="80" spans="1:8">
      <c r="H80" s="4" t="s">
        <v>87</v>
      </c>
    </row>
    <row r="81" spans="8:8">
      <c r="H81" s="4" t="s">
        <v>88</v>
      </c>
    </row>
    <row r="82" spans="8:8" ht="14.15" customHeight="1">
      <c r="H82" s="4" t="s">
        <v>89</v>
      </c>
    </row>
    <row r="83" spans="8:8">
      <c r="H83" s="4" t="s">
        <v>90</v>
      </c>
    </row>
    <row r="84" spans="8:8">
      <c r="H84" s="4" t="s">
        <v>91</v>
      </c>
    </row>
    <row r="85" spans="8:8">
      <c r="H85" s="4" t="s">
        <v>92</v>
      </c>
    </row>
    <row r="86" spans="8:8">
      <c r="H86" s="4" t="s">
        <v>93</v>
      </c>
    </row>
    <row r="87" spans="8:8">
      <c r="H87" s="4" t="s">
        <v>94</v>
      </c>
    </row>
    <row r="88" spans="8:8">
      <c r="H88" s="4" t="s">
        <v>95</v>
      </c>
    </row>
    <row r="89" spans="8:8">
      <c r="H89" s="4" t="s">
        <v>96</v>
      </c>
    </row>
    <row r="90" spans="8:8">
      <c r="H90" s="4" t="s">
        <v>97</v>
      </c>
    </row>
    <row r="91" spans="8:8">
      <c r="H91" s="4" t="s">
        <v>98</v>
      </c>
    </row>
    <row r="92" spans="8:8">
      <c r="H92" s="4" t="s">
        <v>99</v>
      </c>
    </row>
    <row r="93" spans="8:8">
      <c r="H93" s="4" t="s">
        <v>100</v>
      </c>
    </row>
    <row r="94" spans="8:8">
      <c r="H94" s="4" t="s">
        <v>101</v>
      </c>
    </row>
    <row r="95" spans="8:8">
      <c r="H95" s="4" t="s">
        <v>102</v>
      </c>
    </row>
    <row r="96" spans="8:8">
      <c r="H96" s="4" t="s">
        <v>103</v>
      </c>
    </row>
    <row r="97" spans="8:8">
      <c r="H97" s="4" t="s">
        <v>104</v>
      </c>
    </row>
    <row r="98" spans="8:8">
      <c r="H98" s="4" t="s">
        <v>105</v>
      </c>
    </row>
    <row r="99" spans="8:8">
      <c r="H99" s="4" t="s">
        <v>106</v>
      </c>
    </row>
    <row r="100" spans="8:8">
      <c r="H100" s="4" t="s">
        <v>107</v>
      </c>
    </row>
    <row r="101" spans="8:8">
      <c r="H101" s="4" t="s">
        <v>108</v>
      </c>
    </row>
    <row r="102" spans="8:8">
      <c r="H102" s="4" t="s">
        <v>109</v>
      </c>
    </row>
    <row r="103" spans="8:8">
      <c r="H103" s="4" t="s">
        <v>110</v>
      </c>
    </row>
    <row r="104" spans="8:8">
      <c r="H104" s="4" t="s">
        <v>111</v>
      </c>
    </row>
    <row r="105" spans="8:8">
      <c r="H105" s="4" t="s">
        <v>112</v>
      </c>
    </row>
    <row r="106" spans="8:8">
      <c r="H106" s="4" t="s">
        <v>113</v>
      </c>
    </row>
    <row r="107" spans="8:8">
      <c r="H107" s="4" t="s">
        <v>114</v>
      </c>
    </row>
    <row r="108" spans="8:8">
      <c r="H108" s="4" t="s">
        <v>115</v>
      </c>
    </row>
    <row r="109" spans="8:8">
      <c r="H109" s="4" t="s">
        <v>116</v>
      </c>
    </row>
    <row r="110" spans="8:8">
      <c r="H110" s="4" t="s">
        <v>117</v>
      </c>
    </row>
    <row r="111" spans="8:8">
      <c r="H111" s="4" t="s">
        <v>118</v>
      </c>
    </row>
    <row r="112" spans="8:8">
      <c r="H112" s="4" t="s">
        <v>119</v>
      </c>
    </row>
    <row r="113" spans="8:8">
      <c r="H113" s="4" t="s">
        <v>120</v>
      </c>
    </row>
    <row r="114" spans="8:8">
      <c r="H114" s="4" t="s">
        <v>121</v>
      </c>
    </row>
    <row r="115" spans="8:8">
      <c r="H115" s="4" t="s">
        <v>122</v>
      </c>
    </row>
    <row r="116" spans="8:8">
      <c r="H116" s="4" t="s">
        <v>123</v>
      </c>
    </row>
    <row r="117" spans="8:8">
      <c r="H117" s="4" t="s">
        <v>124</v>
      </c>
    </row>
    <row r="118" spans="8:8">
      <c r="H118" s="4" t="s">
        <v>125</v>
      </c>
    </row>
    <row r="119" spans="8:8">
      <c r="H119" s="4" t="s">
        <v>126</v>
      </c>
    </row>
    <row r="120" spans="8:8">
      <c r="H120" s="4" t="s">
        <v>127</v>
      </c>
    </row>
    <row r="121" spans="8:8">
      <c r="H121" s="4" t="s">
        <v>128</v>
      </c>
    </row>
    <row r="122" spans="8:8">
      <c r="H122" s="4" t="s">
        <v>129</v>
      </c>
    </row>
    <row r="123" spans="8:8">
      <c r="H123" s="4" t="s">
        <v>130</v>
      </c>
    </row>
    <row r="124" spans="8:8">
      <c r="H124" s="4" t="s">
        <v>131</v>
      </c>
    </row>
    <row r="125" spans="8:8">
      <c r="H125" s="4" t="s">
        <v>132</v>
      </c>
    </row>
    <row r="126" spans="8:8">
      <c r="H126" s="4" t="s">
        <v>133</v>
      </c>
    </row>
    <row r="127" spans="8:8">
      <c r="H127" s="4" t="s">
        <v>134</v>
      </c>
    </row>
    <row r="128" spans="8:8">
      <c r="H128" s="4" t="s">
        <v>135</v>
      </c>
    </row>
    <row r="129" spans="8:8">
      <c r="H129" s="4" t="s">
        <v>136</v>
      </c>
    </row>
    <row r="130" spans="8:8">
      <c r="H130" s="4" t="s">
        <v>137</v>
      </c>
    </row>
    <row r="131" spans="8:8">
      <c r="H131" s="4" t="s">
        <v>138</v>
      </c>
    </row>
    <row r="132" spans="8:8">
      <c r="H132" s="4" t="s">
        <v>139</v>
      </c>
    </row>
    <row r="133" spans="8:8">
      <c r="H133" s="4" t="s">
        <v>140</v>
      </c>
    </row>
    <row r="134" spans="8:8">
      <c r="H134" s="4" t="s">
        <v>141</v>
      </c>
    </row>
    <row r="135" spans="8:8">
      <c r="H135" s="4" t="s">
        <v>142</v>
      </c>
    </row>
    <row r="136" spans="8:8">
      <c r="H136" s="4" t="s">
        <v>143</v>
      </c>
    </row>
    <row r="137" spans="8:8">
      <c r="H137" s="4" t="s">
        <v>144</v>
      </c>
    </row>
    <row r="138" spans="8:8">
      <c r="H138" s="4" t="s">
        <v>145</v>
      </c>
    </row>
    <row r="139" spans="8:8">
      <c r="H139" s="4" t="s">
        <v>146</v>
      </c>
    </row>
    <row r="140" spans="8:8">
      <c r="H140" s="4" t="s">
        <v>147</v>
      </c>
    </row>
    <row r="141" spans="8:8">
      <c r="H141" s="4" t="s">
        <v>148</v>
      </c>
    </row>
    <row r="142" spans="8:8">
      <c r="H142" s="4" t="s">
        <v>149</v>
      </c>
    </row>
    <row r="143" spans="8:8">
      <c r="H143" s="4" t="s">
        <v>150</v>
      </c>
    </row>
    <row r="144" spans="8:8">
      <c r="H144" s="4" t="s">
        <v>151</v>
      </c>
    </row>
    <row r="145" spans="8:8">
      <c r="H145" s="4" t="s">
        <v>152</v>
      </c>
    </row>
    <row r="146" spans="8:8">
      <c r="H146" s="4" t="s">
        <v>153</v>
      </c>
    </row>
    <row r="147" spans="8:8">
      <c r="H147" s="4" t="s">
        <v>154</v>
      </c>
    </row>
    <row r="148" spans="8:8">
      <c r="H148" s="4" t="s">
        <v>155</v>
      </c>
    </row>
    <row r="149" spans="8:8">
      <c r="H149" s="4" t="s">
        <v>156</v>
      </c>
    </row>
    <row r="150" spans="8:8">
      <c r="H150" s="4" t="s">
        <v>157</v>
      </c>
    </row>
    <row r="151" spans="8:8">
      <c r="H151" s="4" t="s">
        <v>158</v>
      </c>
    </row>
    <row r="152" spans="8:8">
      <c r="H152" s="4" t="s">
        <v>159</v>
      </c>
    </row>
    <row r="153" spans="8:8">
      <c r="H153" s="4" t="s">
        <v>160</v>
      </c>
    </row>
    <row r="154" spans="8:8">
      <c r="H154" s="4" t="s">
        <v>161</v>
      </c>
    </row>
    <row r="155" spans="8:8">
      <c r="H155" s="4" t="s">
        <v>162</v>
      </c>
    </row>
    <row r="156" spans="8:8">
      <c r="H156" s="4" t="s">
        <v>163</v>
      </c>
    </row>
    <row r="157" spans="8:8">
      <c r="H157" s="4" t="s">
        <v>164</v>
      </c>
    </row>
    <row r="158" spans="8:8">
      <c r="H158" s="4" t="s">
        <v>165</v>
      </c>
    </row>
    <row r="159" spans="8:8">
      <c r="H159" s="4" t="s">
        <v>166</v>
      </c>
    </row>
    <row r="160" spans="8:8">
      <c r="H160" s="4" t="s">
        <v>167</v>
      </c>
    </row>
    <row r="161" spans="8:8">
      <c r="H161" s="4" t="s">
        <v>168</v>
      </c>
    </row>
    <row r="162" spans="8:8">
      <c r="H162" s="4" t="s">
        <v>169</v>
      </c>
    </row>
    <row r="163" spans="8:8">
      <c r="H163" s="4" t="s">
        <v>170</v>
      </c>
    </row>
    <row r="164" spans="8:8">
      <c r="H164" s="4" t="s">
        <v>171</v>
      </c>
    </row>
    <row r="165" spans="8:8">
      <c r="H165" s="4" t="s">
        <v>172</v>
      </c>
    </row>
    <row r="166" spans="8:8">
      <c r="H166" s="4" t="s">
        <v>173</v>
      </c>
    </row>
    <row r="167" spans="8:8">
      <c r="H167" s="4" t="s">
        <v>174</v>
      </c>
    </row>
    <row r="168" spans="8:8">
      <c r="H168" s="4" t="s">
        <v>175</v>
      </c>
    </row>
    <row r="169" spans="8:8">
      <c r="H169" s="4" t="s">
        <v>176</v>
      </c>
    </row>
    <row r="170" spans="8:8">
      <c r="H170" s="4" t="s">
        <v>177</v>
      </c>
    </row>
    <row r="171" spans="8:8">
      <c r="H171" s="4" t="s">
        <v>178</v>
      </c>
    </row>
    <row r="172" spans="8:8">
      <c r="H172" s="4" t="s">
        <v>179</v>
      </c>
    </row>
    <row r="173" spans="8:8">
      <c r="H173" s="4" t="s">
        <v>180</v>
      </c>
    </row>
    <row r="174" spans="8:8">
      <c r="H174" s="4" t="s">
        <v>181</v>
      </c>
    </row>
    <row r="175" spans="8:8">
      <c r="H175" s="4" t="s">
        <v>182</v>
      </c>
    </row>
    <row r="176" spans="8:8">
      <c r="H176" s="4" t="s">
        <v>183</v>
      </c>
    </row>
    <row r="177" spans="8:8">
      <c r="H177" s="4" t="s">
        <v>184</v>
      </c>
    </row>
    <row r="178" spans="8:8">
      <c r="H178" s="4" t="s">
        <v>185</v>
      </c>
    </row>
    <row r="179" spans="8:8">
      <c r="H179" s="4" t="s">
        <v>186</v>
      </c>
    </row>
    <row r="180" spans="8:8">
      <c r="H180" s="4" t="s">
        <v>187</v>
      </c>
    </row>
    <row r="181" spans="8:8">
      <c r="H181" s="4" t="s">
        <v>188</v>
      </c>
    </row>
    <row r="182" spans="8:8">
      <c r="H182" s="4" t="s">
        <v>189</v>
      </c>
    </row>
    <row r="183" spans="8:8">
      <c r="H183" s="4" t="s">
        <v>190</v>
      </c>
    </row>
    <row r="184" spans="8:8">
      <c r="H184" s="4" t="s">
        <v>191</v>
      </c>
    </row>
    <row r="185" spans="8:8">
      <c r="H185" s="4" t="s">
        <v>192</v>
      </c>
    </row>
    <row r="186" spans="8:8">
      <c r="H186" s="4" t="s">
        <v>193</v>
      </c>
    </row>
    <row r="187" spans="8:8">
      <c r="H187" s="4" t="s">
        <v>194</v>
      </c>
    </row>
    <row r="188" spans="8:8">
      <c r="H188" s="4" t="s">
        <v>195</v>
      </c>
    </row>
    <row r="189" spans="8:8">
      <c r="H189" s="4" t="s">
        <v>196</v>
      </c>
    </row>
    <row r="190" spans="8:8">
      <c r="H190" s="4" t="s">
        <v>197</v>
      </c>
    </row>
    <row r="191" spans="8:8">
      <c r="H191" s="4" t="s">
        <v>198</v>
      </c>
    </row>
    <row r="192" spans="8:8">
      <c r="H192" s="4" t="s">
        <v>199</v>
      </c>
    </row>
  </sheetData>
  <mergeCells count="13">
    <mergeCell ref="B51:C52"/>
    <mergeCell ref="D23:D24"/>
    <mergeCell ref="B16:C16"/>
    <mergeCell ref="B46:C46"/>
    <mergeCell ref="B26:C26"/>
    <mergeCell ref="B19:C19"/>
    <mergeCell ref="B23:C24"/>
    <mergeCell ref="B25:C25"/>
    <mergeCell ref="D30:D31"/>
    <mergeCell ref="B30:C30"/>
    <mergeCell ref="B42:C43"/>
    <mergeCell ref="D27:D28"/>
    <mergeCell ref="B27:C28"/>
  </mergeCells>
  <dataValidations count="8">
    <dataValidation type="list" allowBlank="1" showInputMessage="1" showErrorMessage="1" sqref="D65549" xr:uid="{00000000-0002-0000-0000-000000000000}">
      <formula1>$P$15:$P$26</formula1>
    </dataValidation>
    <dataValidation type="list" allowBlank="1" showInputMessage="1" showErrorMessage="1" sqref="IV65547" xr:uid="{00000000-0002-0000-0000-000001000000}">
      <formula1>$K$15:$K$19</formula1>
    </dataValidation>
    <dataValidation type="list" allowBlank="1" showInputMessage="1" showErrorMessage="1" sqref="D65548" xr:uid="{00000000-0002-0000-0000-000002000000}">
      <formula1>$O$15:$O$26</formula1>
    </dataValidation>
    <dataValidation type="list" allowBlank="1" showInputMessage="1" showErrorMessage="1" sqref="IV65540 D65540" xr:uid="{00000000-0002-0000-0000-000003000000}">
      <formula1>$I$15:$I$17</formula1>
    </dataValidation>
    <dataValidation type="list" allowBlank="1" showInputMessage="1" showErrorMessage="1" sqref="IV65541:IV65545 D65541:D65545" xr:uid="{00000000-0002-0000-0000-000004000000}">
      <formula1>$H$15:$H$192</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8" r:id="rId1" xr:uid="{1A2115D8-FE11-3540-B926-E959923FCF51}"/>
    <hyperlink ref="D60" r:id="rId2" xr:uid="{57FFA7AF-47C4-684D-85D0-86716BDCAA4E}"/>
    <hyperlink ref="D54" r:id="rId3" xr:uid="{3B6EDBDB-49A0-E747-963B-CD5CFDF725F5}"/>
    <hyperlink ref="D63" r:id="rId4" xr:uid="{08B9B837-9B9C-D141-85E8-7ADCB6A079F9}"/>
    <hyperlink ref="D66" r:id="rId5" xr:uid="{E69CDB8B-C16F-B940-9F9A-939E7130AAC0}"/>
    <hyperlink ref="D69" r:id="rId6" xr:uid="{139E4E8F-6FDB-A149-BE99-E5D677CED389}"/>
    <hyperlink ref="D73" r:id="rId7" xr:uid="{57B51BA9-82B0-1245-838B-1AFCCDCA2B79}"/>
    <hyperlink ref="D43" r:id="rId8" xr:uid="{E3D3DD6D-4A21-6144-B774-9C862F490269}"/>
    <hyperlink ref="D57" r:id="rId9" xr:uid="{FF180E68-BFF0-654A-A639-2D6524E5B530}"/>
    <hyperlink ref="D77" r:id="rId10" xr:uid="{FD75AB6D-0B96-C94A-ABFD-60BA356434BE}"/>
  </hyperlinks>
  <pageMargins left="0.7" right="0.7" top="0.75" bottom="0.75" header="0.3" footer="0.3"/>
  <pageSetup orientation="landscape"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6"/>
  <sheetViews>
    <sheetView showGridLines="0" topLeftCell="E128" zoomScale="54" zoomScaleNormal="54" zoomScalePageLayoutView="85" workbookViewId="0">
      <selection activeCell="G14" sqref="G14"/>
    </sheetView>
  </sheetViews>
  <sheetFormatPr defaultColWidth="8.81640625" defaultRowHeight="14.5" outlineLevelRow="1"/>
  <cols>
    <col min="1" max="1" width="3" style="168" customWidth="1"/>
    <col min="2" max="2" width="28.453125" style="168" customWidth="1"/>
    <col min="3" max="3" width="50.453125" style="168" customWidth="1"/>
    <col min="4" max="4" width="34.26953125" style="168" customWidth="1"/>
    <col min="5" max="5" width="32" style="168" customWidth="1"/>
    <col min="6" max="6" width="26.7265625" style="168" customWidth="1"/>
    <col min="7" max="7" width="26.453125" style="168" bestFit="1" customWidth="1"/>
    <col min="8" max="8" width="30" style="168" customWidth="1"/>
    <col min="9" max="9" width="26.1796875" style="168" customWidth="1"/>
    <col min="10" max="10" width="25.81640625" style="168" customWidth="1"/>
    <col min="11" max="11" width="31" style="168" bestFit="1" customWidth="1"/>
    <col min="12" max="12" width="30.26953125" style="168" customWidth="1"/>
    <col min="13" max="13" width="27.1796875" style="168" bestFit="1" customWidth="1"/>
    <col min="14" max="14" width="25" style="168" customWidth="1"/>
    <col min="15" max="15" width="25.81640625" style="168" bestFit="1" customWidth="1"/>
    <col min="16" max="16" width="30.26953125" style="168" customWidth="1"/>
    <col min="17" max="17" width="27.1796875" style="168" bestFit="1" customWidth="1"/>
    <col min="18" max="18" width="24.26953125" style="168" customWidth="1"/>
    <col min="19" max="19" width="23.1796875" style="168" bestFit="1" customWidth="1"/>
    <col min="20" max="20" width="27.7265625" style="168" customWidth="1"/>
    <col min="21" max="16384" width="8.81640625" style="168"/>
  </cols>
  <sheetData>
    <row r="1" spans="2:19" ht="15" thickBot="1"/>
    <row r="2" spans="2:19" ht="26">
      <c r="B2" s="91"/>
      <c r="C2" s="906"/>
      <c r="D2" s="906"/>
      <c r="E2" s="906"/>
      <c r="F2" s="906"/>
      <c r="G2" s="906"/>
      <c r="H2" s="85"/>
      <c r="I2" s="85"/>
      <c r="J2" s="85"/>
      <c r="K2" s="85"/>
      <c r="L2" s="85"/>
      <c r="M2" s="85"/>
      <c r="N2" s="85"/>
      <c r="O2" s="85"/>
      <c r="P2" s="85"/>
      <c r="Q2" s="85"/>
      <c r="R2" s="85"/>
      <c r="S2" s="86"/>
    </row>
    <row r="3" spans="2:19" ht="26">
      <c r="B3" s="92"/>
      <c r="C3" s="913" t="s">
        <v>268</v>
      </c>
      <c r="D3" s="914"/>
      <c r="E3" s="914"/>
      <c r="F3" s="914"/>
      <c r="G3" s="915"/>
      <c r="H3" s="88"/>
      <c r="I3" s="88"/>
      <c r="J3" s="88"/>
      <c r="K3" s="88"/>
      <c r="L3" s="88"/>
      <c r="M3" s="88"/>
      <c r="N3" s="88"/>
      <c r="O3" s="88"/>
      <c r="P3" s="88"/>
      <c r="Q3" s="88"/>
      <c r="R3" s="88"/>
      <c r="S3" s="90"/>
    </row>
    <row r="4" spans="2:19" ht="26">
      <c r="B4" s="92"/>
      <c r="C4" s="93"/>
      <c r="D4" s="93"/>
      <c r="E4" s="93"/>
      <c r="F4" s="93"/>
      <c r="G4" s="93"/>
      <c r="H4" s="88"/>
      <c r="I4" s="88"/>
      <c r="J4" s="88"/>
      <c r="K4" s="88"/>
      <c r="L4" s="88"/>
      <c r="M4" s="88"/>
      <c r="N4" s="88"/>
      <c r="O4" s="88"/>
      <c r="P4" s="88"/>
      <c r="Q4" s="88"/>
      <c r="R4" s="88"/>
      <c r="S4" s="90"/>
    </row>
    <row r="5" spans="2:19" ht="15" thickBot="1">
      <c r="B5" s="87"/>
      <c r="C5" s="88"/>
      <c r="D5" s="88"/>
      <c r="E5" s="88"/>
      <c r="F5" s="88"/>
      <c r="G5" s="88"/>
      <c r="H5" s="88"/>
      <c r="I5" s="88"/>
      <c r="J5" s="88"/>
      <c r="K5" s="88"/>
      <c r="L5" s="88"/>
      <c r="M5" s="88"/>
      <c r="N5" s="88"/>
      <c r="O5" s="88"/>
      <c r="P5" s="88"/>
      <c r="Q5" s="88"/>
      <c r="R5" s="88"/>
      <c r="S5" s="90"/>
    </row>
    <row r="6" spans="2:19" ht="34.5" customHeight="1" thickBot="1">
      <c r="B6" s="907" t="s">
        <v>827</v>
      </c>
      <c r="C6" s="908"/>
      <c r="D6" s="908"/>
      <c r="E6" s="908"/>
      <c r="F6" s="908"/>
      <c r="G6" s="908"/>
      <c r="H6" s="258"/>
      <c r="I6" s="258"/>
      <c r="J6" s="258"/>
      <c r="K6" s="258"/>
      <c r="L6" s="258"/>
      <c r="M6" s="258"/>
      <c r="N6" s="258"/>
      <c r="O6" s="258"/>
      <c r="P6" s="258"/>
      <c r="Q6" s="258"/>
      <c r="R6" s="258"/>
      <c r="S6" s="259"/>
    </row>
    <row r="7" spans="2:19" ht="15.75" customHeight="1">
      <c r="B7" s="909" t="s">
        <v>643</v>
      </c>
      <c r="C7" s="910"/>
      <c r="D7" s="910"/>
      <c r="E7" s="910"/>
      <c r="F7" s="910"/>
      <c r="G7" s="910"/>
      <c r="H7" s="258"/>
      <c r="I7" s="258"/>
      <c r="J7" s="258"/>
      <c r="K7" s="258"/>
      <c r="L7" s="258"/>
      <c r="M7" s="258"/>
      <c r="N7" s="258"/>
      <c r="O7" s="258"/>
      <c r="P7" s="258"/>
      <c r="Q7" s="258"/>
      <c r="R7" s="258"/>
      <c r="S7" s="259"/>
    </row>
    <row r="8" spans="2:19" ht="15.75" customHeight="1" thickBot="1">
      <c r="B8" s="911" t="s">
        <v>829</v>
      </c>
      <c r="C8" s="912"/>
      <c r="D8" s="912"/>
      <c r="E8" s="912"/>
      <c r="F8" s="912"/>
      <c r="G8" s="912"/>
      <c r="H8" s="260"/>
      <c r="I8" s="260"/>
      <c r="J8" s="260"/>
      <c r="K8" s="260"/>
      <c r="L8" s="260"/>
      <c r="M8" s="260"/>
      <c r="N8" s="260"/>
      <c r="O8" s="260"/>
      <c r="P8" s="260"/>
      <c r="Q8" s="260"/>
      <c r="R8" s="260"/>
      <c r="S8" s="261"/>
    </row>
    <row r="10" spans="2:19" ht="21">
      <c r="B10" s="993" t="s">
        <v>293</v>
      </c>
      <c r="C10" s="993"/>
    </row>
    <row r="11" spans="2:19" ht="15" thickBot="1"/>
    <row r="12" spans="2:19" ht="15" customHeight="1" thickBot="1">
      <c r="B12" s="264" t="s">
        <v>294</v>
      </c>
      <c r="C12" s="555">
        <v>6215</v>
      </c>
    </row>
    <row r="13" spans="2:19" ht="15.75" customHeight="1" thickBot="1">
      <c r="B13" s="264" t="s">
        <v>261</v>
      </c>
      <c r="C13" s="169" t="s">
        <v>830</v>
      </c>
    </row>
    <row r="14" spans="2:19" ht="15.75" customHeight="1" thickBot="1">
      <c r="B14" s="264" t="s">
        <v>644</v>
      </c>
      <c r="C14" s="169" t="s">
        <v>582</v>
      </c>
      <c r="F14" s="168">
        <f>50*0.976</f>
        <v>48.8</v>
      </c>
      <c r="G14" s="168">
        <f>J23/1.976</f>
        <v>96153.846153846156</v>
      </c>
    </row>
    <row r="15" spans="2:19" ht="15.75" customHeight="1" thickBot="1">
      <c r="B15" s="264" t="s">
        <v>295</v>
      </c>
      <c r="C15" s="169" t="s">
        <v>16</v>
      </c>
      <c r="G15" s="168">
        <f>J23</f>
        <v>190000</v>
      </c>
      <c r="H15" s="168">
        <f>G14+H18</f>
        <v>190000</v>
      </c>
    </row>
    <row r="16" spans="2:19" ht="15.75" customHeight="1" thickBot="1">
      <c r="B16" s="264" t="s">
        <v>295</v>
      </c>
      <c r="C16" s="169" t="s">
        <v>121</v>
      </c>
    </row>
    <row r="17" spans="2:19" ht="15.75" customHeight="1" thickBot="1">
      <c r="B17" s="264" t="s">
        <v>295</v>
      </c>
      <c r="C17" s="169" t="s">
        <v>634</v>
      </c>
    </row>
    <row r="18" spans="2:19" ht="15" thickBot="1">
      <c r="B18" s="264" t="s">
        <v>296</v>
      </c>
      <c r="C18" s="169" t="s">
        <v>588</v>
      </c>
      <c r="G18" s="168">
        <f>G14/G15</f>
        <v>0.50607287449392713</v>
      </c>
      <c r="H18" s="168">
        <f>G15*(1-G18)</f>
        <v>93846.153846153844</v>
      </c>
    </row>
    <row r="19" spans="2:19" ht="15" thickBot="1">
      <c r="B19" s="264" t="s">
        <v>297</v>
      </c>
      <c r="C19" s="169" t="s">
        <v>455</v>
      </c>
      <c r="G19" s="168">
        <f>1-G18</f>
        <v>0.49392712550607287</v>
      </c>
      <c r="H19" s="168">
        <f>G15*G19</f>
        <v>93846.153846153844</v>
      </c>
    </row>
    <row r="20" spans="2:19" ht="15" thickBot="1"/>
    <row r="21" spans="2:19" ht="15" thickBot="1">
      <c r="D21" s="938" t="s">
        <v>298</v>
      </c>
      <c r="E21" s="939"/>
      <c r="F21" s="939"/>
      <c r="G21" s="940"/>
      <c r="H21" s="938" t="s">
        <v>299</v>
      </c>
      <c r="I21" s="939"/>
      <c r="J21" s="939"/>
      <c r="K21" s="940"/>
      <c r="L21" s="938" t="s">
        <v>300</v>
      </c>
      <c r="M21" s="939"/>
      <c r="N21" s="939"/>
      <c r="O21" s="940"/>
      <c r="P21" s="938" t="s">
        <v>301</v>
      </c>
      <c r="Q21" s="939"/>
      <c r="R21" s="939"/>
      <c r="S21" s="940"/>
    </row>
    <row r="22" spans="2:19" ht="45" customHeight="1" thickBot="1">
      <c r="B22" s="931" t="s">
        <v>302</v>
      </c>
      <c r="C22" s="994" t="s">
        <v>303</v>
      </c>
      <c r="D22" s="170"/>
      <c r="E22" s="171" t="s">
        <v>304</v>
      </c>
      <c r="F22" s="172" t="s">
        <v>305</v>
      </c>
      <c r="G22" s="173" t="s">
        <v>306</v>
      </c>
      <c r="H22" s="170"/>
      <c r="I22" s="171" t="s">
        <v>304</v>
      </c>
      <c r="J22" s="172" t="s">
        <v>305</v>
      </c>
      <c r="K22" s="173" t="s">
        <v>306</v>
      </c>
      <c r="L22" s="170"/>
      <c r="M22" s="171" t="s">
        <v>304</v>
      </c>
      <c r="N22" s="172" t="s">
        <v>305</v>
      </c>
      <c r="O22" s="173" t="s">
        <v>306</v>
      </c>
      <c r="P22" s="170"/>
      <c r="Q22" s="171" t="s">
        <v>304</v>
      </c>
      <c r="R22" s="172" t="s">
        <v>305</v>
      </c>
      <c r="S22" s="173" t="s">
        <v>306</v>
      </c>
    </row>
    <row r="23" spans="2:19" ht="40.5" customHeight="1">
      <c r="B23" s="959"/>
      <c r="C23" s="995"/>
      <c r="D23" s="174" t="s">
        <v>307</v>
      </c>
      <c r="E23" s="543">
        <f>F23+G23</f>
        <v>0</v>
      </c>
      <c r="F23" s="541">
        <v>0</v>
      </c>
      <c r="G23" s="542">
        <v>0</v>
      </c>
      <c r="H23" s="175" t="s">
        <v>307</v>
      </c>
      <c r="I23" s="176">
        <f>J23+K23</f>
        <v>1790000</v>
      </c>
      <c r="J23" s="176">
        <v>190000</v>
      </c>
      <c r="K23" s="552">
        <v>1600000</v>
      </c>
      <c r="L23" s="174" t="s">
        <v>307</v>
      </c>
      <c r="M23" s="176"/>
      <c r="N23" s="177"/>
      <c r="O23" s="178"/>
      <c r="P23" s="174" t="s">
        <v>307</v>
      </c>
      <c r="Q23" s="176"/>
      <c r="R23" s="177"/>
      <c r="S23" s="178"/>
    </row>
    <row r="24" spans="2:19" ht="39.75" customHeight="1">
      <c r="B24" s="959"/>
      <c r="C24" s="995"/>
      <c r="D24" s="179" t="s">
        <v>308</v>
      </c>
      <c r="E24" s="180"/>
      <c r="F24" s="180"/>
      <c r="G24" s="181"/>
      <c r="H24" s="182" t="s">
        <v>308</v>
      </c>
      <c r="I24" s="553">
        <v>0.50600000000000001</v>
      </c>
      <c r="J24" s="553">
        <v>0.50600000000000001</v>
      </c>
      <c r="K24" s="554">
        <v>0.50600000000000001</v>
      </c>
      <c r="L24" s="179" t="s">
        <v>308</v>
      </c>
      <c r="M24" s="183"/>
      <c r="N24" s="183"/>
      <c r="O24" s="184"/>
      <c r="P24" s="179" t="s">
        <v>308</v>
      </c>
      <c r="Q24" s="183"/>
      <c r="R24" s="183"/>
      <c r="S24" s="184"/>
    </row>
    <row r="25" spans="2:19" ht="37.5" customHeight="1">
      <c r="B25" s="932"/>
      <c r="C25" s="996"/>
      <c r="D25" s="179" t="s">
        <v>309</v>
      </c>
      <c r="E25" s="180"/>
      <c r="F25" s="180"/>
      <c r="G25" s="181"/>
      <c r="H25" s="182" t="s">
        <v>309</v>
      </c>
      <c r="I25" s="553">
        <v>0.24</v>
      </c>
      <c r="J25" s="553">
        <v>0.24</v>
      </c>
      <c r="K25" s="554">
        <v>0.24</v>
      </c>
      <c r="L25" s="179" t="s">
        <v>309</v>
      </c>
      <c r="M25" s="183"/>
      <c r="N25" s="183"/>
      <c r="O25" s="184"/>
      <c r="P25" s="179" t="s">
        <v>309</v>
      </c>
      <c r="Q25" s="183"/>
      <c r="R25" s="183"/>
      <c r="S25" s="184"/>
    </row>
    <row r="26" spans="2:19" ht="14.5" customHeight="1" thickBot="1">
      <c r="B26" s="185"/>
      <c r="C26" s="185"/>
      <c r="Q26" s="186"/>
      <c r="R26" s="186"/>
      <c r="S26" s="186"/>
    </row>
    <row r="27" spans="2:19" ht="30" customHeight="1" thickBot="1">
      <c r="B27" s="185"/>
      <c r="C27" s="185"/>
      <c r="D27" s="938" t="s">
        <v>298</v>
      </c>
      <c r="E27" s="939"/>
      <c r="F27" s="939"/>
      <c r="G27" s="940"/>
      <c r="H27" s="938" t="s">
        <v>299</v>
      </c>
      <c r="I27" s="939"/>
      <c r="J27" s="939"/>
      <c r="K27" s="940"/>
      <c r="L27" s="938" t="s">
        <v>300</v>
      </c>
      <c r="M27" s="939"/>
      <c r="N27" s="939"/>
      <c r="O27" s="940"/>
      <c r="P27" s="938" t="s">
        <v>301</v>
      </c>
      <c r="Q27" s="939"/>
      <c r="R27" s="939"/>
      <c r="S27" s="940"/>
    </row>
    <row r="28" spans="2:19" ht="47.25" customHeight="1">
      <c r="B28" s="931" t="s">
        <v>310</v>
      </c>
      <c r="C28" s="931" t="s">
        <v>311</v>
      </c>
      <c r="D28" s="968" t="s">
        <v>312</v>
      </c>
      <c r="E28" s="969"/>
      <c r="F28" s="187" t="s">
        <v>313</v>
      </c>
      <c r="G28" s="188" t="s">
        <v>314</v>
      </c>
      <c r="H28" s="968" t="s">
        <v>312</v>
      </c>
      <c r="I28" s="969"/>
      <c r="J28" s="187" t="s">
        <v>313</v>
      </c>
      <c r="K28" s="188" t="s">
        <v>314</v>
      </c>
      <c r="L28" s="968" t="s">
        <v>312</v>
      </c>
      <c r="M28" s="969"/>
      <c r="N28" s="187" t="s">
        <v>313</v>
      </c>
      <c r="O28" s="188" t="s">
        <v>314</v>
      </c>
      <c r="P28" s="968" t="s">
        <v>312</v>
      </c>
      <c r="Q28" s="969"/>
      <c r="R28" s="187" t="s">
        <v>313</v>
      </c>
      <c r="S28" s="188" t="s">
        <v>314</v>
      </c>
    </row>
    <row r="29" spans="2:19" ht="51" customHeight="1">
      <c r="B29" s="959"/>
      <c r="C29" s="959"/>
      <c r="D29" s="189" t="s">
        <v>307</v>
      </c>
      <c r="E29" s="190"/>
      <c r="F29" s="976" t="s">
        <v>388</v>
      </c>
      <c r="G29" s="978" t="s">
        <v>505</v>
      </c>
      <c r="H29" s="189" t="s">
        <v>307</v>
      </c>
      <c r="I29" s="544">
        <v>190000</v>
      </c>
      <c r="J29" s="980" t="s">
        <v>388</v>
      </c>
      <c r="K29" s="982" t="s">
        <v>491</v>
      </c>
      <c r="L29" s="189" t="s">
        <v>307</v>
      </c>
      <c r="M29" s="191"/>
      <c r="N29" s="972"/>
      <c r="O29" s="974"/>
      <c r="P29" s="189" t="s">
        <v>307</v>
      </c>
      <c r="Q29" s="191"/>
      <c r="R29" s="972"/>
      <c r="S29" s="974"/>
    </row>
    <row r="30" spans="2:19" ht="51" customHeight="1">
      <c r="B30" s="932"/>
      <c r="C30" s="932"/>
      <c r="D30" s="192" t="s">
        <v>315</v>
      </c>
      <c r="E30" s="193"/>
      <c r="F30" s="977"/>
      <c r="G30" s="979"/>
      <c r="H30" s="192" t="s">
        <v>315</v>
      </c>
      <c r="I30" s="194">
        <v>0.50600000000000001</v>
      </c>
      <c r="J30" s="981"/>
      <c r="K30" s="983"/>
      <c r="L30" s="192" t="s">
        <v>315</v>
      </c>
      <c r="M30" s="194"/>
      <c r="N30" s="973"/>
      <c r="O30" s="975"/>
      <c r="P30" s="192" t="s">
        <v>315</v>
      </c>
      <c r="Q30" s="194"/>
      <c r="R30" s="973"/>
      <c r="S30" s="975"/>
    </row>
    <row r="31" spans="2:19" ht="45.65" customHeight="1">
      <c r="B31" s="916" t="s">
        <v>316</v>
      </c>
      <c r="C31" s="933" t="s">
        <v>317</v>
      </c>
      <c r="D31" s="195" t="s">
        <v>318</v>
      </c>
      <c r="E31" s="196" t="s">
        <v>297</v>
      </c>
      <c r="F31" s="196" t="s">
        <v>319</v>
      </c>
      <c r="G31" s="197" t="s">
        <v>320</v>
      </c>
      <c r="H31" s="195" t="s">
        <v>318</v>
      </c>
      <c r="I31" s="196" t="s">
        <v>297</v>
      </c>
      <c r="J31" s="196" t="s">
        <v>319</v>
      </c>
      <c r="K31" s="197" t="s">
        <v>320</v>
      </c>
      <c r="L31" s="195" t="s">
        <v>318</v>
      </c>
      <c r="M31" s="196" t="s">
        <v>297</v>
      </c>
      <c r="N31" s="196" t="s">
        <v>319</v>
      </c>
      <c r="O31" s="197" t="s">
        <v>320</v>
      </c>
      <c r="P31" s="195" t="s">
        <v>318</v>
      </c>
      <c r="Q31" s="196" t="s">
        <v>297</v>
      </c>
      <c r="R31" s="196" t="s">
        <v>319</v>
      </c>
      <c r="S31" s="197" t="s">
        <v>320</v>
      </c>
    </row>
    <row r="32" spans="2:19" ht="30" customHeight="1">
      <c r="B32" s="930"/>
      <c r="C32" s="934"/>
      <c r="D32" s="198"/>
      <c r="E32" s="199" t="s">
        <v>455</v>
      </c>
      <c r="F32" s="199" t="s">
        <v>465</v>
      </c>
      <c r="G32" s="200" t="s">
        <v>521</v>
      </c>
      <c r="H32" s="201"/>
      <c r="I32" s="556" t="s">
        <v>455</v>
      </c>
      <c r="J32" s="201" t="s">
        <v>465</v>
      </c>
      <c r="K32" s="203" t="s">
        <v>527</v>
      </c>
      <c r="L32" s="201"/>
      <c r="M32" s="202"/>
      <c r="N32" s="201"/>
      <c r="O32" s="203"/>
      <c r="P32" s="201"/>
      <c r="Q32" s="202"/>
      <c r="R32" s="201"/>
      <c r="S32" s="203"/>
    </row>
    <row r="33" spans="2:19" ht="36.75" hidden="1" customHeight="1" outlineLevel="1">
      <c r="B33" s="930"/>
      <c r="C33" s="934"/>
      <c r="D33" s="195" t="s">
        <v>318</v>
      </c>
      <c r="E33" s="196" t="s">
        <v>297</v>
      </c>
      <c r="F33" s="196" t="s">
        <v>319</v>
      </c>
      <c r="G33" s="197" t="s">
        <v>320</v>
      </c>
      <c r="H33" s="195" t="s">
        <v>318</v>
      </c>
      <c r="I33" s="196" t="s">
        <v>297</v>
      </c>
      <c r="J33" s="196" t="s">
        <v>319</v>
      </c>
      <c r="K33" s="197" t="s">
        <v>320</v>
      </c>
      <c r="L33" s="195" t="s">
        <v>318</v>
      </c>
      <c r="M33" s="196" t="s">
        <v>297</v>
      </c>
      <c r="N33" s="196" t="s">
        <v>319</v>
      </c>
      <c r="O33" s="197" t="s">
        <v>320</v>
      </c>
      <c r="P33" s="195" t="s">
        <v>318</v>
      </c>
      <c r="Q33" s="196" t="s">
        <v>297</v>
      </c>
      <c r="R33" s="196" t="s">
        <v>319</v>
      </c>
      <c r="S33" s="197" t="s">
        <v>320</v>
      </c>
    </row>
    <row r="34" spans="2:19" ht="30" hidden="1" customHeight="1" outlineLevel="1">
      <c r="B34" s="930"/>
      <c r="C34" s="934"/>
      <c r="D34" s="198"/>
      <c r="E34" s="199"/>
      <c r="F34" s="199"/>
      <c r="G34" s="200"/>
      <c r="H34" s="201"/>
      <c r="I34" s="202"/>
      <c r="J34" s="201"/>
      <c r="K34" s="203"/>
      <c r="L34" s="201"/>
      <c r="M34" s="202"/>
      <c r="N34" s="201"/>
      <c r="O34" s="203"/>
      <c r="P34" s="201"/>
      <c r="Q34" s="202"/>
      <c r="R34" s="201"/>
      <c r="S34" s="203"/>
    </row>
    <row r="35" spans="2:19" ht="36" hidden="1" customHeight="1" outlineLevel="1">
      <c r="B35" s="930"/>
      <c r="C35" s="934"/>
      <c r="D35" s="195" t="s">
        <v>318</v>
      </c>
      <c r="E35" s="196" t="s">
        <v>297</v>
      </c>
      <c r="F35" s="196" t="s">
        <v>319</v>
      </c>
      <c r="G35" s="197" t="s">
        <v>320</v>
      </c>
      <c r="H35" s="195" t="s">
        <v>318</v>
      </c>
      <c r="I35" s="196" t="s">
        <v>297</v>
      </c>
      <c r="J35" s="196" t="s">
        <v>319</v>
      </c>
      <c r="K35" s="197" t="s">
        <v>320</v>
      </c>
      <c r="L35" s="195" t="s">
        <v>318</v>
      </c>
      <c r="M35" s="196" t="s">
        <v>297</v>
      </c>
      <c r="N35" s="196" t="s">
        <v>319</v>
      </c>
      <c r="O35" s="197" t="s">
        <v>320</v>
      </c>
      <c r="P35" s="195" t="s">
        <v>318</v>
      </c>
      <c r="Q35" s="196" t="s">
        <v>297</v>
      </c>
      <c r="R35" s="196" t="s">
        <v>319</v>
      </c>
      <c r="S35" s="197" t="s">
        <v>320</v>
      </c>
    </row>
    <row r="36" spans="2:19" ht="30" hidden="1" customHeight="1" outlineLevel="1">
      <c r="B36" s="930"/>
      <c r="C36" s="934"/>
      <c r="D36" s="198"/>
      <c r="E36" s="199"/>
      <c r="F36" s="199"/>
      <c r="G36" s="200"/>
      <c r="H36" s="201"/>
      <c r="I36" s="202"/>
      <c r="J36" s="201"/>
      <c r="K36" s="203"/>
      <c r="L36" s="201"/>
      <c r="M36" s="202"/>
      <c r="N36" s="201"/>
      <c r="O36" s="203"/>
      <c r="P36" s="201"/>
      <c r="Q36" s="202"/>
      <c r="R36" s="201"/>
      <c r="S36" s="203"/>
    </row>
    <row r="37" spans="2:19" ht="39" hidden="1" customHeight="1" outlineLevel="1">
      <c r="B37" s="930"/>
      <c r="C37" s="934"/>
      <c r="D37" s="195" t="s">
        <v>318</v>
      </c>
      <c r="E37" s="196" t="s">
        <v>297</v>
      </c>
      <c r="F37" s="196" t="s">
        <v>319</v>
      </c>
      <c r="G37" s="197" t="s">
        <v>320</v>
      </c>
      <c r="H37" s="195" t="s">
        <v>318</v>
      </c>
      <c r="I37" s="196" t="s">
        <v>297</v>
      </c>
      <c r="J37" s="196" t="s">
        <v>319</v>
      </c>
      <c r="K37" s="197" t="s">
        <v>320</v>
      </c>
      <c r="L37" s="195" t="s">
        <v>318</v>
      </c>
      <c r="M37" s="196" t="s">
        <v>297</v>
      </c>
      <c r="N37" s="196" t="s">
        <v>319</v>
      </c>
      <c r="O37" s="197" t="s">
        <v>320</v>
      </c>
      <c r="P37" s="195" t="s">
        <v>318</v>
      </c>
      <c r="Q37" s="196" t="s">
        <v>297</v>
      </c>
      <c r="R37" s="196" t="s">
        <v>319</v>
      </c>
      <c r="S37" s="197" t="s">
        <v>320</v>
      </c>
    </row>
    <row r="38" spans="2:19" ht="30" hidden="1" customHeight="1" outlineLevel="1">
      <c r="B38" s="930"/>
      <c r="C38" s="934"/>
      <c r="D38" s="198"/>
      <c r="E38" s="199"/>
      <c r="F38" s="199"/>
      <c r="G38" s="200"/>
      <c r="H38" s="201"/>
      <c r="I38" s="202"/>
      <c r="J38" s="201"/>
      <c r="K38" s="203"/>
      <c r="L38" s="201"/>
      <c r="M38" s="202"/>
      <c r="N38" s="201"/>
      <c r="O38" s="203"/>
      <c r="P38" s="201"/>
      <c r="Q38" s="202"/>
      <c r="R38" s="201"/>
      <c r="S38" s="203"/>
    </row>
    <row r="39" spans="2:19" ht="36.75" hidden="1" customHeight="1" outlineLevel="1">
      <c r="B39" s="930"/>
      <c r="C39" s="934"/>
      <c r="D39" s="195" t="s">
        <v>318</v>
      </c>
      <c r="E39" s="196" t="s">
        <v>297</v>
      </c>
      <c r="F39" s="196" t="s">
        <v>319</v>
      </c>
      <c r="G39" s="197" t="s">
        <v>320</v>
      </c>
      <c r="H39" s="195" t="s">
        <v>318</v>
      </c>
      <c r="I39" s="196" t="s">
        <v>297</v>
      </c>
      <c r="J39" s="196" t="s">
        <v>319</v>
      </c>
      <c r="K39" s="197" t="s">
        <v>320</v>
      </c>
      <c r="L39" s="195" t="s">
        <v>318</v>
      </c>
      <c r="M39" s="196" t="s">
        <v>297</v>
      </c>
      <c r="N39" s="196" t="s">
        <v>319</v>
      </c>
      <c r="O39" s="197" t="s">
        <v>320</v>
      </c>
      <c r="P39" s="195" t="s">
        <v>318</v>
      </c>
      <c r="Q39" s="196" t="s">
        <v>297</v>
      </c>
      <c r="R39" s="196" t="s">
        <v>319</v>
      </c>
      <c r="S39" s="197" t="s">
        <v>320</v>
      </c>
    </row>
    <row r="40" spans="2:19" ht="30" hidden="1" customHeight="1" outlineLevel="1">
      <c r="B40" s="917"/>
      <c r="C40" s="935"/>
      <c r="D40" s="198"/>
      <c r="E40" s="199"/>
      <c r="F40" s="199"/>
      <c r="G40" s="200"/>
      <c r="H40" s="201"/>
      <c r="I40" s="202"/>
      <c r="J40" s="201"/>
      <c r="K40" s="203"/>
      <c r="L40" s="201"/>
      <c r="M40" s="202"/>
      <c r="N40" s="201"/>
      <c r="O40" s="203"/>
      <c r="P40" s="201"/>
      <c r="Q40" s="202"/>
      <c r="R40" s="201"/>
      <c r="S40" s="203"/>
    </row>
    <row r="41" spans="2:19" ht="30" customHeight="1" collapsed="1">
      <c r="B41" s="916" t="s">
        <v>321</v>
      </c>
      <c r="C41" s="916" t="s">
        <v>322</v>
      </c>
      <c r="D41" s="196" t="s">
        <v>323</v>
      </c>
      <c r="E41" s="196" t="s">
        <v>324</v>
      </c>
      <c r="F41" s="172" t="s">
        <v>325</v>
      </c>
      <c r="G41" s="204"/>
      <c r="H41" s="196" t="s">
        <v>323</v>
      </c>
      <c r="I41" s="196" t="s">
        <v>324</v>
      </c>
      <c r="J41" s="172" t="s">
        <v>325</v>
      </c>
      <c r="K41" s="203" t="s">
        <v>388</v>
      </c>
      <c r="L41" s="196" t="s">
        <v>323</v>
      </c>
      <c r="M41" s="196" t="s">
        <v>324</v>
      </c>
      <c r="N41" s="172" t="s">
        <v>325</v>
      </c>
      <c r="O41" s="205"/>
      <c r="P41" s="196" t="s">
        <v>323</v>
      </c>
      <c r="Q41" s="196" t="s">
        <v>324</v>
      </c>
      <c r="R41" s="172" t="s">
        <v>325</v>
      </c>
      <c r="S41" s="205"/>
    </row>
    <row r="42" spans="2:19" ht="30" customHeight="1">
      <c r="B42" s="930"/>
      <c r="C42" s="930"/>
      <c r="D42" s="990"/>
      <c r="E42" s="990" t="s">
        <v>523</v>
      </c>
      <c r="F42" s="172" t="s">
        <v>326</v>
      </c>
      <c r="G42" s="206" t="s">
        <v>454</v>
      </c>
      <c r="H42" s="988">
        <v>3</v>
      </c>
      <c r="I42" s="988" t="s">
        <v>523</v>
      </c>
      <c r="J42" s="172" t="s">
        <v>326</v>
      </c>
      <c r="K42" s="547" t="s">
        <v>454</v>
      </c>
      <c r="L42" s="988"/>
      <c r="M42" s="988"/>
      <c r="N42" s="172" t="s">
        <v>326</v>
      </c>
      <c r="O42" s="207"/>
      <c r="P42" s="988"/>
      <c r="Q42" s="988"/>
      <c r="R42" s="172" t="s">
        <v>326</v>
      </c>
      <c r="S42" s="207"/>
    </row>
    <row r="43" spans="2:19" ht="30" customHeight="1">
      <c r="B43" s="930"/>
      <c r="C43" s="930"/>
      <c r="D43" s="991"/>
      <c r="E43" s="991"/>
      <c r="F43" s="172" t="s">
        <v>327</v>
      </c>
      <c r="G43" s="200"/>
      <c r="H43" s="989"/>
      <c r="I43" s="989"/>
      <c r="J43" s="172" t="s">
        <v>327</v>
      </c>
      <c r="K43" s="203">
        <v>6</v>
      </c>
      <c r="L43" s="989"/>
      <c r="M43" s="989"/>
      <c r="N43" s="172" t="s">
        <v>327</v>
      </c>
      <c r="O43" s="203"/>
      <c r="P43" s="989"/>
      <c r="Q43" s="989"/>
      <c r="R43" s="172" t="s">
        <v>327</v>
      </c>
      <c r="S43" s="203"/>
    </row>
    <row r="44" spans="2:19" ht="30" customHeight="1" outlineLevel="1">
      <c r="B44" s="930"/>
      <c r="C44" s="930"/>
      <c r="D44" s="196" t="s">
        <v>323</v>
      </c>
      <c r="E44" s="196" t="s">
        <v>324</v>
      </c>
      <c r="F44" s="172" t="s">
        <v>325</v>
      </c>
      <c r="G44" s="204" t="s">
        <v>388</v>
      </c>
      <c r="H44" s="196" t="s">
        <v>323</v>
      </c>
      <c r="I44" s="196" t="s">
        <v>324</v>
      </c>
      <c r="J44" s="172" t="s">
        <v>325</v>
      </c>
      <c r="K44" s="203" t="s">
        <v>388</v>
      </c>
      <c r="L44" s="196" t="s">
        <v>323</v>
      </c>
      <c r="M44" s="196" t="s">
        <v>324</v>
      </c>
      <c r="N44" s="172" t="s">
        <v>325</v>
      </c>
      <c r="O44" s="205"/>
      <c r="P44" s="196" t="s">
        <v>323</v>
      </c>
      <c r="Q44" s="196" t="s">
        <v>324</v>
      </c>
      <c r="R44" s="172" t="s">
        <v>325</v>
      </c>
      <c r="S44" s="205"/>
    </row>
    <row r="45" spans="2:19" ht="30" customHeight="1" outlineLevel="1">
      <c r="B45" s="930"/>
      <c r="C45" s="930"/>
      <c r="D45" s="990"/>
      <c r="E45" s="990" t="s">
        <v>531</v>
      </c>
      <c r="F45" s="172" t="s">
        <v>326</v>
      </c>
      <c r="G45" s="206" t="s">
        <v>454</v>
      </c>
      <c r="H45" s="988">
        <v>3</v>
      </c>
      <c r="I45" s="988" t="s">
        <v>526</v>
      </c>
      <c r="J45" s="172" t="s">
        <v>326</v>
      </c>
      <c r="K45" s="547" t="s">
        <v>454</v>
      </c>
      <c r="L45" s="988"/>
      <c r="M45" s="988"/>
      <c r="N45" s="172" t="s">
        <v>326</v>
      </c>
      <c r="O45" s="207"/>
      <c r="P45" s="988"/>
      <c r="Q45" s="988"/>
      <c r="R45" s="172" t="s">
        <v>326</v>
      </c>
      <c r="S45" s="207"/>
    </row>
    <row r="46" spans="2:19" ht="30" customHeight="1" outlineLevel="1">
      <c r="B46" s="930"/>
      <c r="C46" s="930"/>
      <c r="D46" s="991"/>
      <c r="E46" s="991"/>
      <c r="F46" s="172" t="s">
        <v>327</v>
      </c>
      <c r="G46" s="200"/>
      <c r="H46" s="989"/>
      <c r="I46" s="989"/>
      <c r="J46" s="172" t="s">
        <v>327</v>
      </c>
      <c r="K46" s="203">
        <v>14</v>
      </c>
      <c r="L46" s="989"/>
      <c r="M46" s="989"/>
      <c r="N46" s="172" t="s">
        <v>327</v>
      </c>
      <c r="O46" s="203"/>
      <c r="P46" s="989"/>
      <c r="Q46" s="989"/>
      <c r="R46" s="172" t="s">
        <v>327</v>
      </c>
      <c r="S46" s="203"/>
    </row>
    <row r="47" spans="2:19" ht="30" customHeight="1" outlineLevel="1">
      <c r="B47" s="930"/>
      <c r="C47" s="930"/>
      <c r="D47" s="196" t="s">
        <v>323</v>
      </c>
      <c r="E47" s="196" t="s">
        <v>324</v>
      </c>
      <c r="F47" s="172" t="s">
        <v>325</v>
      </c>
      <c r="G47" s="204"/>
      <c r="H47" s="196" t="s">
        <v>323</v>
      </c>
      <c r="I47" s="196" t="s">
        <v>324</v>
      </c>
      <c r="J47" s="172" t="s">
        <v>325</v>
      </c>
      <c r="K47" s="205"/>
      <c r="L47" s="196" t="s">
        <v>323</v>
      </c>
      <c r="M47" s="196" t="s">
        <v>324</v>
      </c>
      <c r="N47" s="172" t="s">
        <v>325</v>
      </c>
      <c r="O47" s="205"/>
      <c r="P47" s="196" t="s">
        <v>323</v>
      </c>
      <c r="Q47" s="196" t="s">
        <v>324</v>
      </c>
      <c r="R47" s="172" t="s">
        <v>325</v>
      </c>
      <c r="S47" s="205"/>
    </row>
    <row r="48" spans="2:19" ht="30" customHeight="1" outlineLevel="1">
      <c r="B48" s="930"/>
      <c r="C48" s="930"/>
      <c r="D48" s="990"/>
      <c r="E48" s="990"/>
      <c r="F48" s="172" t="s">
        <v>326</v>
      </c>
      <c r="G48" s="206"/>
      <c r="H48" s="988"/>
      <c r="I48" s="988"/>
      <c r="J48" s="172" t="s">
        <v>326</v>
      </c>
      <c r="K48" s="207"/>
      <c r="L48" s="988"/>
      <c r="M48" s="988"/>
      <c r="N48" s="172" t="s">
        <v>326</v>
      </c>
      <c r="O48" s="207"/>
      <c r="P48" s="988"/>
      <c r="Q48" s="988"/>
      <c r="R48" s="172" t="s">
        <v>326</v>
      </c>
      <c r="S48" s="207"/>
    </row>
    <row r="49" spans="2:19" ht="30" customHeight="1" outlineLevel="1">
      <c r="B49" s="930"/>
      <c r="C49" s="930"/>
      <c r="D49" s="991"/>
      <c r="E49" s="991"/>
      <c r="F49" s="172" t="s">
        <v>327</v>
      </c>
      <c r="G49" s="200"/>
      <c r="H49" s="989"/>
      <c r="I49" s="989"/>
      <c r="J49" s="172" t="s">
        <v>327</v>
      </c>
      <c r="K49" s="203"/>
      <c r="L49" s="989"/>
      <c r="M49" s="989"/>
      <c r="N49" s="172" t="s">
        <v>327</v>
      </c>
      <c r="O49" s="203"/>
      <c r="P49" s="989"/>
      <c r="Q49" s="989"/>
      <c r="R49" s="172" t="s">
        <v>327</v>
      </c>
      <c r="S49" s="203"/>
    </row>
    <row r="50" spans="2:19" ht="30" customHeight="1" outlineLevel="1">
      <c r="B50" s="930"/>
      <c r="C50" s="930"/>
      <c r="D50" s="196" t="s">
        <v>323</v>
      </c>
      <c r="E50" s="196" t="s">
        <v>324</v>
      </c>
      <c r="F50" s="172" t="s">
        <v>325</v>
      </c>
      <c r="G50" s="204"/>
      <c r="H50" s="196" t="s">
        <v>323</v>
      </c>
      <c r="I50" s="196" t="s">
        <v>324</v>
      </c>
      <c r="J50" s="172" t="s">
        <v>325</v>
      </c>
      <c r="K50" s="205"/>
      <c r="L50" s="196" t="s">
        <v>323</v>
      </c>
      <c r="M50" s="196" t="s">
        <v>324</v>
      </c>
      <c r="N50" s="172" t="s">
        <v>325</v>
      </c>
      <c r="O50" s="205"/>
      <c r="P50" s="196" t="s">
        <v>323</v>
      </c>
      <c r="Q50" s="196" t="s">
        <v>324</v>
      </c>
      <c r="R50" s="172" t="s">
        <v>325</v>
      </c>
      <c r="S50" s="205"/>
    </row>
    <row r="51" spans="2:19" ht="30" customHeight="1" outlineLevel="1">
      <c r="B51" s="930"/>
      <c r="C51" s="930"/>
      <c r="D51" s="990"/>
      <c r="E51" s="990"/>
      <c r="F51" s="172" t="s">
        <v>326</v>
      </c>
      <c r="G51" s="206"/>
      <c r="H51" s="988"/>
      <c r="I51" s="988"/>
      <c r="J51" s="172" t="s">
        <v>326</v>
      </c>
      <c r="K51" s="207"/>
      <c r="L51" s="988"/>
      <c r="M51" s="988"/>
      <c r="N51" s="172" t="s">
        <v>326</v>
      </c>
      <c r="O51" s="207"/>
      <c r="P51" s="988"/>
      <c r="Q51" s="988"/>
      <c r="R51" s="172" t="s">
        <v>326</v>
      </c>
      <c r="S51" s="207"/>
    </row>
    <row r="52" spans="2:19" ht="30" customHeight="1" outlineLevel="1">
      <c r="B52" s="917"/>
      <c r="C52" s="917"/>
      <c r="D52" s="991"/>
      <c r="E52" s="991"/>
      <c r="F52" s="172" t="s">
        <v>327</v>
      </c>
      <c r="G52" s="200"/>
      <c r="H52" s="989"/>
      <c r="I52" s="989"/>
      <c r="J52" s="172" t="s">
        <v>327</v>
      </c>
      <c r="K52" s="203"/>
      <c r="L52" s="989"/>
      <c r="M52" s="989"/>
      <c r="N52" s="172" t="s">
        <v>327</v>
      </c>
      <c r="O52" s="203"/>
      <c r="P52" s="989"/>
      <c r="Q52" s="989"/>
      <c r="R52" s="172" t="s">
        <v>327</v>
      </c>
      <c r="S52" s="203"/>
    </row>
    <row r="53" spans="2:19" ht="30" customHeight="1" thickBot="1">
      <c r="C53" s="208"/>
      <c r="D53" s="209"/>
    </row>
    <row r="54" spans="2:19" ht="30" customHeight="1" thickBot="1">
      <c r="D54" s="938" t="s">
        <v>298</v>
      </c>
      <c r="E54" s="939"/>
      <c r="F54" s="939"/>
      <c r="G54" s="940"/>
      <c r="H54" s="938" t="s">
        <v>299</v>
      </c>
      <c r="I54" s="939"/>
      <c r="J54" s="939"/>
      <c r="K54" s="940"/>
      <c r="L54" s="938" t="s">
        <v>300</v>
      </c>
      <c r="M54" s="939"/>
      <c r="N54" s="939"/>
      <c r="O54" s="940"/>
      <c r="P54" s="938" t="s">
        <v>301</v>
      </c>
      <c r="Q54" s="939"/>
      <c r="R54" s="939"/>
      <c r="S54" s="940"/>
    </row>
    <row r="55" spans="2:19" ht="30" customHeight="1">
      <c r="B55" s="931" t="s">
        <v>328</v>
      </c>
      <c r="C55" s="931" t="s">
        <v>329</v>
      </c>
      <c r="D55" s="887" t="s">
        <v>330</v>
      </c>
      <c r="E55" s="951"/>
      <c r="F55" s="210" t="s">
        <v>297</v>
      </c>
      <c r="G55" s="211" t="s">
        <v>331</v>
      </c>
      <c r="H55" s="887" t="s">
        <v>330</v>
      </c>
      <c r="I55" s="951"/>
      <c r="J55" s="210" t="s">
        <v>297</v>
      </c>
      <c r="K55" s="211" t="s">
        <v>331</v>
      </c>
      <c r="L55" s="887" t="s">
        <v>330</v>
      </c>
      <c r="M55" s="951"/>
      <c r="N55" s="210" t="s">
        <v>297</v>
      </c>
      <c r="O55" s="211" t="s">
        <v>331</v>
      </c>
      <c r="P55" s="887" t="s">
        <v>330</v>
      </c>
      <c r="Q55" s="951"/>
      <c r="R55" s="210" t="s">
        <v>297</v>
      </c>
      <c r="S55" s="211" t="s">
        <v>331</v>
      </c>
    </row>
    <row r="56" spans="2:19" ht="45" customHeight="1">
      <c r="B56" s="959"/>
      <c r="C56" s="959"/>
      <c r="D56" s="189" t="s">
        <v>307</v>
      </c>
      <c r="E56" s="190"/>
      <c r="F56" s="976" t="s">
        <v>455</v>
      </c>
      <c r="G56" s="978" t="s">
        <v>494</v>
      </c>
      <c r="H56" s="189" t="s">
        <v>307</v>
      </c>
      <c r="I56" s="544">
        <v>50</v>
      </c>
      <c r="J56" s="980" t="s">
        <v>455</v>
      </c>
      <c r="K56" s="982" t="s">
        <v>478</v>
      </c>
      <c r="L56" s="189" t="s">
        <v>307</v>
      </c>
      <c r="M56" s="191"/>
      <c r="N56" s="972"/>
      <c r="O56" s="974"/>
      <c r="P56" s="189" t="s">
        <v>307</v>
      </c>
      <c r="Q56" s="191"/>
      <c r="R56" s="972"/>
      <c r="S56" s="974"/>
    </row>
    <row r="57" spans="2:19" ht="45" customHeight="1">
      <c r="B57" s="932"/>
      <c r="C57" s="932"/>
      <c r="D57" s="192" t="s">
        <v>315</v>
      </c>
      <c r="E57" s="193"/>
      <c r="F57" s="977"/>
      <c r="G57" s="979"/>
      <c r="H57" s="192" t="s">
        <v>315</v>
      </c>
      <c r="I57" s="194">
        <v>0.3</v>
      </c>
      <c r="J57" s="981"/>
      <c r="K57" s="983"/>
      <c r="L57" s="192" t="s">
        <v>315</v>
      </c>
      <c r="M57" s="194"/>
      <c r="N57" s="973"/>
      <c r="O57" s="975"/>
      <c r="P57" s="192" t="s">
        <v>315</v>
      </c>
      <c r="Q57" s="194"/>
      <c r="R57" s="973"/>
      <c r="S57" s="975"/>
    </row>
    <row r="58" spans="2:19" ht="30" customHeight="1">
      <c r="B58" s="916" t="s">
        <v>332</v>
      </c>
      <c r="C58" s="916" t="s">
        <v>333</v>
      </c>
      <c r="D58" s="196" t="s">
        <v>334</v>
      </c>
      <c r="E58" s="212" t="s">
        <v>335</v>
      </c>
      <c r="F58" s="893" t="s">
        <v>336</v>
      </c>
      <c r="G58" s="958"/>
      <c r="H58" s="196" t="s">
        <v>334</v>
      </c>
      <c r="I58" s="212" t="s">
        <v>335</v>
      </c>
      <c r="J58" s="893" t="s">
        <v>336</v>
      </c>
      <c r="K58" s="958"/>
      <c r="L58" s="196" t="s">
        <v>334</v>
      </c>
      <c r="M58" s="212" t="s">
        <v>335</v>
      </c>
      <c r="N58" s="893" t="s">
        <v>336</v>
      </c>
      <c r="O58" s="958"/>
      <c r="P58" s="196" t="s">
        <v>334</v>
      </c>
      <c r="Q58" s="212" t="s">
        <v>335</v>
      </c>
      <c r="R58" s="893" t="s">
        <v>336</v>
      </c>
      <c r="S58" s="958"/>
    </row>
    <row r="59" spans="2:19" ht="30" customHeight="1">
      <c r="B59" s="930"/>
      <c r="C59" s="917"/>
      <c r="D59" s="213"/>
      <c r="E59" s="214"/>
      <c r="F59" s="984"/>
      <c r="G59" s="985"/>
      <c r="H59" s="215">
        <v>50</v>
      </c>
      <c r="I59" s="216">
        <v>0.3</v>
      </c>
      <c r="J59" s="986" t="s">
        <v>448</v>
      </c>
      <c r="K59" s="987"/>
      <c r="L59" s="215"/>
      <c r="M59" s="216"/>
      <c r="N59" s="986"/>
      <c r="O59" s="987"/>
      <c r="P59" s="215"/>
      <c r="Q59" s="216"/>
      <c r="R59" s="986"/>
      <c r="S59" s="987"/>
    </row>
    <row r="60" spans="2:19" ht="30" customHeight="1">
      <c r="B60" s="930"/>
      <c r="C60" s="916" t="s">
        <v>337</v>
      </c>
      <c r="D60" s="217" t="s">
        <v>336</v>
      </c>
      <c r="E60" s="218" t="s">
        <v>319</v>
      </c>
      <c r="F60" s="196" t="s">
        <v>297</v>
      </c>
      <c r="G60" s="219" t="s">
        <v>331</v>
      </c>
      <c r="H60" s="217" t="s">
        <v>336</v>
      </c>
      <c r="I60" s="218" t="s">
        <v>319</v>
      </c>
      <c r="J60" s="196" t="s">
        <v>297</v>
      </c>
      <c r="K60" s="219" t="s">
        <v>331</v>
      </c>
      <c r="L60" s="217" t="s">
        <v>336</v>
      </c>
      <c r="M60" s="218" t="s">
        <v>319</v>
      </c>
      <c r="N60" s="196" t="s">
        <v>297</v>
      </c>
      <c r="O60" s="219" t="s">
        <v>331</v>
      </c>
      <c r="P60" s="217" t="s">
        <v>336</v>
      </c>
      <c r="Q60" s="218" t="s">
        <v>319</v>
      </c>
      <c r="R60" s="196" t="s">
        <v>297</v>
      </c>
      <c r="S60" s="219" t="s">
        <v>331</v>
      </c>
    </row>
    <row r="61" spans="2:19" ht="30" customHeight="1">
      <c r="B61" s="917"/>
      <c r="C61" s="971"/>
      <c r="D61" s="213" t="s">
        <v>448</v>
      </c>
      <c r="E61" s="520" t="s">
        <v>454</v>
      </c>
      <c r="F61" s="199" t="s">
        <v>455</v>
      </c>
      <c r="G61" s="220" t="s">
        <v>494</v>
      </c>
      <c r="H61" s="215" t="s">
        <v>448</v>
      </c>
      <c r="I61" s="521" t="s">
        <v>454</v>
      </c>
      <c r="J61" s="201" t="s">
        <v>455</v>
      </c>
      <c r="K61" s="223" t="s">
        <v>478</v>
      </c>
      <c r="L61" s="221"/>
      <c r="M61" s="222"/>
      <c r="N61" s="201"/>
      <c r="O61" s="223"/>
      <c r="P61" s="221"/>
      <c r="Q61" s="222"/>
      <c r="R61" s="201"/>
      <c r="S61" s="223"/>
    </row>
    <row r="62" spans="2:19" ht="30" customHeight="1">
      <c r="B62" s="992" t="s">
        <v>730</v>
      </c>
      <c r="C62" s="992" t="s">
        <v>828</v>
      </c>
      <c r="D62" s="439" t="s">
        <v>821</v>
      </c>
      <c r="E62" s="440" t="s">
        <v>319</v>
      </c>
      <c r="F62" s="441" t="s">
        <v>297</v>
      </c>
      <c r="G62" s="442" t="s">
        <v>331</v>
      </c>
      <c r="H62" s="439" t="s">
        <v>821</v>
      </c>
      <c r="I62" s="440" t="s">
        <v>319</v>
      </c>
      <c r="J62" s="441" t="s">
        <v>297</v>
      </c>
      <c r="K62" s="442" t="s">
        <v>331</v>
      </c>
      <c r="L62" s="439" t="s">
        <v>821</v>
      </c>
      <c r="M62" s="440" t="s">
        <v>319</v>
      </c>
      <c r="N62" s="441" t="s">
        <v>297</v>
      </c>
      <c r="O62" s="442" t="s">
        <v>331</v>
      </c>
      <c r="P62" s="439" t="s">
        <v>821</v>
      </c>
      <c r="Q62" s="440" t="s">
        <v>319</v>
      </c>
      <c r="R62" s="441" t="s">
        <v>297</v>
      </c>
      <c r="S62" s="442" t="s">
        <v>331</v>
      </c>
    </row>
    <row r="63" spans="2:19" ht="52" customHeight="1">
      <c r="B63" s="992"/>
      <c r="C63" s="992"/>
      <c r="D63" s="367"/>
      <c r="E63" s="368" t="s">
        <v>454</v>
      </c>
      <c r="F63" s="369" t="s">
        <v>948</v>
      </c>
      <c r="G63" s="370" t="s">
        <v>494</v>
      </c>
      <c r="H63" s="377">
        <v>6</v>
      </c>
      <c r="I63" s="372" t="s">
        <v>454</v>
      </c>
      <c r="J63" s="373" t="s">
        <v>948</v>
      </c>
      <c r="K63" s="374" t="s">
        <v>486</v>
      </c>
      <c r="L63" s="371"/>
      <c r="M63" s="372"/>
      <c r="N63" s="373"/>
      <c r="O63" s="374"/>
      <c r="P63" s="371"/>
      <c r="Q63" s="372"/>
      <c r="R63" s="373"/>
      <c r="S63" s="374"/>
    </row>
    <row r="64" spans="2:19" ht="30" customHeight="1" thickBot="1">
      <c r="B64" s="185"/>
      <c r="C64" s="224"/>
      <c r="D64" s="209"/>
    </row>
    <row r="65" spans="2:19" ht="30" customHeight="1" thickBot="1">
      <c r="B65" s="185"/>
      <c r="C65" s="185"/>
      <c r="D65" s="938" t="s">
        <v>298</v>
      </c>
      <c r="E65" s="939"/>
      <c r="F65" s="939"/>
      <c r="G65" s="939"/>
      <c r="H65" s="938" t="s">
        <v>299</v>
      </c>
      <c r="I65" s="939"/>
      <c r="J65" s="939"/>
      <c r="K65" s="940"/>
      <c r="L65" s="939" t="s">
        <v>300</v>
      </c>
      <c r="M65" s="939"/>
      <c r="N65" s="939"/>
      <c r="O65" s="939"/>
      <c r="P65" s="938" t="s">
        <v>301</v>
      </c>
      <c r="Q65" s="939"/>
      <c r="R65" s="939"/>
      <c r="S65" s="940"/>
    </row>
    <row r="66" spans="2:19" ht="30" customHeight="1">
      <c r="B66" s="931" t="s">
        <v>949</v>
      </c>
      <c r="C66" s="931" t="s">
        <v>338</v>
      </c>
      <c r="D66" s="968" t="s">
        <v>339</v>
      </c>
      <c r="E66" s="969"/>
      <c r="F66" s="887" t="s">
        <v>297</v>
      </c>
      <c r="G66" s="920"/>
      <c r="H66" s="970" t="s">
        <v>339</v>
      </c>
      <c r="I66" s="969"/>
      <c r="J66" s="887" t="s">
        <v>297</v>
      </c>
      <c r="K66" s="888"/>
      <c r="L66" s="970" t="s">
        <v>339</v>
      </c>
      <c r="M66" s="969"/>
      <c r="N66" s="887" t="s">
        <v>297</v>
      </c>
      <c r="O66" s="888"/>
      <c r="P66" s="970" t="s">
        <v>339</v>
      </c>
      <c r="Q66" s="969"/>
      <c r="R66" s="887" t="s">
        <v>297</v>
      </c>
      <c r="S66" s="888"/>
    </row>
    <row r="67" spans="2:19" ht="36.75" customHeight="1">
      <c r="B67" s="932"/>
      <c r="C67" s="932"/>
      <c r="D67" s="966"/>
      <c r="E67" s="967"/>
      <c r="F67" s="921"/>
      <c r="G67" s="922"/>
      <c r="H67" s="962"/>
      <c r="I67" s="963"/>
      <c r="J67" s="924"/>
      <c r="K67" s="926"/>
      <c r="L67" s="962"/>
      <c r="M67" s="963"/>
      <c r="N67" s="924"/>
      <c r="O67" s="926"/>
      <c r="P67" s="962"/>
      <c r="Q67" s="963"/>
      <c r="R67" s="924"/>
      <c r="S67" s="926"/>
    </row>
    <row r="68" spans="2:19" ht="45" customHeight="1">
      <c r="B68" s="916" t="s">
        <v>340</v>
      </c>
      <c r="C68" s="916" t="s">
        <v>647</v>
      </c>
      <c r="D68" s="196" t="s">
        <v>341</v>
      </c>
      <c r="E68" s="196" t="s">
        <v>342</v>
      </c>
      <c r="F68" s="893" t="s">
        <v>343</v>
      </c>
      <c r="G68" s="958"/>
      <c r="H68" s="225" t="s">
        <v>341</v>
      </c>
      <c r="I68" s="196" t="s">
        <v>342</v>
      </c>
      <c r="J68" s="964" t="s">
        <v>343</v>
      </c>
      <c r="K68" s="958"/>
      <c r="L68" s="225" t="s">
        <v>341</v>
      </c>
      <c r="M68" s="196" t="s">
        <v>342</v>
      </c>
      <c r="N68" s="964" t="s">
        <v>343</v>
      </c>
      <c r="O68" s="958"/>
      <c r="P68" s="225" t="s">
        <v>341</v>
      </c>
      <c r="Q68" s="196" t="s">
        <v>342</v>
      </c>
      <c r="R68" s="964" t="s">
        <v>343</v>
      </c>
      <c r="S68" s="958"/>
    </row>
    <row r="69" spans="2:19" ht="27" customHeight="1">
      <c r="B69" s="917"/>
      <c r="C69" s="917"/>
      <c r="D69" s="213"/>
      <c r="E69" s="214"/>
      <c r="F69" s="965"/>
      <c r="G69" s="965"/>
      <c r="H69" s="215"/>
      <c r="I69" s="216"/>
      <c r="J69" s="961"/>
      <c r="K69" s="890"/>
      <c r="L69" s="215"/>
      <c r="M69" s="216"/>
      <c r="N69" s="961"/>
      <c r="O69" s="890"/>
      <c r="P69" s="215"/>
      <c r="Q69" s="216"/>
      <c r="R69" s="961"/>
      <c r="S69" s="890"/>
    </row>
    <row r="70" spans="2:19" ht="33.75" customHeight="1">
      <c r="B70" s="992" t="s">
        <v>731</v>
      </c>
      <c r="C70" s="997" t="s">
        <v>732</v>
      </c>
      <c r="D70" s="441" t="s">
        <v>733</v>
      </c>
      <c r="E70" s="441" t="s">
        <v>822</v>
      </c>
      <c r="F70" s="999" t="s">
        <v>343</v>
      </c>
      <c r="G70" s="1000"/>
      <c r="H70" s="443" t="s">
        <v>734</v>
      </c>
      <c r="I70" s="441" t="s">
        <v>822</v>
      </c>
      <c r="J70" s="1001" t="s">
        <v>343</v>
      </c>
      <c r="K70" s="1000"/>
      <c r="L70" s="443" t="s">
        <v>734</v>
      </c>
      <c r="M70" s="441" t="s">
        <v>822</v>
      </c>
      <c r="N70" s="1001" t="s">
        <v>343</v>
      </c>
      <c r="O70" s="1000"/>
      <c r="P70" s="443" t="s">
        <v>734</v>
      </c>
      <c r="Q70" s="441" t="s">
        <v>822</v>
      </c>
      <c r="R70" s="1001" t="s">
        <v>343</v>
      </c>
      <c r="S70" s="1000"/>
    </row>
    <row r="71" spans="2:19" ht="33.75" customHeight="1">
      <c r="B71" s="992"/>
      <c r="C71" s="998"/>
      <c r="D71" s="375"/>
      <c r="E71" s="376"/>
      <c r="F71" s="1002"/>
      <c r="G71" s="1002"/>
      <c r="H71" s="377"/>
      <c r="I71" s="378"/>
      <c r="J71" s="1003"/>
      <c r="K71" s="1004"/>
      <c r="L71" s="377"/>
      <c r="M71" s="378"/>
      <c r="N71" s="1003"/>
      <c r="O71" s="1004"/>
      <c r="P71" s="377"/>
      <c r="Q71" s="378"/>
      <c r="R71" s="1003"/>
      <c r="S71" s="1004"/>
    </row>
    <row r="72" spans="2:19" ht="33.75" customHeight="1">
      <c r="B72" s="992"/>
      <c r="C72" s="997" t="s">
        <v>735</v>
      </c>
      <c r="D72" s="441" t="s">
        <v>736</v>
      </c>
      <c r="E72" s="441" t="s">
        <v>336</v>
      </c>
      <c r="F72" s="999" t="s">
        <v>738</v>
      </c>
      <c r="G72" s="1000"/>
      <c r="H72" s="443" t="s">
        <v>736</v>
      </c>
      <c r="I72" s="441" t="s">
        <v>737</v>
      </c>
      <c r="J72" s="1001" t="s">
        <v>319</v>
      </c>
      <c r="K72" s="1000"/>
      <c r="L72" s="443" t="s">
        <v>736</v>
      </c>
      <c r="M72" s="441" t="s">
        <v>737</v>
      </c>
      <c r="N72" s="1001" t="s">
        <v>319</v>
      </c>
      <c r="O72" s="1000"/>
      <c r="P72" s="443" t="s">
        <v>736</v>
      </c>
      <c r="Q72" s="441" t="s">
        <v>737</v>
      </c>
      <c r="R72" s="1001" t="s">
        <v>319</v>
      </c>
      <c r="S72" s="1000"/>
    </row>
    <row r="73" spans="2:19" ht="33.75" customHeight="1" thickBot="1">
      <c r="B73" s="992"/>
      <c r="C73" s="998"/>
      <c r="D73" s="375"/>
      <c r="E73" s="376"/>
      <c r="F73" s="1002"/>
      <c r="G73" s="1002"/>
      <c r="H73" s="377"/>
      <c r="I73" s="378"/>
      <c r="J73" s="1003"/>
      <c r="K73" s="1004"/>
      <c r="L73" s="377"/>
      <c r="M73" s="378"/>
      <c r="N73" s="1003"/>
      <c r="O73" s="1004"/>
      <c r="P73" s="377"/>
      <c r="Q73" s="378"/>
      <c r="R73" s="1003"/>
      <c r="S73" s="1004"/>
    </row>
    <row r="74" spans="2:19" ht="37.5" customHeight="1" thickBot="1">
      <c r="B74" s="185"/>
      <c r="C74" s="185"/>
      <c r="D74" s="938" t="s">
        <v>298</v>
      </c>
      <c r="E74" s="939"/>
      <c r="F74" s="939"/>
      <c r="G74" s="940"/>
      <c r="H74" s="938" t="s">
        <v>299</v>
      </c>
      <c r="I74" s="939"/>
      <c r="J74" s="939"/>
      <c r="K74" s="940"/>
      <c r="L74" s="938" t="s">
        <v>300</v>
      </c>
      <c r="M74" s="939"/>
      <c r="N74" s="939"/>
      <c r="O74" s="939"/>
      <c r="P74" s="939" t="s">
        <v>299</v>
      </c>
      <c r="Q74" s="939"/>
      <c r="R74" s="939"/>
      <c r="S74" s="940"/>
    </row>
    <row r="75" spans="2:19" ht="37.5" customHeight="1">
      <c r="B75" s="931" t="s">
        <v>959</v>
      </c>
      <c r="C75" s="931" t="s">
        <v>344</v>
      </c>
      <c r="D75" s="226" t="s">
        <v>345</v>
      </c>
      <c r="E75" s="210" t="s">
        <v>346</v>
      </c>
      <c r="F75" s="887" t="s">
        <v>347</v>
      </c>
      <c r="G75" s="888"/>
      <c r="H75" s="226" t="s">
        <v>345</v>
      </c>
      <c r="I75" s="210" t="s">
        <v>346</v>
      </c>
      <c r="J75" s="887" t="s">
        <v>347</v>
      </c>
      <c r="K75" s="888"/>
      <c r="L75" s="226" t="s">
        <v>345</v>
      </c>
      <c r="M75" s="210" t="s">
        <v>346</v>
      </c>
      <c r="N75" s="887" t="s">
        <v>347</v>
      </c>
      <c r="O75" s="888"/>
      <c r="P75" s="226" t="s">
        <v>345</v>
      </c>
      <c r="Q75" s="210" t="s">
        <v>346</v>
      </c>
      <c r="R75" s="887" t="s">
        <v>347</v>
      </c>
      <c r="S75" s="888"/>
    </row>
    <row r="76" spans="2:19" ht="44.25" customHeight="1">
      <c r="B76" s="959"/>
      <c r="C76" s="932"/>
      <c r="D76" s="546" t="s">
        <v>455</v>
      </c>
      <c r="E76" s="228" t="s">
        <v>465</v>
      </c>
      <c r="F76" s="953" t="s">
        <v>502</v>
      </c>
      <c r="G76" s="960"/>
      <c r="H76" s="544" t="s">
        <v>455</v>
      </c>
      <c r="I76" s="545" t="s">
        <v>465</v>
      </c>
      <c r="J76" s="889" t="s">
        <v>488</v>
      </c>
      <c r="K76" s="890"/>
      <c r="L76" s="229"/>
      <c r="M76" s="230"/>
      <c r="N76" s="891"/>
      <c r="O76" s="892"/>
      <c r="P76" s="229"/>
      <c r="Q76" s="230"/>
      <c r="R76" s="891"/>
      <c r="S76" s="892"/>
    </row>
    <row r="77" spans="2:19" ht="36.75" customHeight="1">
      <c r="B77" s="959"/>
      <c r="C77" s="931" t="s">
        <v>645</v>
      </c>
      <c r="D77" s="196" t="s">
        <v>297</v>
      </c>
      <c r="E77" s="195" t="s">
        <v>348</v>
      </c>
      <c r="F77" s="893" t="s">
        <v>349</v>
      </c>
      <c r="G77" s="958"/>
      <c r="H77" s="196" t="s">
        <v>297</v>
      </c>
      <c r="I77" s="195" t="s">
        <v>348</v>
      </c>
      <c r="J77" s="893" t="s">
        <v>349</v>
      </c>
      <c r="K77" s="958"/>
      <c r="L77" s="196" t="s">
        <v>297</v>
      </c>
      <c r="M77" s="195" t="s">
        <v>348</v>
      </c>
      <c r="N77" s="893" t="s">
        <v>349</v>
      </c>
      <c r="O77" s="958"/>
      <c r="P77" s="196" t="s">
        <v>297</v>
      </c>
      <c r="Q77" s="195" t="s">
        <v>348</v>
      </c>
      <c r="R77" s="893" t="s">
        <v>349</v>
      </c>
      <c r="S77" s="958"/>
    </row>
    <row r="78" spans="2:19" ht="47.15" customHeight="1">
      <c r="B78" s="959"/>
      <c r="C78" s="959"/>
      <c r="D78" s="199" t="s">
        <v>472</v>
      </c>
      <c r="E78" s="228" t="s">
        <v>941</v>
      </c>
      <c r="F78" s="921" t="s">
        <v>508</v>
      </c>
      <c r="G78" s="923"/>
      <c r="H78" s="176" t="s">
        <v>472</v>
      </c>
      <c r="I78" s="230" t="s">
        <v>941</v>
      </c>
      <c r="J78" s="924" t="s">
        <v>481</v>
      </c>
      <c r="K78" s="926"/>
      <c r="L78" s="201"/>
      <c r="M78" s="230"/>
      <c r="N78" s="924"/>
      <c r="O78" s="926"/>
      <c r="P78" s="201"/>
      <c r="Q78" s="230"/>
      <c r="R78" s="924"/>
      <c r="S78" s="926"/>
    </row>
    <row r="79" spans="2:19" ht="30" customHeight="1" outlineLevel="1">
      <c r="B79" s="959"/>
      <c r="C79" s="959"/>
      <c r="D79" s="199" t="s">
        <v>455</v>
      </c>
      <c r="E79" s="228" t="s">
        <v>941</v>
      </c>
      <c r="F79" s="921" t="s">
        <v>508</v>
      </c>
      <c r="G79" s="923"/>
      <c r="H79" s="201" t="s">
        <v>455</v>
      </c>
      <c r="I79" s="230" t="s">
        <v>941</v>
      </c>
      <c r="J79" s="924" t="s">
        <v>481</v>
      </c>
      <c r="K79" s="926"/>
      <c r="L79" s="201"/>
      <c r="M79" s="230"/>
      <c r="N79" s="924"/>
      <c r="O79" s="926"/>
      <c r="P79" s="201"/>
      <c r="Q79" s="230"/>
      <c r="R79" s="924"/>
      <c r="S79" s="926"/>
    </row>
    <row r="80" spans="2:19" ht="30" customHeight="1" outlineLevel="1">
      <c r="B80" s="959"/>
      <c r="C80" s="959"/>
      <c r="D80" s="199"/>
      <c r="E80" s="228"/>
      <c r="F80" s="921"/>
      <c r="G80" s="923"/>
      <c r="H80" s="201"/>
      <c r="I80" s="230"/>
      <c r="J80" s="924"/>
      <c r="K80" s="926"/>
      <c r="L80" s="201"/>
      <c r="M80" s="230"/>
      <c r="N80" s="924"/>
      <c r="O80" s="926"/>
      <c r="P80" s="201"/>
      <c r="Q80" s="230"/>
      <c r="R80" s="924"/>
      <c r="S80" s="926"/>
    </row>
    <row r="81" spans="2:19" ht="30" customHeight="1" outlineLevel="1">
      <c r="B81" s="959"/>
      <c r="C81" s="959"/>
      <c r="D81" s="199"/>
      <c r="E81" s="228"/>
      <c r="F81" s="921"/>
      <c r="G81" s="923"/>
      <c r="H81" s="201"/>
      <c r="I81" s="230"/>
      <c r="J81" s="924"/>
      <c r="K81" s="926"/>
      <c r="L81" s="201"/>
      <c r="M81" s="230"/>
      <c r="N81" s="924"/>
      <c r="O81" s="926"/>
      <c r="P81" s="201"/>
      <c r="Q81" s="230"/>
      <c r="R81" s="924"/>
      <c r="S81" s="926"/>
    </row>
    <row r="82" spans="2:19" ht="30" customHeight="1" outlineLevel="1">
      <c r="B82" s="959"/>
      <c r="C82" s="959"/>
      <c r="D82" s="199"/>
      <c r="E82" s="228"/>
      <c r="F82" s="921"/>
      <c r="G82" s="923"/>
      <c r="H82" s="201"/>
      <c r="I82" s="230"/>
      <c r="J82" s="924"/>
      <c r="K82" s="926"/>
      <c r="L82" s="201"/>
      <c r="M82" s="230"/>
      <c r="N82" s="924"/>
      <c r="O82" s="926"/>
      <c r="P82" s="201"/>
      <c r="Q82" s="230"/>
      <c r="R82" s="924"/>
      <c r="S82" s="926"/>
    </row>
    <row r="83" spans="2:19" ht="30" customHeight="1" outlineLevel="1">
      <c r="B83" s="932"/>
      <c r="C83" s="932"/>
      <c r="D83" s="199"/>
      <c r="E83" s="228"/>
      <c r="F83" s="921"/>
      <c r="G83" s="923"/>
      <c r="H83" s="201"/>
      <c r="I83" s="230"/>
      <c r="J83" s="924"/>
      <c r="K83" s="926"/>
      <c r="L83" s="201"/>
      <c r="M83" s="230"/>
      <c r="N83" s="924"/>
      <c r="O83" s="926"/>
      <c r="P83" s="201"/>
      <c r="Q83" s="230"/>
      <c r="R83" s="924"/>
      <c r="S83" s="926"/>
    </row>
    <row r="84" spans="2:19" ht="35.25" customHeight="1">
      <c r="B84" s="916" t="s">
        <v>350</v>
      </c>
      <c r="C84" s="957" t="s">
        <v>646</v>
      </c>
      <c r="D84" s="212" t="s">
        <v>351</v>
      </c>
      <c r="E84" s="893" t="s">
        <v>336</v>
      </c>
      <c r="F84" s="894"/>
      <c r="G84" s="197" t="s">
        <v>297</v>
      </c>
      <c r="H84" s="212" t="s">
        <v>351</v>
      </c>
      <c r="I84" s="893" t="s">
        <v>336</v>
      </c>
      <c r="J84" s="894"/>
      <c r="K84" s="197" t="s">
        <v>297</v>
      </c>
      <c r="L84" s="212" t="s">
        <v>351</v>
      </c>
      <c r="M84" s="893" t="s">
        <v>336</v>
      </c>
      <c r="N84" s="894"/>
      <c r="O84" s="197" t="s">
        <v>297</v>
      </c>
      <c r="P84" s="212" t="s">
        <v>351</v>
      </c>
      <c r="Q84" s="893" t="s">
        <v>336</v>
      </c>
      <c r="R84" s="894"/>
      <c r="S84" s="197" t="s">
        <v>297</v>
      </c>
    </row>
    <row r="85" spans="2:19" ht="35.25" customHeight="1">
      <c r="B85" s="930"/>
      <c r="C85" s="957"/>
      <c r="D85" s="231"/>
      <c r="E85" s="953" t="s">
        <v>444</v>
      </c>
      <c r="F85" s="954"/>
      <c r="G85" s="232" t="s">
        <v>472</v>
      </c>
      <c r="H85" s="233">
        <v>6</v>
      </c>
      <c r="I85" s="889" t="s">
        <v>444</v>
      </c>
      <c r="J85" s="955"/>
      <c r="K85" s="234" t="s">
        <v>472</v>
      </c>
      <c r="L85" s="233"/>
      <c r="M85" s="889"/>
      <c r="N85" s="955"/>
      <c r="O85" s="234"/>
      <c r="P85" s="233"/>
      <c r="Q85" s="889"/>
      <c r="R85" s="955"/>
      <c r="S85" s="234"/>
    </row>
    <row r="86" spans="2:19" ht="35.25" customHeight="1" outlineLevel="1">
      <c r="B86" s="930"/>
      <c r="C86" s="957"/>
      <c r="D86" s="231"/>
      <c r="E86" s="953"/>
      <c r="F86" s="954"/>
      <c r="G86" s="232"/>
      <c r="H86" s="233"/>
      <c r="I86" s="889"/>
      <c r="J86" s="955"/>
      <c r="K86" s="234"/>
      <c r="L86" s="233"/>
      <c r="M86" s="889"/>
      <c r="N86" s="955"/>
      <c r="O86" s="234"/>
      <c r="P86" s="233"/>
      <c r="Q86" s="889"/>
      <c r="R86" s="955"/>
      <c r="S86" s="234"/>
    </row>
    <row r="87" spans="2:19" ht="35.25" customHeight="1" outlineLevel="1">
      <c r="B87" s="930"/>
      <c r="C87" s="957"/>
      <c r="D87" s="231"/>
      <c r="E87" s="953"/>
      <c r="F87" s="954"/>
      <c r="G87" s="232"/>
      <c r="H87" s="233"/>
      <c r="I87" s="889"/>
      <c r="J87" s="955"/>
      <c r="K87" s="234"/>
      <c r="L87" s="233"/>
      <c r="M87" s="889"/>
      <c r="N87" s="955"/>
      <c r="O87" s="234"/>
      <c r="P87" s="233"/>
      <c r="Q87" s="889"/>
      <c r="R87" s="955"/>
      <c r="S87" s="234"/>
    </row>
    <row r="88" spans="2:19" ht="35.25" customHeight="1" outlineLevel="1">
      <c r="B88" s="930"/>
      <c r="C88" s="957"/>
      <c r="D88" s="231"/>
      <c r="E88" s="953"/>
      <c r="F88" s="954"/>
      <c r="G88" s="232"/>
      <c r="H88" s="233"/>
      <c r="I88" s="889"/>
      <c r="J88" s="955"/>
      <c r="K88" s="234"/>
      <c r="L88" s="233"/>
      <c r="M88" s="889"/>
      <c r="N88" s="955"/>
      <c r="O88" s="234"/>
      <c r="P88" s="233"/>
      <c r="Q88" s="889"/>
      <c r="R88" s="955"/>
      <c r="S88" s="234"/>
    </row>
    <row r="89" spans="2:19" ht="35.25" customHeight="1" outlineLevel="1">
      <c r="B89" s="930"/>
      <c r="C89" s="957"/>
      <c r="D89" s="231"/>
      <c r="E89" s="953"/>
      <c r="F89" s="954"/>
      <c r="G89" s="232"/>
      <c r="H89" s="233"/>
      <c r="I89" s="889"/>
      <c r="J89" s="955"/>
      <c r="K89" s="234"/>
      <c r="L89" s="233"/>
      <c r="M89" s="889"/>
      <c r="N89" s="955"/>
      <c r="O89" s="234"/>
      <c r="P89" s="233"/>
      <c r="Q89" s="889"/>
      <c r="R89" s="955"/>
      <c r="S89" s="234"/>
    </row>
    <row r="90" spans="2:19" ht="33" customHeight="1" outlineLevel="1">
      <c r="B90" s="917"/>
      <c r="C90" s="957"/>
      <c r="D90" s="231"/>
      <c r="E90" s="953"/>
      <c r="F90" s="954"/>
      <c r="G90" s="232"/>
      <c r="H90" s="233"/>
      <c r="I90" s="889"/>
      <c r="J90" s="955"/>
      <c r="K90" s="234"/>
      <c r="L90" s="233"/>
      <c r="M90" s="889"/>
      <c r="N90" s="955"/>
      <c r="O90" s="234"/>
      <c r="P90" s="233"/>
      <c r="Q90" s="889"/>
      <c r="R90" s="955"/>
      <c r="S90" s="234"/>
    </row>
    <row r="91" spans="2:19" ht="31.5" customHeight="1" thickBot="1">
      <c r="B91" s="185"/>
      <c r="C91" s="235"/>
      <c r="D91" s="209"/>
    </row>
    <row r="92" spans="2:19" ht="30.75" customHeight="1" thickBot="1">
      <c r="B92" s="185"/>
      <c r="C92" s="185"/>
      <c r="D92" s="938" t="s">
        <v>298</v>
      </c>
      <c r="E92" s="939"/>
      <c r="F92" s="939"/>
      <c r="G92" s="940"/>
      <c r="H92" s="897" t="s">
        <v>298</v>
      </c>
      <c r="I92" s="898"/>
      <c r="J92" s="898"/>
      <c r="K92" s="899"/>
      <c r="L92" s="939" t="s">
        <v>300</v>
      </c>
      <c r="M92" s="939"/>
      <c r="N92" s="939"/>
      <c r="O92" s="939"/>
      <c r="P92" s="939" t="s">
        <v>299</v>
      </c>
      <c r="Q92" s="939"/>
      <c r="R92" s="939"/>
      <c r="S92" s="940"/>
    </row>
    <row r="93" spans="2:19" ht="30.75" customHeight="1">
      <c r="B93" s="931" t="s">
        <v>352</v>
      </c>
      <c r="C93" s="931" t="s">
        <v>353</v>
      </c>
      <c r="D93" s="887" t="s">
        <v>354</v>
      </c>
      <c r="E93" s="951"/>
      <c r="F93" s="210" t="s">
        <v>297</v>
      </c>
      <c r="G93" s="236" t="s">
        <v>336</v>
      </c>
      <c r="H93" s="952" t="s">
        <v>354</v>
      </c>
      <c r="I93" s="951"/>
      <c r="J93" s="210" t="s">
        <v>297</v>
      </c>
      <c r="K93" s="236" t="s">
        <v>336</v>
      </c>
      <c r="L93" s="952" t="s">
        <v>354</v>
      </c>
      <c r="M93" s="951"/>
      <c r="N93" s="210" t="s">
        <v>297</v>
      </c>
      <c r="O93" s="236" t="s">
        <v>336</v>
      </c>
      <c r="P93" s="952" t="s">
        <v>354</v>
      </c>
      <c r="Q93" s="951"/>
      <c r="R93" s="210" t="s">
        <v>297</v>
      </c>
      <c r="S93" s="236" t="s">
        <v>336</v>
      </c>
    </row>
    <row r="94" spans="2:19" ht="29.25" customHeight="1">
      <c r="B94" s="932"/>
      <c r="C94" s="932"/>
      <c r="D94" s="921"/>
      <c r="E94" s="956"/>
      <c r="F94" s="227"/>
      <c r="G94" s="237"/>
      <c r="H94" s="238"/>
      <c r="I94" s="239"/>
      <c r="J94" s="229"/>
      <c r="K94" s="240"/>
      <c r="L94" s="238"/>
      <c r="M94" s="239"/>
      <c r="N94" s="229"/>
      <c r="O94" s="240"/>
      <c r="P94" s="238"/>
      <c r="Q94" s="239"/>
      <c r="R94" s="229"/>
      <c r="S94" s="240"/>
    </row>
    <row r="95" spans="2:19" ht="45" customHeight="1">
      <c r="B95" s="950" t="s">
        <v>950</v>
      </c>
      <c r="C95" s="916" t="s">
        <v>355</v>
      </c>
      <c r="D95" s="196" t="s">
        <v>356</v>
      </c>
      <c r="E95" s="196" t="s">
        <v>357</v>
      </c>
      <c r="F95" s="212" t="s">
        <v>358</v>
      </c>
      <c r="G95" s="197" t="s">
        <v>359</v>
      </c>
      <c r="H95" s="196" t="s">
        <v>356</v>
      </c>
      <c r="I95" s="196" t="s">
        <v>357</v>
      </c>
      <c r="J95" s="212" t="s">
        <v>358</v>
      </c>
      <c r="K95" s="197" t="s">
        <v>359</v>
      </c>
      <c r="L95" s="196" t="s">
        <v>356</v>
      </c>
      <c r="M95" s="196" t="s">
        <v>357</v>
      </c>
      <c r="N95" s="212" t="s">
        <v>358</v>
      </c>
      <c r="O95" s="197" t="s">
        <v>359</v>
      </c>
      <c r="P95" s="196" t="s">
        <v>356</v>
      </c>
      <c r="Q95" s="196" t="s">
        <v>357</v>
      </c>
      <c r="R95" s="212" t="s">
        <v>358</v>
      </c>
      <c r="S95" s="197" t="s">
        <v>359</v>
      </c>
    </row>
    <row r="96" spans="2:19" ht="29.25" customHeight="1">
      <c r="B96" s="950"/>
      <c r="C96" s="930"/>
      <c r="D96" s="944"/>
      <c r="E96" s="946"/>
      <c r="F96" s="944"/>
      <c r="G96" s="948"/>
      <c r="H96" s="900"/>
      <c r="I96" s="900"/>
      <c r="J96" s="900"/>
      <c r="K96" s="902"/>
      <c r="L96" s="900"/>
      <c r="M96" s="900"/>
      <c r="N96" s="900"/>
      <c r="O96" s="902"/>
      <c r="P96" s="900"/>
      <c r="Q96" s="900"/>
      <c r="R96" s="900"/>
      <c r="S96" s="902"/>
    </row>
    <row r="97" spans="2:19" ht="29.25" customHeight="1">
      <c r="B97" s="950"/>
      <c r="C97" s="930"/>
      <c r="D97" s="945"/>
      <c r="E97" s="947"/>
      <c r="F97" s="945"/>
      <c r="G97" s="949"/>
      <c r="H97" s="901"/>
      <c r="I97" s="901"/>
      <c r="J97" s="901"/>
      <c r="K97" s="903"/>
      <c r="L97" s="901"/>
      <c r="M97" s="901"/>
      <c r="N97" s="901"/>
      <c r="O97" s="903"/>
      <c r="P97" s="901"/>
      <c r="Q97" s="901"/>
      <c r="R97" s="901"/>
      <c r="S97" s="903"/>
    </row>
    <row r="98" spans="2:19" ht="24" outlineLevel="1">
      <c r="B98" s="950"/>
      <c r="C98" s="930"/>
      <c r="D98" s="196" t="s">
        <v>356</v>
      </c>
      <c r="E98" s="196" t="s">
        <v>357</v>
      </c>
      <c r="F98" s="212" t="s">
        <v>358</v>
      </c>
      <c r="G98" s="197" t="s">
        <v>359</v>
      </c>
      <c r="H98" s="196" t="s">
        <v>356</v>
      </c>
      <c r="I98" s="196" t="s">
        <v>357</v>
      </c>
      <c r="J98" s="212" t="s">
        <v>358</v>
      </c>
      <c r="K98" s="197" t="s">
        <v>359</v>
      </c>
      <c r="L98" s="196" t="s">
        <v>356</v>
      </c>
      <c r="M98" s="196" t="s">
        <v>357</v>
      </c>
      <c r="N98" s="212" t="s">
        <v>358</v>
      </c>
      <c r="O98" s="197" t="s">
        <v>359</v>
      </c>
      <c r="P98" s="196" t="s">
        <v>356</v>
      </c>
      <c r="Q98" s="196" t="s">
        <v>357</v>
      </c>
      <c r="R98" s="212" t="s">
        <v>358</v>
      </c>
      <c r="S98" s="197" t="s">
        <v>359</v>
      </c>
    </row>
    <row r="99" spans="2:19" ht="29.25" customHeight="1" outlineLevel="1">
      <c r="B99" s="950"/>
      <c r="C99" s="930"/>
      <c r="D99" s="944"/>
      <c r="E99" s="946"/>
      <c r="F99" s="944"/>
      <c r="G99" s="948"/>
      <c r="H99" s="900"/>
      <c r="I99" s="900"/>
      <c r="J99" s="900"/>
      <c r="K99" s="902"/>
      <c r="L99" s="900"/>
      <c r="M99" s="900"/>
      <c r="N99" s="900"/>
      <c r="O99" s="902"/>
      <c r="P99" s="900"/>
      <c r="Q99" s="900"/>
      <c r="R99" s="900"/>
      <c r="S99" s="902"/>
    </row>
    <row r="100" spans="2:19" ht="29.25" customHeight="1" outlineLevel="1">
      <c r="B100" s="950"/>
      <c r="C100" s="930"/>
      <c r="D100" s="945"/>
      <c r="E100" s="947"/>
      <c r="F100" s="945"/>
      <c r="G100" s="949"/>
      <c r="H100" s="901"/>
      <c r="I100" s="901"/>
      <c r="J100" s="901"/>
      <c r="K100" s="903"/>
      <c r="L100" s="901"/>
      <c r="M100" s="901"/>
      <c r="N100" s="901"/>
      <c r="O100" s="903"/>
      <c r="P100" s="901"/>
      <c r="Q100" s="901"/>
      <c r="R100" s="901"/>
      <c r="S100" s="903"/>
    </row>
    <row r="101" spans="2:19" ht="24" outlineLevel="1">
      <c r="B101" s="950"/>
      <c r="C101" s="930"/>
      <c r="D101" s="196" t="s">
        <v>356</v>
      </c>
      <c r="E101" s="196" t="s">
        <v>357</v>
      </c>
      <c r="F101" s="212" t="s">
        <v>358</v>
      </c>
      <c r="G101" s="197" t="s">
        <v>359</v>
      </c>
      <c r="H101" s="196" t="s">
        <v>356</v>
      </c>
      <c r="I101" s="196" t="s">
        <v>357</v>
      </c>
      <c r="J101" s="212" t="s">
        <v>358</v>
      </c>
      <c r="K101" s="197" t="s">
        <v>359</v>
      </c>
      <c r="L101" s="196" t="s">
        <v>356</v>
      </c>
      <c r="M101" s="196" t="s">
        <v>357</v>
      </c>
      <c r="N101" s="212" t="s">
        <v>358</v>
      </c>
      <c r="O101" s="197" t="s">
        <v>359</v>
      </c>
      <c r="P101" s="196" t="s">
        <v>356</v>
      </c>
      <c r="Q101" s="196" t="s">
        <v>357</v>
      </c>
      <c r="R101" s="212" t="s">
        <v>358</v>
      </c>
      <c r="S101" s="197" t="s">
        <v>359</v>
      </c>
    </row>
    <row r="102" spans="2:19" ht="29.25" customHeight="1" outlineLevel="1">
      <c r="B102" s="950"/>
      <c r="C102" s="930"/>
      <c r="D102" s="944"/>
      <c r="E102" s="946"/>
      <c r="F102" s="944"/>
      <c r="G102" s="948"/>
      <c r="H102" s="900"/>
      <c r="I102" s="900"/>
      <c r="J102" s="900"/>
      <c r="K102" s="902"/>
      <c r="L102" s="900"/>
      <c r="M102" s="900"/>
      <c r="N102" s="900"/>
      <c r="O102" s="902"/>
      <c r="P102" s="900"/>
      <c r="Q102" s="900"/>
      <c r="R102" s="900"/>
      <c r="S102" s="902"/>
    </row>
    <row r="103" spans="2:19" ht="29.25" customHeight="1" outlineLevel="1">
      <c r="B103" s="950"/>
      <c r="C103" s="930"/>
      <c r="D103" s="945"/>
      <c r="E103" s="947"/>
      <c r="F103" s="945"/>
      <c r="G103" s="949"/>
      <c r="H103" s="901"/>
      <c r="I103" s="901"/>
      <c r="J103" s="901"/>
      <c r="K103" s="903"/>
      <c r="L103" s="901"/>
      <c r="M103" s="901"/>
      <c r="N103" s="901"/>
      <c r="O103" s="903"/>
      <c r="P103" s="901"/>
      <c r="Q103" s="901"/>
      <c r="R103" s="901"/>
      <c r="S103" s="903"/>
    </row>
    <row r="104" spans="2:19" ht="24" outlineLevel="1">
      <c r="B104" s="950"/>
      <c r="C104" s="930"/>
      <c r="D104" s="196" t="s">
        <v>356</v>
      </c>
      <c r="E104" s="196" t="s">
        <v>357</v>
      </c>
      <c r="F104" s="212" t="s">
        <v>358</v>
      </c>
      <c r="G104" s="197" t="s">
        <v>359</v>
      </c>
      <c r="H104" s="196" t="s">
        <v>356</v>
      </c>
      <c r="I104" s="196" t="s">
        <v>357</v>
      </c>
      <c r="J104" s="212" t="s">
        <v>358</v>
      </c>
      <c r="K104" s="197" t="s">
        <v>359</v>
      </c>
      <c r="L104" s="196" t="s">
        <v>356</v>
      </c>
      <c r="M104" s="196" t="s">
        <v>357</v>
      </c>
      <c r="N104" s="212" t="s">
        <v>358</v>
      </c>
      <c r="O104" s="197" t="s">
        <v>359</v>
      </c>
      <c r="P104" s="196" t="s">
        <v>356</v>
      </c>
      <c r="Q104" s="196" t="s">
        <v>357</v>
      </c>
      <c r="R104" s="212" t="s">
        <v>358</v>
      </c>
      <c r="S104" s="197" t="s">
        <v>359</v>
      </c>
    </row>
    <row r="105" spans="2:19" ht="29.25" customHeight="1" outlineLevel="1">
      <c r="B105" s="950"/>
      <c r="C105" s="930"/>
      <c r="D105" s="944"/>
      <c r="E105" s="946"/>
      <c r="F105" s="944"/>
      <c r="G105" s="948"/>
      <c r="H105" s="900"/>
      <c r="I105" s="900"/>
      <c r="J105" s="900"/>
      <c r="K105" s="902"/>
      <c r="L105" s="900"/>
      <c r="M105" s="900"/>
      <c r="N105" s="900"/>
      <c r="O105" s="902"/>
      <c r="P105" s="900"/>
      <c r="Q105" s="900"/>
      <c r="R105" s="900"/>
      <c r="S105" s="902"/>
    </row>
    <row r="106" spans="2:19" ht="29.25" customHeight="1" outlineLevel="1">
      <c r="B106" s="950"/>
      <c r="C106" s="917"/>
      <c r="D106" s="945"/>
      <c r="E106" s="947"/>
      <c r="F106" s="945"/>
      <c r="G106" s="949"/>
      <c r="H106" s="901"/>
      <c r="I106" s="901"/>
      <c r="J106" s="901"/>
      <c r="K106" s="903"/>
      <c r="L106" s="901"/>
      <c r="M106" s="901"/>
      <c r="N106" s="901"/>
      <c r="O106" s="903"/>
      <c r="P106" s="901"/>
      <c r="Q106" s="901"/>
      <c r="R106" s="901"/>
      <c r="S106" s="903"/>
    </row>
    <row r="107" spans="2:19" ht="15" thickBot="1">
      <c r="B107" s="185"/>
      <c r="C107" s="185"/>
    </row>
    <row r="108" spans="2:19" ht="15" thickBot="1">
      <c r="B108" s="185"/>
      <c r="C108" s="185"/>
      <c r="D108" s="938" t="s">
        <v>298</v>
      </c>
      <c r="E108" s="939"/>
      <c r="F108" s="939"/>
      <c r="G108" s="940"/>
      <c r="H108" s="897" t="s">
        <v>360</v>
      </c>
      <c r="I108" s="898"/>
      <c r="J108" s="898"/>
      <c r="K108" s="899"/>
      <c r="L108" s="897" t="s">
        <v>300</v>
      </c>
      <c r="M108" s="898"/>
      <c r="N108" s="898"/>
      <c r="O108" s="899"/>
      <c r="P108" s="897" t="s">
        <v>301</v>
      </c>
      <c r="Q108" s="898"/>
      <c r="R108" s="898"/>
      <c r="S108" s="899"/>
    </row>
    <row r="109" spans="2:19" ht="33.75" customHeight="1">
      <c r="B109" s="941" t="s">
        <v>951</v>
      </c>
      <c r="C109" s="931" t="s">
        <v>361</v>
      </c>
      <c r="D109" s="241" t="s">
        <v>362</v>
      </c>
      <c r="E109" s="242" t="s">
        <v>363</v>
      </c>
      <c r="F109" s="887" t="s">
        <v>364</v>
      </c>
      <c r="G109" s="888"/>
      <c r="H109" s="241" t="s">
        <v>362</v>
      </c>
      <c r="I109" s="242" t="s">
        <v>363</v>
      </c>
      <c r="J109" s="887" t="s">
        <v>364</v>
      </c>
      <c r="K109" s="888"/>
      <c r="L109" s="241" t="s">
        <v>362</v>
      </c>
      <c r="M109" s="242" t="s">
        <v>363</v>
      </c>
      <c r="N109" s="887" t="s">
        <v>364</v>
      </c>
      <c r="O109" s="888"/>
      <c r="P109" s="241" t="s">
        <v>362</v>
      </c>
      <c r="Q109" s="242" t="s">
        <v>363</v>
      </c>
      <c r="R109" s="887" t="s">
        <v>364</v>
      </c>
      <c r="S109" s="888"/>
    </row>
    <row r="110" spans="2:19" ht="30" customHeight="1">
      <c r="B110" s="942"/>
      <c r="C110" s="932"/>
      <c r="D110" s="243"/>
      <c r="E110" s="244"/>
      <c r="F110" s="921"/>
      <c r="G110" s="923"/>
      <c r="H110" s="245"/>
      <c r="I110" s="246"/>
      <c r="J110" s="904"/>
      <c r="K110" s="905"/>
      <c r="L110" s="245"/>
      <c r="M110" s="246"/>
      <c r="N110" s="904"/>
      <c r="O110" s="905"/>
      <c r="P110" s="245"/>
      <c r="Q110" s="246"/>
      <c r="R110" s="904"/>
      <c r="S110" s="905"/>
    </row>
    <row r="111" spans="2:19" ht="32.25" customHeight="1">
      <c r="B111" s="942"/>
      <c r="C111" s="941" t="s">
        <v>365</v>
      </c>
      <c r="D111" s="247" t="s">
        <v>362</v>
      </c>
      <c r="E111" s="196" t="s">
        <v>363</v>
      </c>
      <c r="F111" s="196" t="s">
        <v>366</v>
      </c>
      <c r="G111" s="219" t="s">
        <v>367</v>
      </c>
      <c r="H111" s="247" t="s">
        <v>362</v>
      </c>
      <c r="I111" s="196" t="s">
        <v>363</v>
      </c>
      <c r="J111" s="196" t="s">
        <v>366</v>
      </c>
      <c r="K111" s="219" t="s">
        <v>367</v>
      </c>
      <c r="L111" s="247" t="s">
        <v>362</v>
      </c>
      <c r="M111" s="196" t="s">
        <v>363</v>
      </c>
      <c r="N111" s="196" t="s">
        <v>366</v>
      </c>
      <c r="O111" s="219" t="s">
        <v>367</v>
      </c>
      <c r="P111" s="247" t="s">
        <v>362</v>
      </c>
      <c r="Q111" s="196" t="s">
        <v>363</v>
      </c>
      <c r="R111" s="196" t="s">
        <v>366</v>
      </c>
      <c r="S111" s="219" t="s">
        <v>367</v>
      </c>
    </row>
    <row r="112" spans="2:19" ht="27.75" customHeight="1">
      <c r="B112" s="942"/>
      <c r="C112" s="942"/>
      <c r="D112" s="243"/>
      <c r="E112" s="214"/>
      <c r="F112" s="228"/>
      <c r="G112" s="237"/>
      <c r="H112" s="245"/>
      <c r="I112" s="216"/>
      <c r="J112" s="230"/>
      <c r="K112" s="240"/>
      <c r="L112" s="245"/>
      <c r="M112" s="216"/>
      <c r="N112" s="230"/>
      <c r="O112" s="240"/>
      <c r="P112" s="245"/>
      <c r="Q112" s="216"/>
      <c r="R112" s="230"/>
      <c r="S112" s="240"/>
    </row>
    <row r="113" spans="2:19" ht="27.75" customHeight="1" outlineLevel="1">
      <c r="B113" s="942"/>
      <c r="C113" s="942"/>
      <c r="D113" s="247" t="s">
        <v>362</v>
      </c>
      <c r="E113" s="196" t="s">
        <v>363</v>
      </c>
      <c r="F113" s="196" t="s">
        <v>366</v>
      </c>
      <c r="G113" s="219" t="s">
        <v>367</v>
      </c>
      <c r="H113" s="247" t="s">
        <v>362</v>
      </c>
      <c r="I113" s="196" t="s">
        <v>363</v>
      </c>
      <c r="J113" s="196" t="s">
        <v>366</v>
      </c>
      <c r="K113" s="219" t="s">
        <v>367</v>
      </c>
      <c r="L113" s="247" t="s">
        <v>362</v>
      </c>
      <c r="M113" s="196" t="s">
        <v>363</v>
      </c>
      <c r="N113" s="196" t="s">
        <v>366</v>
      </c>
      <c r="O113" s="219" t="s">
        <v>367</v>
      </c>
      <c r="P113" s="247" t="s">
        <v>362</v>
      </c>
      <c r="Q113" s="196" t="s">
        <v>363</v>
      </c>
      <c r="R113" s="196" t="s">
        <v>366</v>
      </c>
      <c r="S113" s="219" t="s">
        <v>367</v>
      </c>
    </row>
    <row r="114" spans="2:19" ht="27.75" customHeight="1" outlineLevel="1">
      <c r="B114" s="942"/>
      <c r="C114" s="942"/>
      <c r="D114" s="243"/>
      <c r="E114" s="214"/>
      <c r="F114" s="228"/>
      <c r="G114" s="237"/>
      <c r="H114" s="245"/>
      <c r="I114" s="216"/>
      <c r="J114" s="230"/>
      <c r="K114" s="240"/>
      <c r="L114" s="245"/>
      <c r="M114" s="216"/>
      <c r="N114" s="230"/>
      <c r="O114" s="240"/>
      <c r="P114" s="245"/>
      <c r="Q114" s="216"/>
      <c r="R114" s="230"/>
      <c r="S114" s="240"/>
    </row>
    <row r="115" spans="2:19" ht="27.75" customHeight="1" outlineLevel="1">
      <c r="B115" s="942"/>
      <c r="C115" s="942"/>
      <c r="D115" s="247" t="s">
        <v>362</v>
      </c>
      <c r="E115" s="196" t="s">
        <v>363</v>
      </c>
      <c r="F115" s="196" t="s">
        <v>366</v>
      </c>
      <c r="G115" s="219" t="s">
        <v>367</v>
      </c>
      <c r="H115" s="247" t="s">
        <v>362</v>
      </c>
      <c r="I115" s="196" t="s">
        <v>363</v>
      </c>
      <c r="J115" s="196" t="s">
        <v>366</v>
      </c>
      <c r="K115" s="219" t="s">
        <v>367</v>
      </c>
      <c r="L115" s="247" t="s">
        <v>362</v>
      </c>
      <c r="M115" s="196" t="s">
        <v>363</v>
      </c>
      <c r="N115" s="196" t="s">
        <v>366</v>
      </c>
      <c r="O115" s="219" t="s">
        <v>367</v>
      </c>
      <c r="P115" s="247" t="s">
        <v>362</v>
      </c>
      <c r="Q115" s="196" t="s">
        <v>363</v>
      </c>
      <c r="R115" s="196" t="s">
        <v>366</v>
      </c>
      <c r="S115" s="219" t="s">
        <v>367</v>
      </c>
    </row>
    <row r="116" spans="2:19" ht="27.75" customHeight="1" outlineLevel="1">
      <c r="B116" s="942"/>
      <c r="C116" s="942"/>
      <c r="D116" s="243"/>
      <c r="E116" s="214"/>
      <c r="F116" s="228"/>
      <c r="G116" s="237"/>
      <c r="H116" s="245"/>
      <c r="I116" s="216"/>
      <c r="J116" s="230"/>
      <c r="K116" s="240"/>
      <c r="L116" s="245"/>
      <c r="M116" s="216"/>
      <c r="N116" s="230"/>
      <c r="O116" s="240"/>
      <c r="P116" s="245"/>
      <c r="Q116" s="216"/>
      <c r="R116" s="230"/>
      <c r="S116" s="240"/>
    </row>
    <row r="117" spans="2:19" ht="27.75" customHeight="1" outlineLevel="1">
      <c r="B117" s="942"/>
      <c r="C117" s="942"/>
      <c r="D117" s="247" t="s">
        <v>362</v>
      </c>
      <c r="E117" s="196" t="s">
        <v>363</v>
      </c>
      <c r="F117" s="196" t="s">
        <v>366</v>
      </c>
      <c r="G117" s="219" t="s">
        <v>367</v>
      </c>
      <c r="H117" s="247" t="s">
        <v>362</v>
      </c>
      <c r="I117" s="196" t="s">
        <v>363</v>
      </c>
      <c r="J117" s="196" t="s">
        <v>366</v>
      </c>
      <c r="K117" s="219" t="s">
        <v>367</v>
      </c>
      <c r="L117" s="247" t="s">
        <v>362</v>
      </c>
      <c r="M117" s="196" t="s">
        <v>363</v>
      </c>
      <c r="N117" s="196" t="s">
        <v>366</v>
      </c>
      <c r="O117" s="219" t="s">
        <v>367</v>
      </c>
      <c r="P117" s="247" t="s">
        <v>362</v>
      </c>
      <c r="Q117" s="196" t="s">
        <v>363</v>
      </c>
      <c r="R117" s="196" t="s">
        <v>366</v>
      </c>
      <c r="S117" s="219" t="s">
        <v>367</v>
      </c>
    </row>
    <row r="118" spans="2:19" ht="27.75" customHeight="1" outlineLevel="1">
      <c r="B118" s="943"/>
      <c r="C118" s="943"/>
      <c r="D118" s="243"/>
      <c r="E118" s="214"/>
      <c r="F118" s="228"/>
      <c r="G118" s="237"/>
      <c r="H118" s="245"/>
      <c r="I118" s="216"/>
      <c r="J118" s="230"/>
      <c r="K118" s="240"/>
      <c r="L118" s="245"/>
      <c r="M118" s="216"/>
      <c r="N118" s="230"/>
      <c r="O118" s="240"/>
      <c r="P118" s="245"/>
      <c r="Q118" s="216"/>
      <c r="R118" s="230"/>
      <c r="S118" s="240"/>
    </row>
    <row r="119" spans="2:19" ht="26.25" customHeight="1">
      <c r="B119" s="933" t="s">
        <v>368</v>
      </c>
      <c r="C119" s="936" t="s">
        <v>369</v>
      </c>
      <c r="D119" s="248" t="s">
        <v>370</v>
      </c>
      <c r="E119" s="248" t="s">
        <v>371</v>
      </c>
      <c r="F119" s="248" t="s">
        <v>297</v>
      </c>
      <c r="G119" s="249" t="s">
        <v>372</v>
      </c>
      <c r="H119" s="250" t="s">
        <v>370</v>
      </c>
      <c r="I119" s="248" t="s">
        <v>371</v>
      </c>
      <c r="J119" s="248" t="s">
        <v>297</v>
      </c>
      <c r="K119" s="249" t="s">
        <v>372</v>
      </c>
      <c r="L119" s="248" t="s">
        <v>370</v>
      </c>
      <c r="M119" s="248" t="s">
        <v>371</v>
      </c>
      <c r="N119" s="248" t="s">
        <v>297</v>
      </c>
      <c r="O119" s="249" t="s">
        <v>372</v>
      </c>
      <c r="P119" s="248" t="s">
        <v>370</v>
      </c>
      <c r="Q119" s="248" t="s">
        <v>371</v>
      </c>
      <c r="R119" s="248" t="s">
        <v>297</v>
      </c>
      <c r="S119" s="249" t="s">
        <v>372</v>
      </c>
    </row>
    <row r="120" spans="2:19" ht="32.25" customHeight="1">
      <c r="B120" s="934"/>
      <c r="C120" s="937"/>
      <c r="D120" s="213"/>
      <c r="E120" s="213"/>
      <c r="F120" s="213"/>
      <c r="G120" s="213"/>
      <c r="H120" s="233"/>
      <c r="I120" s="215"/>
      <c r="J120" s="215"/>
      <c r="K120" s="234"/>
      <c r="L120" s="215"/>
      <c r="M120" s="215"/>
      <c r="N120" s="215"/>
      <c r="O120" s="234"/>
      <c r="P120" s="215"/>
      <c r="Q120" s="215"/>
      <c r="R120" s="215"/>
      <c r="S120" s="234"/>
    </row>
    <row r="121" spans="2:19" ht="32.25" customHeight="1">
      <c r="B121" s="934"/>
      <c r="C121" s="933" t="s">
        <v>373</v>
      </c>
      <c r="D121" s="196" t="s">
        <v>374</v>
      </c>
      <c r="E121" s="893" t="s">
        <v>375</v>
      </c>
      <c r="F121" s="894"/>
      <c r="G121" s="197" t="s">
        <v>376</v>
      </c>
      <c r="H121" s="196" t="s">
        <v>374</v>
      </c>
      <c r="I121" s="893" t="s">
        <v>375</v>
      </c>
      <c r="J121" s="894"/>
      <c r="K121" s="197" t="s">
        <v>376</v>
      </c>
      <c r="L121" s="196" t="s">
        <v>374</v>
      </c>
      <c r="M121" s="893" t="s">
        <v>375</v>
      </c>
      <c r="N121" s="894"/>
      <c r="O121" s="197" t="s">
        <v>376</v>
      </c>
      <c r="P121" s="196" t="s">
        <v>374</v>
      </c>
      <c r="Q121" s="196" t="s">
        <v>375</v>
      </c>
      <c r="R121" s="893" t="s">
        <v>375</v>
      </c>
      <c r="S121" s="894"/>
    </row>
    <row r="122" spans="2:19" ht="23.25" customHeight="1">
      <c r="B122" s="934"/>
      <c r="C122" s="934"/>
      <c r="D122" s="251"/>
      <c r="E122" s="918"/>
      <c r="F122" s="919"/>
      <c r="G122" s="200"/>
      <c r="H122" s="252"/>
      <c r="I122" s="895"/>
      <c r="J122" s="896"/>
      <c r="K122" s="223"/>
      <c r="L122" s="252"/>
      <c r="M122" s="895"/>
      <c r="N122" s="896"/>
      <c r="O122" s="203"/>
      <c r="P122" s="252"/>
      <c r="Q122" s="201"/>
      <c r="R122" s="895"/>
      <c r="S122" s="896"/>
    </row>
    <row r="123" spans="2:19" ht="23.25" customHeight="1" outlineLevel="1">
      <c r="B123" s="934"/>
      <c r="C123" s="934"/>
      <c r="D123" s="196" t="s">
        <v>374</v>
      </c>
      <c r="E123" s="893" t="s">
        <v>375</v>
      </c>
      <c r="F123" s="894"/>
      <c r="G123" s="197" t="s">
        <v>376</v>
      </c>
      <c r="H123" s="196" t="s">
        <v>374</v>
      </c>
      <c r="I123" s="893" t="s">
        <v>375</v>
      </c>
      <c r="J123" s="894"/>
      <c r="K123" s="197" t="s">
        <v>376</v>
      </c>
      <c r="L123" s="196" t="s">
        <v>374</v>
      </c>
      <c r="M123" s="893" t="s">
        <v>375</v>
      </c>
      <c r="N123" s="894"/>
      <c r="O123" s="197" t="s">
        <v>376</v>
      </c>
      <c r="P123" s="196" t="s">
        <v>374</v>
      </c>
      <c r="Q123" s="196" t="s">
        <v>375</v>
      </c>
      <c r="R123" s="893" t="s">
        <v>375</v>
      </c>
      <c r="S123" s="894"/>
    </row>
    <row r="124" spans="2:19" ht="23.25" customHeight="1" outlineLevel="1">
      <c r="B124" s="934"/>
      <c r="C124" s="934"/>
      <c r="D124" s="251"/>
      <c r="E124" s="918"/>
      <c r="F124" s="919"/>
      <c r="G124" s="200"/>
      <c r="H124" s="252"/>
      <c r="I124" s="895"/>
      <c r="J124" s="896"/>
      <c r="K124" s="203"/>
      <c r="L124" s="252"/>
      <c r="M124" s="895"/>
      <c r="N124" s="896"/>
      <c r="O124" s="203"/>
      <c r="P124" s="252"/>
      <c r="Q124" s="201"/>
      <c r="R124" s="895"/>
      <c r="S124" s="896"/>
    </row>
    <row r="125" spans="2:19" ht="23.25" customHeight="1" outlineLevel="1">
      <c r="B125" s="934"/>
      <c r="C125" s="934"/>
      <c r="D125" s="196" t="s">
        <v>374</v>
      </c>
      <c r="E125" s="893" t="s">
        <v>375</v>
      </c>
      <c r="F125" s="894"/>
      <c r="G125" s="197" t="s">
        <v>376</v>
      </c>
      <c r="H125" s="196" t="s">
        <v>374</v>
      </c>
      <c r="I125" s="893" t="s">
        <v>375</v>
      </c>
      <c r="J125" s="894"/>
      <c r="K125" s="197" t="s">
        <v>376</v>
      </c>
      <c r="L125" s="196" t="s">
        <v>374</v>
      </c>
      <c r="M125" s="893" t="s">
        <v>375</v>
      </c>
      <c r="N125" s="894"/>
      <c r="O125" s="197" t="s">
        <v>376</v>
      </c>
      <c r="P125" s="196" t="s">
        <v>374</v>
      </c>
      <c r="Q125" s="196" t="s">
        <v>375</v>
      </c>
      <c r="R125" s="893" t="s">
        <v>375</v>
      </c>
      <c r="S125" s="894"/>
    </row>
    <row r="126" spans="2:19" ht="23.25" customHeight="1" outlineLevel="1">
      <c r="B126" s="934"/>
      <c r="C126" s="934"/>
      <c r="D126" s="251"/>
      <c r="E126" s="918"/>
      <c r="F126" s="919"/>
      <c r="G126" s="200"/>
      <c r="H126" s="252"/>
      <c r="I126" s="895"/>
      <c r="J126" s="896"/>
      <c r="K126" s="203"/>
      <c r="L126" s="252"/>
      <c r="M126" s="895"/>
      <c r="N126" s="896"/>
      <c r="O126" s="203"/>
      <c r="P126" s="252"/>
      <c r="Q126" s="201"/>
      <c r="R126" s="895"/>
      <c r="S126" s="896"/>
    </row>
    <row r="127" spans="2:19" ht="23.25" customHeight="1" outlineLevel="1">
      <c r="B127" s="934"/>
      <c r="C127" s="934"/>
      <c r="D127" s="196" t="s">
        <v>374</v>
      </c>
      <c r="E127" s="893" t="s">
        <v>375</v>
      </c>
      <c r="F127" s="894"/>
      <c r="G127" s="197" t="s">
        <v>376</v>
      </c>
      <c r="H127" s="196" t="s">
        <v>374</v>
      </c>
      <c r="I127" s="893" t="s">
        <v>375</v>
      </c>
      <c r="J127" s="894"/>
      <c r="K127" s="197" t="s">
        <v>376</v>
      </c>
      <c r="L127" s="196" t="s">
        <v>374</v>
      </c>
      <c r="M127" s="893" t="s">
        <v>375</v>
      </c>
      <c r="N127" s="894"/>
      <c r="O127" s="197" t="s">
        <v>376</v>
      </c>
      <c r="P127" s="196" t="s">
        <v>374</v>
      </c>
      <c r="Q127" s="196" t="s">
        <v>375</v>
      </c>
      <c r="R127" s="893" t="s">
        <v>375</v>
      </c>
      <c r="S127" s="894"/>
    </row>
    <row r="128" spans="2:19" ht="23.25" customHeight="1" outlineLevel="1">
      <c r="B128" s="935"/>
      <c r="C128" s="935"/>
      <c r="D128" s="251"/>
      <c r="E128" s="918"/>
      <c r="F128" s="919"/>
      <c r="G128" s="200"/>
      <c r="H128" s="252"/>
      <c r="I128" s="895"/>
      <c r="J128" s="896"/>
      <c r="K128" s="203"/>
      <c r="L128" s="252"/>
      <c r="M128" s="895"/>
      <c r="N128" s="896"/>
      <c r="O128" s="203"/>
      <c r="P128" s="252"/>
      <c r="Q128" s="201"/>
      <c r="R128" s="895"/>
      <c r="S128" s="896"/>
    </row>
    <row r="129" spans="2:19" ht="15" thickBot="1">
      <c r="B129" s="185"/>
      <c r="C129" s="185"/>
    </row>
    <row r="130" spans="2:19" ht="15" thickBot="1">
      <c r="B130" s="185"/>
      <c r="C130" s="185"/>
      <c r="D130" s="938" t="s">
        <v>298</v>
      </c>
      <c r="E130" s="939"/>
      <c r="F130" s="939"/>
      <c r="G130" s="940"/>
      <c r="H130" s="938" t="s">
        <v>299</v>
      </c>
      <c r="I130" s="939"/>
      <c r="J130" s="939"/>
      <c r="K130" s="940"/>
      <c r="L130" s="939" t="s">
        <v>300</v>
      </c>
      <c r="M130" s="939"/>
      <c r="N130" s="939"/>
      <c r="O130" s="939"/>
      <c r="P130" s="938" t="s">
        <v>301</v>
      </c>
      <c r="Q130" s="939"/>
      <c r="R130" s="939"/>
      <c r="S130" s="940"/>
    </row>
    <row r="131" spans="2:19">
      <c r="B131" s="931" t="s">
        <v>377</v>
      </c>
      <c r="C131" s="931" t="s">
        <v>378</v>
      </c>
      <c r="D131" s="887" t="s">
        <v>379</v>
      </c>
      <c r="E131" s="920"/>
      <c r="F131" s="920"/>
      <c r="G131" s="888"/>
      <c r="H131" s="887" t="s">
        <v>379</v>
      </c>
      <c r="I131" s="920"/>
      <c r="J131" s="920"/>
      <c r="K131" s="888"/>
      <c r="L131" s="887" t="s">
        <v>379</v>
      </c>
      <c r="M131" s="920"/>
      <c r="N131" s="920"/>
      <c r="O131" s="888"/>
      <c r="P131" s="887" t="s">
        <v>379</v>
      </c>
      <c r="Q131" s="920"/>
      <c r="R131" s="920"/>
      <c r="S131" s="888"/>
    </row>
    <row r="132" spans="2:19" ht="45" customHeight="1">
      <c r="B132" s="932"/>
      <c r="C132" s="932"/>
      <c r="D132" s="921" t="s">
        <v>439</v>
      </c>
      <c r="E132" s="922"/>
      <c r="F132" s="922"/>
      <c r="G132" s="923"/>
      <c r="H132" s="924" t="s">
        <v>430</v>
      </c>
      <c r="I132" s="925"/>
      <c r="J132" s="925"/>
      <c r="K132" s="926"/>
      <c r="L132" s="927"/>
      <c r="M132" s="928"/>
      <c r="N132" s="928"/>
      <c r="O132" s="929"/>
      <c r="P132" s="927"/>
      <c r="Q132" s="928"/>
      <c r="R132" s="928"/>
      <c r="S132" s="929"/>
    </row>
    <row r="133" spans="2:19" ht="32.25" customHeight="1">
      <c r="B133" s="916" t="s">
        <v>380</v>
      </c>
      <c r="C133" s="916" t="s">
        <v>381</v>
      </c>
      <c r="D133" s="248" t="s">
        <v>382</v>
      </c>
      <c r="E133" s="218" t="s">
        <v>297</v>
      </c>
      <c r="F133" s="196" t="s">
        <v>319</v>
      </c>
      <c r="G133" s="197" t="s">
        <v>336</v>
      </c>
      <c r="H133" s="248" t="s">
        <v>382</v>
      </c>
      <c r="I133" s="262" t="s">
        <v>297</v>
      </c>
      <c r="J133" s="196" t="s">
        <v>319</v>
      </c>
      <c r="K133" s="197" t="s">
        <v>336</v>
      </c>
      <c r="L133" s="248" t="s">
        <v>382</v>
      </c>
      <c r="M133" s="262" t="s">
        <v>297</v>
      </c>
      <c r="N133" s="196" t="s">
        <v>319</v>
      </c>
      <c r="O133" s="197" t="s">
        <v>336</v>
      </c>
      <c r="P133" s="248" t="s">
        <v>382</v>
      </c>
      <c r="Q133" s="262" t="s">
        <v>297</v>
      </c>
      <c r="R133" s="196" t="s">
        <v>319</v>
      </c>
      <c r="S133" s="197" t="s">
        <v>336</v>
      </c>
    </row>
    <row r="134" spans="2:19" ht="23.25" customHeight="1">
      <c r="B134" s="930"/>
      <c r="C134" s="917"/>
      <c r="D134" s="213"/>
      <c r="E134" s="253" t="s">
        <v>455</v>
      </c>
      <c r="F134" s="199" t="s">
        <v>454</v>
      </c>
      <c r="G134" s="232" t="s">
        <v>542</v>
      </c>
      <c r="H134" s="215">
        <v>3</v>
      </c>
      <c r="I134" s="265" t="s">
        <v>455</v>
      </c>
      <c r="J134" s="215" t="s">
        <v>454</v>
      </c>
      <c r="K134" s="263" t="s">
        <v>542</v>
      </c>
      <c r="L134" s="215"/>
      <c r="M134" s="265"/>
      <c r="N134" s="215"/>
      <c r="O134" s="263"/>
      <c r="P134" s="215"/>
      <c r="Q134" s="265"/>
      <c r="R134" s="215"/>
      <c r="S134" s="263"/>
    </row>
    <row r="135" spans="2:19" ht="29.25" customHeight="1">
      <c r="B135" s="930"/>
      <c r="C135" s="916" t="s">
        <v>383</v>
      </c>
      <c r="D135" s="196" t="s">
        <v>384</v>
      </c>
      <c r="E135" s="893" t="s">
        <v>385</v>
      </c>
      <c r="F135" s="894"/>
      <c r="G135" s="197" t="s">
        <v>386</v>
      </c>
      <c r="H135" s="196" t="s">
        <v>384</v>
      </c>
      <c r="I135" s="893" t="s">
        <v>385</v>
      </c>
      <c r="J135" s="894"/>
      <c r="K135" s="197" t="s">
        <v>386</v>
      </c>
      <c r="L135" s="196" t="s">
        <v>384</v>
      </c>
      <c r="M135" s="893" t="s">
        <v>385</v>
      </c>
      <c r="N135" s="894"/>
      <c r="O135" s="197" t="s">
        <v>386</v>
      </c>
      <c r="P135" s="196" t="s">
        <v>384</v>
      </c>
      <c r="Q135" s="893" t="s">
        <v>385</v>
      </c>
      <c r="R135" s="894"/>
      <c r="S135" s="197" t="s">
        <v>386</v>
      </c>
    </row>
    <row r="136" spans="2:19" ht="36.65" customHeight="1">
      <c r="B136" s="917"/>
      <c r="C136" s="917"/>
      <c r="D136" s="251"/>
      <c r="E136" s="918" t="s">
        <v>402</v>
      </c>
      <c r="F136" s="919"/>
      <c r="G136" s="200" t="s">
        <v>505</v>
      </c>
      <c r="H136" s="252">
        <v>3</v>
      </c>
      <c r="I136" s="895" t="s">
        <v>397</v>
      </c>
      <c r="J136" s="896"/>
      <c r="K136" s="203" t="s">
        <v>491</v>
      </c>
      <c r="L136" s="252"/>
      <c r="M136" s="895"/>
      <c r="N136" s="896"/>
      <c r="O136" s="203"/>
      <c r="P136" s="252"/>
      <c r="Q136" s="895"/>
      <c r="R136" s="896"/>
      <c r="S136" s="203"/>
    </row>
    <row r="137" spans="2:19" ht="15" thickBot="1"/>
    <row r="138" spans="2:19" hidden="1"/>
    <row r="139" spans="2:19" hidden="1"/>
    <row r="140" spans="2:19" hidden="1"/>
    <row r="141" spans="2:19" hidden="1"/>
    <row r="142" spans="2:19" hidden="1">
      <c r="D142" s="168" t="s">
        <v>387</v>
      </c>
    </row>
    <row r="143" spans="2:19" hidden="1">
      <c r="D143" s="168" t="s">
        <v>388</v>
      </c>
      <c r="E143" s="168" t="s">
        <v>389</v>
      </c>
      <c r="F143" s="168" t="s">
        <v>390</v>
      </c>
      <c r="H143" s="168" t="s">
        <v>391</v>
      </c>
      <c r="I143" s="168" t="s">
        <v>392</v>
      </c>
    </row>
    <row r="144" spans="2:19" hidden="1">
      <c r="D144" s="168" t="s">
        <v>393</v>
      </c>
      <c r="E144" s="168" t="s">
        <v>394</v>
      </c>
      <c r="F144" s="168" t="s">
        <v>395</v>
      </c>
      <c r="H144" s="168" t="s">
        <v>396</v>
      </c>
      <c r="I144" s="168" t="s">
        <v>397</v>
      </c>
    </row>
    <row r="145" spans="2:12" hidden="1">
      <c r="D145" s="168" t="s">
        <v>398</v>
      </c>
      <c r="E145" s="168" t="s">
        <v>399</v>
      </c>
      <c r="F145" s="168" t="s">
        <v>400</v>
      </c>
      <c r="H145" s="168" t="s">
        <v>401</v>
      </c>
      <c r="I145" s="168" t="s">
        <v>402</v>
      </c>
    </row>
    <row r="146" spans="2:12" hidden="1">
      <c r="D146" s="168" t="s">
        <v>403</v>
      </c>
      <c r="F146" s="168" t="s">
        <v>404</v>
      </c>
      <c r="G146" s="168" t="s">
        <v>405</v>
      </c>
      <c r="H146" s="168" t="s">
        <v>406</v>
      </c>
      <c r="I146" s="168" t="s">
        <v>407</v>
      </c>
      <c r="K146" s="168" t="s">
        <v>408</v>
      </c>
    </row>
    <row r="147" spans="2:12" hidden="1">
      <c r="D147" s="168" t="s">
        <v>409</v>
      </c>
      <c r="F147" s="168" t="s">
        <v>410</v>
      </c>
      <c r="G147" s="168" t="s">
        <v>411</v>
      </c>
      <c r="H147" s="168" t="s">
        <v>412</v>
      </c>
      <c r="I147" s="168" t="s">
        <v>413</v>
      </c>
      <c r="K147" s="168" t="s">
        <v>414</v>
      </c>
      <c r="L147" s="168" t="s">
        <v>415</v>
      </c>
    </row>
    <row r="148" spans="2:12" hidden="1">
      <c r="D148" s="168" t="s">
        <v>416</v>
      </c>
      <c r="E148" s="254" t="s">
        <v>417</v>
      </c>
      <c r="G148" s="168" t="s">
        <v>418</v>
      </c>
      <c r="H148" s="168" t="s">
        <v>419</v>
      </c>
      <c r="K148" s="168" t="s">
        <v>420</v>
      </c>
      <c r="L148" s="168" t="s">
        <v>421</v>
      </c>
    </row>
    <row r="149" spans="2:12" hidden="1">
      <c r="D149" s="168" t="s">
        <v>422</v>
      </c>
      <c r="E149" s="255" t="s">
        <v>423</v>
      </c>
      <c r="K149" s="168" t="s">
        <v>424</v>
      </c>
      <c r="L149" s="168" t="s">
        <v>425</v>
      </c>
    </row>
    <row r="150" spans="2:12" hidden="1">
      <c r="E150" s="256" t="s">
        <v>426</v>
      </c>
      <c r="H150" s="168" t="s">
        <v>427</v>
      </c>
      <c r="K150" s="168" t="s">
        <v>428</v>
      </c>
      <c r="L150" s="168" t="s">
        <v>429</v>
      </c>
    </row>
    <row r="151" spans="2:12" hidden="1">
      <c r="H151" s="168" t="s">
        <v>430</v>
      </c>
      <c r="K151" s="168" t="s">
        <v>431</v>
      </c>
      <c r="L151" s="168" t="s">
        <v>432</v>
      </c>
    </row>
    <row r="152" spans="2:12" hidden="1">
      <c r="H152" s="168" t="s">
        <v>433</v>
      </c>
      <c r="K152" s="168" t="s">
        <v>434</v>
      </c>
      <c r="L152" s="168" t="s">
        <v>435</v>
      </c>
    </row>
    <row r="153" spans="2:12" hidden="1">
      <c r="B153" s="168" t="s">
        <v>436</v>
      </c>
      <c r="C153" s="168" t="s">
        <v>437</v>
      </c>
      <c r="D153" s="168" t="s">
        <v>436</v>
      </c>
      <c r="G153" s="168" t="s">
        <v>438</v>
      </c>
      <c r="H153" s="168" t="s">
        <v>439</v>
      </c>
      <c r="J153" s="168" t="s">
        <v>264</v>
      </c>
      <c r="K153" s="168" t="s">
        <v>440</v>
      </c>
      <c r="L153" s="168" t="s">
        <v>441</v>
      </c>
    </row>
    <row r="154" spans="2:12" hidden="1">
      <c r="B154" s="168">
        <v>1</v>
      </c>
      <c r="C154" s="168" t="s">
        <v>442</v>
      </c>
      <c r="D154" s="168" t="s">
        <v>443</v>
      </c>
      <c r="E154" s="168" t="s">
        <v>336</v>
      </c>
      <c r="F154" s="168" t="s">
        <v>11</v>
      </c>
      <c r="G154" s="168" t="s">
        <v>444</v>
      </c>
      <c r="H154" s="168" t="s">
        <v>445</v>
      </c>
      <c r="J154" s="168" t="s">
        <v>420</v>
      </c>
      <c r="K154" s="168" t="s">
        <v>446</v>
      </c>
    </row>
    <row r="155" spans="2:12" hidden="1">
      <c r="B155" s="168">
        <v>2</v>
      </c>
      <c r="C155" s="168" t="s">
        <v>447</v>
      </c>
      <c r="D155" s="168" t="s">
        <v>448</v>
      </c>
      <c r="E155" s="168" t="s">
        <v>319</v>
      </c>
      <c r="F155" s="168" t="s">
        <v>18</v>
      </c>
      <c r="G155" s="168" t="s">
        <v>449</v>
      </c>
      <c r="J155" s="168" t="s">
        <v>450</v>
      </c>
      <c r="K155" s="168" t="s">
        <v>451</v>
      </c>
    </row>
    <row r="156" spans="2:12" hidden="1">
      <c r="B156" s="168">
        <v>3</v>
      </c>
      <c r="C156" s="168" t="s">
        <v>452</v>
      </c>
      <c r="D156" s="168" t="s">
        <v>453</v>
      </c>
      <c r="E156" s="168" t="s">
        <v>297</v>
      </c>
      <c r="G156" s="168" t="s">
        <v>454</v>
      </c>
      <c r="J156" s="168" t="s">
        <v>455</v>
      </c>
      <c r="K156" s="168" t="s">
        <v>456</v>
      </c>
    </row>
    <row r="157" spans="2:12" hidden="1">
      <c r="B157" s="168">
        <v>4</v>
      </c>
      <c r="C157" s="168" t="s">
        <v>445</v>
      </c>
      <c r="H157" s="168" t="s">
        <v>457</v>
      </c>
      <c r="I157" s="168" t="s">
        <v>458</v>
      </c>
      <c r="J157" s="168" t="s">
        <v>459</v>
      </c>
      <c r="K157" s="168" t="s">
        <v>460</v>
      </c>
    </row>
    <row r="158" spans="2:12" hidden="1">
      <c r="D158" s="168" t="s">
        <v>454</v>
      </c>
      <c r="H158" s="168" t="s">
        <v>461</v>
      </c>
      <c r="I158" s="168" t="s">
        <v>462</v>
      </c>
      <c r="J158" s="168" t="s">
        <v>463</v>
      </c>
      <c r="K158" s="168" t="s">
        <v>464</v>
      </c>
    </row>
    <row r="159" spans="2:12" hidden="1">
      <c r="D159" s="168" t="s">
        <v>465</v>
      </c>
      <c r="H159" s="168" t="s">
        <v>466</v>
      </c>
      <c r="I159" s="168" t="s">
        <v>467</v>
      </c>
      <c r="J159" s="168" t="s">
        <v>468</v>
      </c>
      <c r="K159" s="168" t="s">
        <v>469</v>
      </c>
    </row>
    <row r="160" spans="2:12" hidden="1">
      <c r="D160" s="168" t="s">
        <v>470</v>
      </c>
      <c r="H160" s="168" t="s">
        <v>471</v>
      </c>
      <c r="J160" s="168" t="s">
        <v>472</v>
      </c>
      <c r="K160" s="168" t="s">
        <v>473</v>
      </c>
    </row>
    <row r="161" spans="2:11" hidden="1">
      <c r="H161" s="168" t="s">
        <v>474</v>
      </c>
      <c r="J161" s="168" t="s">
        <v>475</v>
      </c>
    </row>
    <row r="162" spans="2:11" ht="58" hidden="1">
      <c r="D162" s="257" t="s">
        <v>476</v>
      </c>
      <c r="E162" s="168" t="s">
        <v>477</v>
      </c>
      <c r="F162" s="168" t="s">
        <v>478</v>
      </c>
      <c r="G162" s="168" t="s">
        <v>479</v>
      </c>
      <c r="H162" s="168" t="s">
        <v>480</v>
      </c>
      <c r="I162" s="168" t="s">
        <v>481</v>
      </c>
      <c r="J162" s="168" t="s">
        <v>482</v>
      </c>
      <c r="K162" s="168" t="s">
        <v>483</v>
      </c>
    </row>
    <row r="163" spans="2:11" ht="72.5" hidden="1">
      <c r="B163" s="168" t="s">
        <v>585</v>
      </c>
      <c r="C163" s="168" t="s">
        <v>584</v>
      </c>
      <c r="D163" s="257" t="s">
        <v>484</v>
      </c>
      <c r="E163" s="168" t="s">
        <v>485</v>
      </c>
      <c r="F163" s="168" t="s">
        <v>486</v>
      </c>
      <c r="G163" s="168" t="s">
        <v>487</v>
      </c>
      <c r="H163" s="168" t="s">
        <v>488</v>
      </c>
      <c r="I163" s="168" t="s">
        <v>489</v>
      </c>
      <c r="J163" s="168" t="s">
        <v>490</v>
      </c>
      <c r="K163" s="168" t="s">
        <v>491</v>
      </c>
    </row>
    <row r="164" spans="2:11" ht="43.5" hidden="1">
      <c r="B164" s="168" t="s">
        <v>586</v>
      </c>
      <c r="C164" s="168" t="s">
        <v>583</v>
      </c>
      <c r="D164" s="257" t="s">
        <v>492</v>
      </c>
      <c r="E164" s="168" t="s">
        <v>493</v>
      </c>
      <c r="F164" s="168" t="s">
        <v>494</v>
      </c>
      <c r="G164" s="168" t="s">
        <v>495</v>
      </c>
      <c r="H164" s="168" t="s">
        <v>496</v>
      </c>
      <c r="I164" s="168" t="s">
        <v>497</v>
      </c>
      <c r="J164" s="168" t="s">
        <v>498</v>
      </c>
      <c r="K164" s="168" t="s">
        <v>499</v>
      </c>
    </row>
    <row r="165" spans="2:11" hidden="1">
      <c r="B165" s="168" t="s">
        <v>587</v>
      </c>
      <c r="C165" s="168" t="s">
        <v>582</v>
      </c>
      <c r="F165" s="168" t="s">
        <v>500</v>
      </c>
      <c r="G165" s="168" t="s">
        <v>501</v>
      </c>
      <c r="H165" s="168" t="s">
        <v>502</v>
      </c>
      <c r="I165" s="168" t="s">
        <v>503</v>
      </c>
      <c r="J165" s="168" t="s">
        <v>504</v>
      </c>
      <c r="K165" s="168" t="s">
        <v>505</v>
      </c>
    </row>
    <row r="166" spans="2:11" hidden="1">
      <c r="B166" s="168" t="s">
        <v>588</v>
      </c>
      <c r="G166" s="168" t="s">
        <v>506</v>
      </c>
      <c r="H166" s="168" t="s">
        <v>507</v>
      </c>
      <c r="I166" s="168" t="s">
        <v>508</v>
      </c>
      <c r="J166" s="168" t="s">
        <v>509</v>
      </c>
      <c r="K166" s="168" t="s">
        <v>510</v>
      </c>
    </row>
    <row r="167" spans="2:11" hidden="1">
      <c r="C167" s="168" t="s">
        <v>511</v>
      </c>
      <c r="J167" s="168" t="s">
        <v>512</v>
      </c>
    </row>
    <row r="168" spans="2:11" hidden="1">
      <c r="C168" s="168" t="s">
        <v>513</v>
      </c>
      <c r="I168" s="168" t="s">
        <v>514</v>
      </c>
      <c r="J168" s="168" t="s">
        <v>515</v>
      </c>
    </row>
    <row r="169" spans="2:11" hidden="1">
      <c r="B169" s="266" t="s">
        <v>589</v>
      </c>
      <c r="C169" s="168" t="s">
        <v>516</v>
      </c>
      <c r="I169" s="168" t="s">
        <v>517</v>
      </c>
      <c r="J169" s="168" t="s">
        <v>518</v>
      </c>
    </row>
    <row r="170" spans="2:11" hidden="1">
      <c r="B170" s="266" t="s">
        <v>29</v>
      </c>
      <c r="C170" s="168" t="s">
        <v>519</v>
      </c>
      <c r="D170" s="168" t="s">
        <v>520</v>
      </c>
      <c r="E170" s="168" t="s">
        <v>521</v>
      </c>
      <c r="I170" s="168" t="s">
        <v>522</v>
      </c>
      <c r="J170" s="168" t="s">
        <v>264</v>
      </c>
    </row>
    <row r="171" spans="2:11" hidden="1">
      <c r="B171" s="266" t="s">
        <v>16</v>
      </c>
      <c r="D171" s="168" t="s">
        <v>523</v>
      </c>
      <c r="E171" s="168" t="s">
        <v>524</v>
      </c>
      <c r="H171" s="168" t="s">
        <v>396</v>
      </c>
      <c r="I171" s="168" t="s">
        <v>525</v>
      </c>
    </row>
    <row r="172" spans="2:11" hidden="1">
      <c r="B172" s="266" t="s">
        <v>34</v>
      </c>
      <c r="D172" s="168" t="s">
        <v>526</v>
      </c>
      <c r="E172" s="168" t="s">
        <v>527</v>
      </c>
      <c r="H172" s="168" t="s">
        <v>406</v>
      </c>
      <c r="I172" s="168" t="s">
        <v>528</v>
      </c>
      <c r="J172" s="168" t="s">
        <v>529</v>
      </c>
    </row>
    <row r="173" spans="2:11" hidden="1">
      <c r="B173" s="266" t="s">
        <v>590</v>
      </c>
      <c r="C173" s="168" t="s">
        <v>530</v>
      </c>
      <c r="D173" s="168" t="s">
        <v>531</v>
      </c>
      <c r="H173" s="168" t="s">
        <v>412</v>
      </c>
      <c r="I173" s="168" t="s">
        <v>532</v>
      </c>
      <c r="J173" s="168" t="s">
        <v>533</v>
      </c>
    </row>
    <row r="174" spans="2:11" hidden="1">
      <c r="B174" s="266" t="s">
        <v>591</v>
      </c>
      <c r="C174" s="168" t="s">
        <v>534</v>
      </c>
      <c r="H174" s="168" t="s">
        <v>419</v>
      </c>
      <c r="I174" s="168" t="s">
        <v>535</v>
      </c>
    </row>
    <row r="175" spans="2:11" hidden="1">
      <c r="B175" s="266" t="s">
        <v>592</v>
      </c>
      <c r="C175" s="168" t="s">
        <v>536</v>
      </c>
      <c r="E175" s="168" t="s">
        <v>537</v>
      </c>
      <c r="H175" s="168" t="s">
        <v>538</v>
      </c>
      <c r="I175" s="168" t="s">
        <v>539</v>
      </c>
    </row>
    <row r="176" spans="2:11" hidden="1">
      <c r="B176" s="266" t="s">
        <v>593</v>
      </c>
      <c r="C176" s="168" t="s">
        <v>540</v>
      </c>
      <c r="E176" s="168" t="s">
        <v>541</v>
      </c>
      <c r="H176" s="168" t="s">
        <v>542</v>
      </c>
      <c r="I176" s="168" t="s">
        <v>543</v>
      </c>
    </row>
    <row r="177" spans="2:9" hidden="1">
      <c r="B177" s="266" t="s">
        <v>594</v>
      </c>
      <c r="C177" s="168" t="s">
        <v>544</v>
      </c>
      <c r="E177" s="168" t="s">
        <v>545</v>
      </c>
      <c r="H177" s="168" t="s">
        <v>546</v>
      </c>
      <c r="I177" s="168" t="s">
        <v>547</v>
      </c>
    </row>
    <row r="178" spans="2:9" hidden="1">
      <c r="B178" s="266" t="s">
        <v>595</v>
      </c>
      <c r="C178" s="168" t="s">
        <v>548</v>
      </c>
      <c r="E178" s="168" t="s">
        <v>549</v>
      </c>
      <c r="H178" s="168" t="s">
        <v>550</v>
      </c>
      <c r="I178" s="168" t="s">
        <v>551</v>
      </c>
    </row>
    <row r="179" spans="2:9" hidden="1">
      <c r="B179" s="266" t="s">
        <v>596</v>
      </c>
      <c r="C179" s="168" t="s">
        <v>552</v>
      </c>
      <c r="E179" s="168" t="s">
        <v>553</v>
      </c>
      <c r="H179" s="168" t="s">
        <v>554</v>
      </c>
      <c r="I179" s="168" t="s">
        <v>555</v>
      </c>
    </row>
    <row r="180" spans="2:9" hidden="1">
      <c r="B180" s="266" t="s">
        <v>597</v>
      </c>
      <c r="C180" s="168" t="s">
        <v>264</v>
      </c>
      <c r="E180" s="168" t="s">
        <v>556</v>
      </c>
      <c r="H180" s="168" t="s">
        <v>557</v>
      </c>
      <c r="I180" s="168" t="s">
        <v>558</v>
      </c>
    </row>
    <row r="181" spans="2:9" hidden="1">
      <c r="B181" s="266" t="s">
        <v>598</v>
      </c>
      <c r="E181" s="168" t="s">
        <v>559</v>
      </c>
      <c r="H181" s="168" t="s">
        <v>560</v>
      </c>
      <c r="I181" s="168" t="s">
        <v>561</v>
      </c>
    </row>
    <row r="182" spans="2:9" hidden="1">
      <c r="B182" s="266" t="s">
        <v>599</v>
      </c>
      <c r="E182" s="168" t="s">
        <v>562</v>
      </c>
      <c r="H182" s="168" t="s">
        <v>563</v>
      </c>
      <c r="I182" s="168" t="s">
        <v>564</v>
      </c>
    </row>
    <row r="183" spans="2:9" hidden="1">
      <c r="B183" s="266" t="s">
        <v>600</v>
      </c>
      <c r="E183" s="168" t="s">
        <v>565</v>
      </c>
      <c r="H183" s="168" t="s">
        <v>566</v>
      </c>
      <c r="I183" s="168" t="s">
        <v>567</v>
      </c>
    </row>
    <row r="184" spans="2:9" hidden="1">
      <c r="B184" s="266" t="s">
        <v>601</v>
      </c>
      <c r="H184" s="168" t="s">
        <v>568</v>
      </c>
      <c r="I184" s="168" t="s">
        <v>569</v>
      </c>
    </row>
    <row r="185" spans="2:9" hidden="1">
      <c r="B185" s="266" t="s">
        <v>602</v>
      </c>
      <c r="H185" s="168" t="s">
        <v>570</v>
      </c>
    </row>
    <row r="186" spans="2:9" hidden="1">
      <c r="B186" s="266" t="s">
        <v>603</v>
      </c>
      <c r="H186" s="168" t="s">
        <v>571</v>
      </c>
    </row>
    <row r="187" spans="2:9" hidden="1">
      <c r="B187" s="266" t="s">
        <v>604</v>
      </c>
      <c r="H187" s="168" t="s">
        <v>572</v>
      </c>
    </row>
    <row r="188" spans="2:9" hidden="1">
      <c r="B188" s="266" t="s">
        <v>605</v>
      </c>
      <c r="H188" s="168" t="s">
        <v>573</v>
      </c>
    </row>
    <row r="189" spans="2:9" hidden="1">
      <c r="B189" s="266" t="s">
        <v>606</v>
      </c>
      <c r="D189" t="s">
        <v>574</v>
      </c>
      <c r="H189" s="168" t="s">
        <v>575</v>
      </c>
    </row>
    <row r="190" spans="2:9" hidden="1">
      <c r="B190" s="266" t="s">
        <v>607</v>
      </c>
      <c r="D190" t="s">
        <v>576</v>
      </c>
      <c r="H190" s="168" t="s">
        <v>577</v>
      </c>
    </row>
    <row r="191" spans="2:9" hidden="1">
      <c r="B191" s="266" t="s">
        <v>608</v>
      </c>
      <c r="D191" t="s">
        <v>578</v>
      </c>
      <c r="H191" s="168" t="s">
        <v>579</v>
      </c>
    </row>
    <row r="192" spans="2:9" hidden="1">
      <c r="B192" s="266" t="s">
        <v>609</v>
      </c>
      <c r="D192" t="s">
        <v>576</v>
      </c>
      <c r="H192" s="168" t="s">
        <v>580</v>
      </c>
    </row>
    <row r="193" spans="2:4" hidden="1">
      <c r="B193" s="266" t="s">
        <v>610</v>
      </c>
      <c r="D193" t="s">
        <v>581</v>
      </c>
    </row>
    <row r="194" spans="2:4" hidden="1">
      <c r="B194" s="266" t="s">
        <v>611</v>
      </c>
      <c r="D194" t="s">
        <v>576</v>
      </c>
    </row>
    <row r="195" spans="2:4" hidden="1">
      <c r="B195" s="266" t="s">
        <v>612</v>
      </c>
    </row>
    <row r="196" spans="2:4" hidden="1">
      <c r="B196" s="266" t="s">
        <v>613</v>
      </c>
    </row>
    <row r="197" spans="2:4" hidden="1">
      <c r="B197" s="266" t="s">
        <v>614</v>
      </c>
    </row>
    <row r="198" spans="2:4" hidden="1">
      <c r="B198" s="266" t="s">
        <v>615</v>
      </c>
    </row>
    <row r="199" spans="2:4" hidden="1">
      <c r="B199" s="266" t="s">
        <v>616</v>
      </c>
    </row>
    <row r="200" spans="2:4" hidden="1">
      <c r="B200" s="266" t="s">
        <v>617</v>
      </c>
    </row>
    <row r="201" spans="2:4" hidden="1">
      <c r="B201" s="266" t="s">
        <v>618</v>
      </c>
    </row>
    <row r="202" spans="2:4" hidden="1">
      <c r="B202" s="266" t="s">
        <v>619</v>
      </c>
    </row>
    <row r="203" spans="2:4" hidden="1">
      <c r="B203" s="266" t="s">
        <v>620</v>
      </c>
    </row>
    <row r="204" spans="2:4" hidden="1">
      <c r="B204" s="266" t="s">
        <v>50</v>
      </c>
    </row>
    <row r="205" spans="2:4" hidden="1">
      <c r="B205" s="266" t="s">
        <v>55</v>
      </c>
    </row>
    <row r="206" spans="2:4" hidden="1">
      <c r="B206" s="266" t="s">
        <v>56</v>
      </c>
    </row>
    <row r="207" spans="2:4" hidden="1">
      <c r="B207" s="266" t="s">
        <v>58</v>
      </c>
    </row>
    <row r="208" spans="2:4" hidden="1">
      <c r="B208" s="266" t="s">
        <v>23</v>
      </c>
    </row>
    <row r="209" spans="2:2" hidden="1">
      <c r="B209" s="266" t="s">
        <v>60</v>
      </c>
    </row>
    <row r="210" spans="2:2" hidden="1">
      <c r="B210" s="266" t="s">
        <v>62</v>
      </c>
    </row>
    <row r="211" spans="2:2" hidden="1">
      <c r="B211" s="266" t="s">
        <v>65</v>
      </c>
    </row>
    <row r="212" spans="2:2" hidden="1">
      <c r="B212" s="266" t="s">
        <v>66</v>
      </c>
    </row>
    <row r="213" spans="2:2" hidden="1">
      <c r="B213" s="266" t="s">
        <v>67</v>
      </c>
    </row>
    <row r="214" spans="2:2" hidden="1">
      <c r="B214" s="266" t="s">
        <v>68</v>
      </c>
    </row>
    <row r="215" spans="2:2" hidden="1">
      <c r="B215" s="266" t="s">
        <v>621</v>
      </c>
    </row>
    <row r="216" spans="2:2" hidden="1">
      <c r="B216" s="266" t="s">
        <v>622</v>
      </c>
    </row>
    <row r="217" spans="2:2" hidden="1">
      <c r="B217" s="266" t="s">
        <v>72</v>
      </c>
    </row>
    <row r="218" spans="2:2" hidden="1">
      <c r="B218" s="266" t="s">
        <v>74</v>
      </c>
    </row>
    <row r="219" spans="2:2" hidden="1">
      <c r="B219" s="266" t="s">
        <v>78</v>
      </c>
    </row>
    <row r="220" spans="2:2" hidden="1">
      <c r="B220" s="266" t="s">
        <v>623</v>
      </c>
    </row>
    <row r="221" spans="2:2" hidden="1">
      <c r="B221" s="266" t="s">
        <v>624</v>
      </c>
    </row>
    <row r="222" spans="2:2" hidden="1">
      <c r="B222" s="266" t="s">
        <v>625</v>
      </c>
    </row>
    <row r="223" spans="2:2" hidden="1">
      <c r="B223" s="266" t="s">
        <v>76</v>
      </c>
    </row>
    <row r="224" spans="2:2" hidden="1">
      <c r="B224" s="266" t="s">
        <v>77</v>
      </c>
    </row>
    <row r="225" spans="2:2" hidden="1">
      <c r="B225" s="266" t="s">
        <v>80</v>
      </c>
    </row>
    <row r="226" spans="2:2" hidden="1">
      <c r="B226" s="266" t="s">
        <v>82</v>
      </c>
    </row>
    <row r="227" spans="2:2" hidden="1">
      <c r="B227" s="266" t="s">
        <v>626</v>
      </c>
    </row>
    <row r="228" spans="2:2" hidden="1">
      <c r="B228" s="266" t="s">
        <v>81</v>
      </c>
    </row>
    <row r="229" spans="2:2" hidden="1">
      <c r="B229" s="266" t="s">
        <v>83</v>
      </c>
    </row>
    <row r="230" spans="2:2" hidden="1">
      <c r="B230" s="266" t="s">
        <v>85</v>
      </c>
    </row>
    <row r="231" spans="2:2" hidden="1">
      <c r="B231" s="266" t="s">
        <v>84</v>
      </c>
    </row>
    <row r="232" spans="2:2" hidden="1">
      <c r="B232" s="266" t="s">
        <v>627</v>
      </c>
    </row>
    <row r="233" spans="2:2" hidden="1">
      <c r="B233" s="266" t="s">
        <v>91</v>
      </c>
    </row>
    <row r="234" spans="2:2" hidden="1">
      <c r="B234" s="266" t="s">
        <v>93</v>
      </c>
    </row>
    <row r="235" spans="2:2" hidden="1">
      <c r="B235" s="266" t="s">
        <v>94</v>
      </c>
    </row>
    <row r="236" spans="2:2" hidden="1">
      <c r="B236" s="266" t="s">
        <v>95</v>
      </c>
    </row>
    <row r="237" spans="2:2" hidden="1">
      <c r="B237" s="266" t="s">
        <v>628</v>
      </c>
    </row>
    <row r="238" spans="2:2" hidden="1">
      <c r="B238" s="266" t="s">
        <v>629</v>
      </c>
    </row>
    <row r="239" spans="2:2" hidden="1">
      <c r="B239" s="266" t="s">
        <v>96</v>
      </c>
    </row>
    <row r="240" spans="2:2" hidden="1">
      <c r="B240" s="266" t="s">
        <v>150</v>
      </c>
    </row>
    <row r="241" spans="2:2" hidden="1">
      <c r="B241" s="266" t="s">
        <v>630</v>
      </c>
    </row>
    <row r="242" spans="2:2" ht="29" hidden="1">
      <c r="B242" s="266" t="s">
        <v>631</v>
      </c>
    </row>
    <row r="243" spans="2:2" hidden="1">
      <c r="B243" s="266" t="s">
        <v>101</v>
      </c>
    </row>
    <row r="244" spans="2:2" hidden="1">
      <c r="B244" s="266" t="s">
        <v>103</v>
      </c>
    </row>
    <row r="245" spans="2:2" hidden="1">
      <c r="B245" s="266" t="s">
        <v>632</v>
      </c>
    </row>
    <row r="246" spans="2:2" hidden="1">
      <c r="B246" s="266" t="s">
        <v>151</v>
      </c>
    </row>
    <row r="247" spans="2:2" hidden="1">
      <c r="B247" s="266" t="s">
        <v>168</v>
      </c>
    </row>
    <row r="248" spans="2:2" hidden="1">
      <c r="B248" s="266" t="s">
        <v>102</v>
      </c>
    </row>
    <row r="249" spans="2:2" hidden="1">
      <c r="B249" s="266" t="s">
        <v>106</v>
      </c>
    </row>
    <row r="250" spans="2:2" hidden="1">
      <c r="B250" s="266" t="s">
        <v>100</v>
      </c>
    </row>
    <row r="251" spans="2:2" hidden="1">
      <c r="B251" s="266" t="s">
        <v>122</v>
      </c>
    </row>
    <row r="252" spans="2:2" hidden="1">
      <c r="B252" s="266" t="s">
        <v>633</v>
      </c>
    </row>
    <row r="253" spans="2:2" hidden="1">
      <c r="B253" s="266" t="s">
        <v>108</v>
      </c>
    </row>
    <row r="254" spans="2:2" hidden="1">
      <c r="B254" s="266" t="s">
        <v>111</v>
      </c>
    </row>
    <row r="255" spans="2:2" hidden="1">
      <c r="B255" s="266" t="s">
        <v>117</v>
      </c>
    </row>
    <row r="256" spans="2:2" hidden="1">
      <c r="B256" s="266" t="s">
        <v>114</v>
      </c>
    </row>
    <row r="257" spans="2:2" ht="29" hidden="1">
      <c r="B257" s="266" t="s">
        <v>634</v>
      </c>
    </row>
    <row r="258" spans="2:2" hidden="1">
      <c r="B258" s="266" t="s">
        <v>112</v>
      </c>
    </row>
    <row r="259" spans="2:2" hidden="1">
      <c r="B259" s="266" t="s">
        <v>113</v>
      </c>
    </row>
    <row r="260" spans="2:2" hidden="1">
      <c r="B260" s="266" t="s">
        <v>124</v>
      </c>
    </row>
    <row r="261" spans="2:2" hidden="1">
      <c r="B261" s="266" t="s">
        <v>121</v>
      </c>
    </row>
    <row r="262" spans="2:2" hidden="1">
      <c r="B262" s="266" t="s">
        <v>120</v>
      </c>
    </row>
    <row r="263" spans="2:2" hidden="1">
      <c r="B263" s="266" t="s">
        <v>123</v>
      </c>
    </row>
    <row r="264" spans="2:2" hidden="1">
      <c r="B264" s="266" t="s">
        <v>115</v>
      </c>
    </row>
    <row r="265" spans="2:2" hidden="1">
      <c r="B265" s="266" t="s">
        <v>116</v>
      </c>
    </row>
    <row r="266" spans="2:2" hidden="1">
      <c r="B266" s="266" t="s">
        <v>109</v>
      </c>
    </row>
    <row r="267" spans="2:2" hidden="1">
      <c r="B267" s="266" t="s">
        <v>110</v>
      </c>
    </row>
    <row r="268" spans="2:2" hidden="1">
      <c r="B268" s="266" t="s">
        <v>125</v>
      </c>
    </row>
    <row r="269" spans="2:2" hidden="1">
      <c r="B269" s="266" t="s">
        <v>131</v>
      </c>
    </row>
    <row r="270" spans="2:2" hidden="1">
      <c r="B270" s="266" t="s">
        <v>132</v>
      </c>
    </row>
    <row r="271" spans="2:2" hidden="1">
      <c r="B271" s="266" t="s">
        <v>130</v>
      </c>
    </row>
    <row r="272" spans="2:2" hidden="1">
      <c r="B272" s="266" t="s">
        <v>635</v>
      </c>
    </row>
    <row r="273" spans="2:2" hidden="1">
      <c r="B273" s="266" t="s">
        <v>127</v>
      </c>
    </row>
    <row r="274" spans="2:2" hidden="1">
      <c r="B274" s="266" t="s">
        <v>126</v>
      </c>
    </row>
    <row r="275" spans="2:2" hidden="1">
      <c r="B275" s="266" t="s">
        <v>134</v>
      </c>
    </row>
    <row r="276" spans="2:2" hidden="1">
      <c r="B276" s="266" t="s">
        <v>135</v>
      </c>
    </row>
    <row r="277" spans="2:2" hidden="1">
      <c r="B277" s="266" t="s">
        <v>137</v>
      </c>
    </row>
    <row r="278" spans="2:2" hidden="1">
      <c r="B278" s="266" t="s">
        <v>140</v>
      </c>
    </row>
    <row r="279" spans="2:2" hidden="1">
      <c r="B279" s="266" t="s">
        <v>141</v>
      </c>
    </row>
    <row r="280" spans="2:2" hidden="1">
      <c r="B280" s="266" t="s">
        <v>136</v>
      </c>
    </row>
    <row r="281" spans="2:2" hidden="1">
      <c r="B281" s="266" t="s">
        <v>138</v>
      </c>
    </row>
    <row r="282" spans="2:2" hidden="1">
      <c r="B282" s="266" t="s">
        <v>142</v>
      </c>
    </row>
    <row r="283" spans="2:2" hidden="1">
      <c r="B283" s="266" t="s">
        <v>636</v>
      </c>
    </row>
    <row r="284" spans="2:2" hidden="1">
      <c r="B284" s="266" t="s">
        <v>139</v>
      </c>
    </row>
    <row r="285" spans="2:2" hidden="1">
      <c r="B285" s="266" t="s">
        <v>147</v>
      </c>
    </row>
    <row r="286" spans="2:2" hidden="1">
      <c r="B286" s="266" t="s">
        <v>148</v>
      </c>
    </row>
    <row r="287" spans="2:2" hidden="1">
      <c r="B287" s="266" t="s">
        <v>149</v>
      </c>
    </row>
    <row r="288" spans="2:2" hidden="1">
      <c r="B288" s="266" t="s">
        <v>156</v>
      </c>
    </row>
    <row r="289" spans="2:2" hidden="1">
      <c r="B289" s="266" t="s">
        <v>169</v>
      </c>
    </row>
    <row r="290" spans="2:2" hidden="1">
      <c r="B290" s="266" t="s">
        <v>157</v>
      </c>
    </row>
    <row r="291" spans="2:2" hidden="1">
      <c r="B291" s="266" t="s">
        <v>164</v>
      </c>
    </row>
    <row r="292" spans="2:2" hidden="1">
      <c r="B292" s="266" t="s">
        <v>160</v>
      </c>
    </row>
    <row r="293" spans="2:2" hidden="1">
      <c r="B293" s="266" t="s">
        <v>63</v>
      </c>
    </row>
    <row r="294" spans="2:2" hidden="1">
      <c r="B294" s="266" t="s">
        <v>154</v>
      </c>
    </row>
    <row r="295" spans="2:2" hidden="1">
      <c r="B295" s="266" t="s">
        <v>158</v>
      </c>
    </row>
    <row r="296" spans="2:2" hidden="1">
      <c r="B296" s="266" t="s">
        <v>155</v>
      </c>
    </row>
    <row r="297" spans="2:2" hidden="1">
      <c r="B297" s="266" t="s">
        <v>170</v>
      </c>
    </row>
    <row r="298" spans="2:2" hidden="1">
      <c r="B298" s="266" t="s">
        <v>637</v>
      </c>
    </row>
    <row r="299" spans="2:2" hidden="1">
      <c r="B299" s="266" t="s">
        <v>163</v>
      </c>
    </row>
    <row r="300" spans="2:2" hidden="1">
      <c r="B300" s="266" t="s">
        <v>171</v>
      </c>
    </row>
    <row r="301" spans="2:2" hidden="1">
      <c r="B301" s="266" t="s">
        <v>159</v>
      </c>
    </row>
    <row r="302" spans="2:2" hidden="1">
      <c r="B302" s="266" t="s">
        <v>174</v>
      </c>
    </row>
    <row r="303" spans="2:2" hidden="1">
      <c r="B303" s="266" t="s">
        <v>638</v>
      </c>
    </row>
    <row r="304" spans="2:2" hidden="1">
      <c r="B304" s="266" t="s">
        <v>179</v>
      </c>
    </row>
    <row r="305" spans="2:2" hidden="1">
      <c r="B305" s="266" t="s">
        <v>176</v>
      </c>
    </row>
    <row r="306" spans="2:2" hidden="1">
      <c r="B306" s="266" t="s">
        <v>175</v>
      </c>
    </row>
    <row r="307" spans="2:2" hidden="1">
      <c r="B307" s="266" t="s">
        <v>184</v>
      </c>
    </row>
    <row r="308" spans="2:2" hidden="1">
      <c r="B308" s="266" t="s">
        <v>180</v>
      </c>
    </row>
    <row r="309" spans="2:2" hidden="1">
      <c r="B309" s="266" t="s">
        <v>181</v>
      </c>
    </row>
    <row r="310" spans="2:2" hidden="1">
      <c r="B310" s="266" t="s">
        <v>182</v>
      </c>
    </row>
    <row r="311" spans="2:2" hidden="1">
      <c r="B311" s="266" t="s">
        <v>183</v>
      </c>
    </row>
    <row r="312" spans="2:2" hidden="1">
      <c r="B312" s="266" t="s">
        <v>185</v>
      </c>
    </row>
    <row r="313" spans="2:2" hidden="1">
      <c r="B313" s="266" t="s">
        <v>639</v>
      </c>
    </row>
    <row r="314" spans="2:2" hidden="1">
      <c r="B314" s="266" t="s">
        <v>186</v>
      </c>
    </row>
    <row r="315" spans="2:2" hidden="1">
      <c r="B315" s="266" t="s">
        <v>187</v>
      </c>
    </row>
    <row r="316" spans="2:2" hidden="1">
      <c r="B316" s="266" t="s">
        <v>192</v>
      </c>
    </row>
    <row r="317" spans="2:2" hidden="1">
      <c r="B317" s="266" t="s">
        <v>193</v>
      </c>
    </row>
    <row r="318" spans="2:2" ht="29" hidden="1">
      <c r="B318" s="266" t="s">
        <v>152</v>
      </c>
    </row>
    <row r="319" spans="2:2" hidden="1">
      <c r="B319" s="266" t="s">
        <v>640</v>
      </c>
    </row>
    <row r="320" spans="2:2" hidden="1">
      <c r="B320" s="266" t="s">
        <v>641</v>
      </c>
    </row>
    <row r="321" spans="2:20" hidden="1">
      <c r="B321" s="266" t="s">
        <v>194</v>
      </c>
    </row>
    <row r="322" spans="2:20" hidden="1">
      <c r="B322" s="266" t="s">
        <v>153</v>
      </c>
    </row>
    <row r="323" spans="2:20" hidden="1">
      <c r="B323" s="266" t="s">
        <v>642</v>
      </c>
    </row>
    <row r="324" spans="2:20" hidden="1">
      <c r="B324" s="266" t="s">
        <v>166</v>
      </c>
    </row>
    <row r="325" spans="2:20" hidden="1">
      <c r="B325" s="266" t="s">
        <v>198</v>
      </c>
    </row>
    <row r="326" spans="2:20" hidden="1">
      <c r="B326" s="266" t="s">
        <v>199</v>
      </c>
    </row>
    <row r="327" spans="2:20" hidden="1">
      <c r="B327" s="266" t="s">
        <v>178</v>
      </c>
    </row>
    <row r="328" spans="2:20" hidden="1"/>
    <row r="329" spans="2:20" ht="15" hidden="1" thickBot="1"/>
    <row r="330" spans="2:20" ht="15" thickBot="1">
      <c r="B330" s="185"/>
      <c r="C330" s="185"/>
      <c r="D330" s="938" t="s">
        <v>298</v>
      </c>
      <c r="E330" s="939"/>
      <c r="F330" s="939"/>
      <c r="G330" s="940"/>
      <c r="H330" s="938" t="s">
        <v>299</v>
      </c>
      <c r="I330" s="939"/>
      <c r="J330" s="939"/>
      <c r="K330" s="940"/>
      <c r="L330" s="939" t="s">
        <v>300</v>
      </c>
      <c r="M330" s="939"/>
      <c r="N330" s="939"/>
      <c r="O330" s="939"/>
      <c r="P330" s="938" t="s">
        <v>301</v>
      </c>
      <c r="Q330" s="939"/>
      <c r="R330" s="939"/>
      <c r="S330" s="940"/>
    </row>
    <row r="331" spans="2:20">
      <c r="B331" s="1005" t="s">
        <v>739</v>
      </c>
      <c r="C331" s="1005" t="s">
        <v>740</v>
      </c>
      <c r="D331" s="444" t="s">
        <v>741</v>
      </c>
      <c r="E331" s="444" t="s">
        <v>742</v>
      </c>
      <c r="F331" s="1007" t="s">
        <v>336</v>
      </c>
      <c r="G331" s="1008"/>
      <c r="H331" s="445" t="s">
        <v>743</v>
      </c>
      <c r="I331" s="444" t="s">
        <v>744</v>
      </c>
      <c r="J331" s="1009" t="s">
        <v>336</v>
      </c>
      <c r="K331" s="1010"/>
      <c r="L331" s="446" t="s">
        <v>743</v>
      </c>
      <c r="M331" s="447" t="s">
        <v>744</v>
      </c>
      <c r="N331" s="1011" t="s">
        <v>336</v>
      </c>
      <c r="O331" s="1012"/>
      <c r="P331" s="448" t="s">
        <v>745</v>
      </c>
      <c r="Q331" s="448" t="s">
        <v>746</v>
      </c>
      <c r="R331" s="1013" t="s">
        <v>336</v>
      </c>
      <c r="S331" s="1012"/>
    </row>
    <row r="332" spans="2:20" ht="43" customHeight="1">
      <c r="B332" s="1006"/>
      <c r="C332" s="1006"/>
      <c r="D332" s="380"/>
      <c r="E332" s="381"/>
      <c r="F332" s="1014" t="s">
        <v>942</v>
      </c>
      <c r="G332" s="1015"/>
      <c r="H332" s="382" t="s">
        <v>455</v>
      </c>
      <c r="I332" s="383" t="s">
        <v>465</v>
      </c>
      <c r="J332" s="1016" t="s">
        <v>942</v>
      </c>
      <c r="K332" s="1017"/>
      <c r="L332" s="382"/>
      <c r="M332" s="383"/>
      <c r="N332" s="1016"/>
      <c r="O332" s="1017"/>
      <c r="P332" s="382"/>
      <c r="Q332" s="383"/>
      <c r="R332" s="1016"/>
      <c r="S332" s="1017"/>
      <c r="T332" s="391"/>
    </row>
    <row r="333" spans="2:20" ht="24">
      <c r="B333" s="997" t="s">
        <v>747</v>
      </c>
      <c r="C333" s="997" t="s">
        <v>748</v>
      </c>
      <c r="D333" s="449" t="s">
        <v>749</v>
      </c>
      <c r="E333" s="440" t="s">
        <v>297</v>
      </c>
      <c r="F333" s="441" t="s">
        <v>320</v>
      </c>
      <c r="G333" s="450" t="s">
        <v>386</v>
      </c>
      <c r="H333" s="441" t="s">
        <v>749</v>
      </c>
      <c r="I333" s="440" t="s">
        <v>297</v>
      </c>
      <c r="J333" s="441" t="s">
        <v>320</v>
      </c>
      <c r="K333" s="450" t="s">
        <v>386</v>
      </c>
      <c r="L333" s="441" t="s">
        <v>749</v>
      </c>
      <c r="M333" s="440" t="s">
        <v>297</v>
      </c>
      <c r="N333" s="441" t="s">
        <v>320</v>
      </c>
      <c r="O333" s="450" t="s">
        <v>386</v>
      </c>
      <c r="P333" s="441" t="s">
        <v>749</v>
      </c>
      <c r="Q333" s="440" t="s">
        <v>297</v>
      </c>
      <c r="R333" s="441" t="s">
        <v>320</v>
      </c>
      <c r="S333" s="450" t="s">
        <v>386</v>
      </c>
    </row>
    <row r="334" spans="2:20" ht="28" customHeight="1">
      <c r="B334" s="1018"/>
      <c r="C334" s="998"/>
      <c r="D334" s="375"/>
      <c r="E334" s="384" t="s">
        <v>455</v>
      </c>
      <c r="F334" s="375" t="s">
        <v>944</v>
      </c>
      <c r="G334" s="385" t="s">
        <v>505</v>
      </c>
      <c r="H334" s="377">
        <v>3</v>
      </c>
      <c r="I334" s="386" t="s">
        <v>455</v>
      </c>
      <c r="J334" s="377" t="s">
        <v>943</v>
      </c>
      <c r="K334" s="379" t="s">
        <v>491</v>
      </c>
      <c r="L334" s="377"/>
      <c r="M334" s="386"/>
      <c r="N334" s="377"/>
      <c r="O334" s="379"/>
      <c r="P334" s="377"/>
      <c r="Q334" s="386"/>
      <c r="R334" s="377"/>
      <c r="S334" s="379"/>
    </row>
    <row r="335" spans="2:20">
      <c r="B335" s="1018"/>
      <c r="C335" s="997" t="s">
        <v>767</v>
      </c>
      <c r="D335" s="441" t="s">
        <v>750</v>
      </c>
      <c r="E335" s="999" t="s">
        <v>336</v>
      </c>
      <c r="F335" s="1019"/>
      <c r="G335" s="450" t="s">
        <v>386</v>
      </c>
      <c r="H335" s="441" t="s">
        <v>750</v>
      </c>
      <c r="I335" s="999" t="s">
        <v>336</v>
      </c>
      <c r="J335" s="1019"/>
      <c r="K335" s="450" t="s">
        <v>386</v>
      </c>
      <c r="L335" s="441" t="s">
        <v>750</v>
      </c>
      <c r="M335" s="999" t="s">
        <v>737</v>
      </c>
      <c r="N335" s="1019"/>
      <c r="O335" s="450" t="s">
        <v>386</v>
      </c>
      <c r="P335" s="441" t="s">
        <v>750</v>
      </c>
      <c r="Q335" s="999" t="s">
        <v>737</v>
      </c>
      <c r="R335" s="1019"/>
      <c r="S335" s="450" t="s">
        <v>386</v>
      </c>
    </row>
    <row r="336" spans="2:20" ht="37.5" customHeight="1">
      <c r="B336" s="998"/>
      <c r="C336" s="998"/>
      <c r="D336" s="387"/>
      <c r="E336" s="1020" t="s">
        <v>945</v>
      </c>
      <c r="F336" s="1021"/>
      <c r="G336" s="388" t="s">
        <v>510</v>
      </c>
      <c r="H336" s="389">
        <v>6</v>
      </c>
      <c r="I336" s="1022" t="s">
        <v>945</v>
      </c>
      <c r="J336" s="1023"/>
      <c r="K336" s="390" t="s">
        <v>491</v>
      </c>
      <c r="L336" s="389"/>
      <c r="M336" s="1024"/>
      <c r="N336" s="1025"/>
      <c r="O336" s="390"/>
      <c r="P336" s="389"/>
      <c r="Q336" s="1024"/>
      <c r="R336" s="1025"/>
      <c r="S336" s="390"/>
    </row>
  </sheetData>
  <dataConsolidate/>
  <mergeCells count="398">
    <mergeCell ref="B333:B336"/>
    <mergeCell ref="C333:C334"/>
    <mergeCell ref="C335:C336"/>
    <mergeCell ref="E335:F335"/>
    <mergeCell ref="I335:J335"/>
    <mergeCell ref="M335:N335"/>
    <mergeCell ref="Q335:R335"/>
    <mergeCell ref="E336:F336"/>
    <mergeCell ref="I336:J336"/>
    <mergeCell ref="M336:N336"/>
    <mergeCell ref="Q336:R336"/>
    <mergeCell ref="D330:G330"/>
    <mergeCell ref="H330:K330"/>
    <mergeCell ref="L330:O330"/>
    <mergeCell ref="P330:S330"/>
    <mergeCell ref="B331:B332"/>
    <mergeCell ref="C331:C332"/>
    <mergeCell ref="F331:G331"/>
    <mergeCell ref="J331:K331"/>
    <mergeCell ref="N331:O331"/>
    <mergeCell ref="R331:S331"/>
    <mergeCell ref="F332:G332"/>
    <mergeCell ref="J332:K332"/>
    <mergeCell ref="R332:S332"/>
    <mergeCell ref="N332:O332"/>
    <mergeCell ref="B70:B73"/>
    <mergeCell ref="C70:C71"/>
    <mergeCell ref="F70:G70"/>
    <mergeCell ref="J70:K70"/>
    <mergeCell ref="N70:O70"/>
    <mergeCell ref="R70:S70"/>
    <mergeCell ref="F71:G71"/>
    <mergeCell ref="J71:K71"/>
    <mergeCell ref="N71:O71"/>
    <mergeCell ref="R71:S71"/>
    <mergeCell ref="C72:C73"/>
    <mergeCell ref="F72:G72"/>
    <mergeCell ref="J72:K72"/>
    <mergeCell ref="N72:O72"/>
    <mergeCell ref="R72:S72"/>
    <mergeCell ref="F73:G73"/>
    <mergeCell ref="J73:K73"/>
    <mergeCell ref="N73:O73"/>
    <mergeCell ref="R73:S73"/>
    <mergeCell ref="B62:B63"/>
    <mergeCell ref="C62:C63"/>
    <mergeCell ref="B10:C10"/>
    <mergeCell ref="D21:G21"/>
    <mergeCell ref="H21:K21"/>
    <mergeCell ref="L21:O21"/>
    <mergeCell ref="P21:S21"/>
    <mergeCell ref="B22:B25"/>
    <mergeCell ref="C22:C25"/>
    <mergeCell ref="D27:G27"/>
    <mergeCell ref="H27:K27"/>
    <mergeCell ref="L27:O27"/>
    <mergeCell ref="P27:S27"/>
    <mergeCell ref="L28:M28"/>
    <mergeCell ref="P28:Q28"/>
    <mergeCell ref="R29:R30"/>
    <mergeCell ref="S29:S30"/>
    <mergeCell ref="B31:B40"/>
    <mergeCell ref="C31:C40"/>
    <mergeCell ref="K29:K30"/>
    <mergeCell ref="N29:N30"/>
    <mergeCell ref="O29:O30"/>
    <mergeCell ref="B41:B52"/>
    <mergeCell ref="C41:C52"/>
    <mergeCell ref="B28:B30"/>
    <mergeCell ref="C28:C30"/>
    <mergeCell ref="D28:E28"/>
    <mergeCell ref="H28:I28"/>
    <mergeCell ref="L42:L43"/>
    <mergeCell ref="M42:M43"/>
    <mergeCell ref="P42:P43"/>
    <mergeCell ref="Q42:Q43"/>
    <mergeCell ref="D45:D46"/>
    <mergeCell ref="E45:E46"/>
    <mergeCell ref="H45:H46"/>
    <mergeCell ref="I45:I46"/>
    <mergeCell ref="L45:L46"/>
    <mergeCell ref="M45:M46"/>
    <mergeCell ref="P45:P46"/>
    <mergeCell ref="Q45:Q46"/>
    <mergeCell ref="D42:D43"/>
    <mergeCell ref="E42:E43"/>
    <mergeCell ref="H42:H43"/>
    <mergeCell ref="I42:I43"/>
    <mergeCell ref="F29:F30"/>
    <mergeCell ref="G29:G30"/>
    <mergeCell ref="J29:J30"/>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D48:D49"/>
    <mergeCell ref="E48:E49"/>
    <mergeCell ref="H48:H49"/>
    <mergeCell ref="I48:I49"/>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D66:E66"/>
    <mergeCell ref="F66:G66"/>
    <mergeCell ref="H66:I66"/>
    <mergeCell ref="J66:K66"/>
    <mergeCell ref="C60:C61"/>
    <mergeCell ref="D65:G65"/>
    <mergeCell ref="H65:K65"/>
    <mergeCell ref="L65:O65"/>
    <mergeCell ref="P65:S65"/>
    <mergeCell ref="L66:M66"/>
    <mergeCell ref="N66:O66"/>
    <mergeCell ref="P66:Q66"/>
    <mergeCell ref="R66:S66"/>
    <mergeCell ref="N69:O69"/>
    <mergeCell ref="R69:S69"/>
    <mergeCell ref="D74:G74"/>
    <mergeCell ref="H74:K74"/>
    <mergeCell ref="L74:O74"/>
    <mergeCell ref="P74:S74"/>
    <mergeCell ref="P67:Q67"/>
    <mergeCell ref="R67:S67"/>
    <mergeCell ref="B68:B69"/>
    <mergeCell ref="C68:C69"/>
    <mergeCell ref="F68:G68"/>
    <mergeCell ref="J68:K68"/>
    <mergeCell ref="N68:O68"/>
    <mergeCell ref="R68:S68"/>
    <mergeCell ref="F69:G69"/>
    <mergeCell ref="J69:K69"/>
    <mergeCell ref="B66:B67"/>
    <mergeCell ref="C66:C67"/>
    <mergeCell ref="D67:E67"/>
    <mergeCell ref="F67:G67"/>
    <mergeCell ref="H67:I67"/>
    <mergeCell ref="J67:K67"/>
    <mergeCell ref="L67:M67"/>
    <mergeCell ref="N67:O67"/>
    <mergeCell ref="J77:K77"/>
    <mergeCell ref="N77:O77"/>
    <mergeCell ref="R77:S77"/>
    <mergeCell ref="F78:G78"/>
    <mergeCell ref="J78:K78"/>
    <mergeCell ref="N78:O78"/>
    <mergeCell ref="R78:S78"/>
    <mergeCell ref="B75:B83"/>
    <mergeCell ref="C75:C76"/>
    <mergeCell ref="F75:G75"/>
    <mergeCell ref="F76:G76"/>
    <mergeCell ref="C77:C83"/>
    <mergeCell ref="F77:G77"/>
    <mergeCell ref="F79:G79"/>
    <mergeCell ref="F81:G81"/>
    <mergeCell ref="F83:G83"/>
    <mergeCell ref="J81:K81"/>
    <mergeCell ref="N81:O81"/>
    <mergeCell ref="R81:S81"/>
    <mergeCell ref="F82:G82"/>
    <mergeCell ref="J82:K82"/>
    <mergeCell ref="N82:O82"/>
    <mergeCell ref="R82:S82"/>
    <mergeCell ref="J79:K79"/>
    <mergeCell ref="N79:O79"/>
    <mergeCell ref="R79:S79"/>
    <mergeCell ref="F80:G80"/>
    <mergeCell ref="J80:K80"/>
    <mergeCell ref="N80:O80"/>
    <mergeCell ref="R80:S80"/>
    <mergeCell ref="J83:K83"/>
    <mergeCell ref="N83:O83"/>
    <mergeCell ref="R83:S83"/>
    <mergeCell ref="I87:J87"/>
    <mergeCell ref="M87:N87"/>
    <mergeCell ref="Q87:R87"/>
    <mergeCell ref="E88:F88"/>
    <mergeCell ref="I88:J88"/>
    <mergeCell ref="M88:N88"/>
    <mergeCell ref="Q88:R88"/>
    <mergeCell ref="I85:J85"/>
    <mergeCell ref="M85:N85"/>
    <mergeCell ref="Q85:R85"/>
    <mergeCell ref="E86:F86"/>
    <mergeCell ref="I86:J86"/>
    <mergeCell ref="M86:N86"/>
    <mergeCell ref="Q86:R86"/>
    <mergeCell ref="P92:S92"/>
    <mergeCell ref="B93:B94"/>
    <mergeCell ref="C93:C94"/>
    <mergeCell ref="D93:E93"/>
    <mergeCell ref="H93:I93"/>
    <mergeCell ref="L93:M93"/>
    <mergeCell ref="P93:Q93"/>
    <mergeCell ref="E89:F89"/>
    <mergeCell ref="I89:J89"/>
    <mergeCell ref="M89:N89"/>
    <mergeCell ref="Q89:R89"/>
    <mergeCell ref="E90:F90"/>
    <mergeCell ref="I90:J90"/>
    <mergeCell ref="M90:N90"/>
    <mergeCell ref="Q90:R90"/>
    <mergeCell ref="D94:E94"/>
    <mergeCell ref="B84:B90"/>
    <mergeCell ref="C84:C90"/>
    <mergeCell ref="E84:F84"/>
    <mergeCell ref="I84:J84"/>
    <mergeCell ref="M84:N84"/>
    <mergeCell ref="Q84:R84"/>
    <mergeCell ref="E85:F85"/>
    <mergeCell ref="E87:F87"/>
    <mergeCell ref="B95:B106"/>
    <mergeCell ref="C95:C106"/>
    <mergeCell ref="D96:D97"/>
    <mergeCell ref="E96:E97"/>
    <mergeCell ref="F96:F97"/>
    <mergeCell ref="D92:G92"/>
    <mergeCell ref="H92:K92"/>
    <mergeCell ref="L92:O92"/>
    <mergeCell ref="S96:S97"/>
    <mergeCell ref="D99:D100"/>
    <mergeCell ref="E99:E100"/>
    <mergeCell ref="F99:F100"/>
    <mergeCell ref="G99:G100"/>
    <mergeCell ref="H99:H100"/>
    <mergeCell ref="I99:I100"/>
    <mergeCell ref="J99:J100"/>
    <mergeCell ref="K99:K100"/>
    <mergeCell ref="L99:L100"/>
    <mergeCell ref="M96:M97"/>
    <mergeCell ref="N96:N97"/>
    <mergeCell ref="O96:O97"/>
    <mergeCell ref="P96:P97"/>
    <mergeCell ref="Q96:Q97"/>
    <mergeCell ref="R96:R97"/>
    <mergeCell ref="G96:G97"/>
    <mergeCell ref="H96:H97"/>
    <mergeCell ref="I96:I97"/>
    <mergeCell ref="J96:J97"/>
    <mergeCell ref="K96:K97"/>
    <mergeCell ref="L96:L97"/>
    <mergeCell ref="S99:S100"/>
    <mergeCell ref="D102:D103"/>
    <mergeCell ref="E102:E103"/>
    <mergeCell ref="F102:F103"/>
    <mergeCell ref="G102:G103"/>
    <mergeCell ref="H102:H103"/>
    <mergeCell ref="I102:I103"/>
    <mergeCell ref="J102:J103"/>
    <mergeCell ref="K102:K103"/>
    <mergeCell ref="L102:L103"/>
    <mergeCell ref="M99:M100"/>
    <mergeCell ref="N99:N100"/>
    <mergeCell ref="O99:O100"/>
    <mergeCell ref="P99:P100"/>
    <mergeCell ref="Q99:Q100"/>
    <mergeCell ref="R99:R100"/>
    <mergeCell ref="S102:S103"/>
    <mergeCell ref="M102:M103"/>
    <mergeCell ref="B109:B118"/>
    <mergeCell ref="C109:C110"/>
    <mergeCell ref="F109:G109"/>
    <mergeCell ref="J109:K109"/>
    <mergeCell ref="N109:O109"/>
    <mergeCell ref="M105:M106"/>
    <mergeCell ref="N105:N106"/>
    <mergeCell ref="O105:O106"/>
    <mergeCell ref="P105:P106"/>
    <mergeCell ref="F110:G110"/>
    <mergeCell ref="J110:K110"/>
    <mergeCell ref="N110:O110"/>
    <mergeCell ref="C111:C118"/>
    <mergeCell ref="D108:G108"/>
    <mergeCell ref="H108:K108"/>
    <mergeCell ref="L108:O108"/>
    <mergeCell ref="D105:D106"/>
    <mergeCell ref="E105:E106"/>
    <mergeCell ref="F105:F106"/>
    <mergeCell ref="G105:G106"/>
    <mergeCell ref="H105:H106"/>
    <mergeCell ref="I105:I106"/>
    <mergeCell ref="J105:J106"/>
    <mergeCell ref="K105:K106"/>
    <mergeCell ref="L130:O130"/>
    <mergeCell ref="P130:S130"/>
    <mergeCell ref="M126:N126"/>
    <mergeCell ref="M127:N127"/>
    <mergeCell ref="M128:N128"/>
    <mergeCell ref="R123:S123"/>
    <mergeCell ref="R124:S124"/>
    <mergeCell ref="R125:S125"/>
    <mergeCell ref="R126:S126"/>
    <mergeCell ref="R127:S127"/>
    <mergeCell ref="R128:S128"/>
    <mergeCell ref="H131:K131"/>
    <mergeCell ref="L131:O131"/>
    <mergeCell ref="B119:B128"/>
    <mergeCell ref="C119:C120"/>
    <mergeCell ref="C121:C128"/>
    <mergeCell ref="E121:F121"/>
    <mergeCell ref="E122:F122"/>
    <mergeCell ref="E123:F123"/>
    <mergeCell ref="E124:F124"/>
    <mergeCell ref="E125:F125"/>
    <mergeCell ref="E126:F126"/>
    <mergeCell ref="E127:F127"/>
    <mergeCell ref="I123:J123"/>
    <mergeCell ref="I124:J124"/>
    <mergeCell ref="I125:J125"/>
    <mergeCell ref="I126:J126"/>
    <mergeCell ref="I127:J127"/>
    <mergeCell ref="I128:J128"/>
    <mergeCell ref="M123:N123"/>
    <mergeCell ref="M124:N124"/>
    <mergeCell ref="M125:N125"/>
    <mergeCell ref="E128:F128"/>
    <mergeCell ref="D130:G130"/>
    <mergeCell ref="H130:K130"/>
    <mergeCell ref="C2:G2"/>
    <mergeCell ref="B6:G6"/>
    <mergeCell ref="B7:G7"/>
    <mergeCell ref="B8:G8"/>
    <mergeCell ref="C3:G3"/>
    <mergeCell ref="M136:N136"/>
    <mergeCell ref="Q136:R136"/>
    <mergeCell ref="C135:C136"/>
    <mergeCell ref="E135:F135"/>
    <mergeCell ref="I135:J135"/>
    <mergeCell ref="M135:N135"/>
    <mergeCell ref="Q135:R135"/>
    <mergeCell ref="E136:F136"/>
    <mergeCell ref="I136:J136"/>
    <mergeCell ref="P131:S131"/>
    <mergeCell ref="D132:G132"/>
    <mergeCell ref="H132:K132"/>
    <mergeCell ref="L132:O132"/>
    <mergeCell ref="P132:S132"/>
    <mergeCell ref="B133:B136"/>
    <mergeCell ref="C133:C134"/>
    <mergeCell ref="B131:B132"/>
    <mergeCell ref="C131:C132"/>
    <mergeCell ref="D131:G131"/>
    <mergeCell ref="J75:K75"/>
    <mergeCell ref="J76:K76"/>
    <mergeCell ref="N75:O75"/>
    <mergeCell ref="N76:O76"/>
    <mergeCell ref="R75:S75"/>
    <mergeCell ref="R76:S76"/>
    <mergeCell ref="I121:J121"/>
    <mergeCell ref="I122:J122"/>
    <mergeCell ref="M121:N121"/>
    <mergeCell ref="M122:N122"/>
    <mergeCell ref="R122:S122"/>
    <mergeCell ref="R121:S121"/>
    <mergeCell ref="P108:S108"/>
    <mergeCell ref="Q105:Q106"/>
    <mergeCell ref="R105:R106"/>
    <mergeCell ref="N102:N103"/>
    <mergeCell ref="O102:O103"/>
    <mergeCell ref="P102:P103"/>
    <mergeCell ref="Q102:Q103"/>
    <mergeCell ref="R102:R103"/>
    <mergeCell ref="R109:S109"/>
    <mergeCell ref="R110:S110"/>
    <mergeCell ref="S105:S106"/>
    <mergeCell ref="L105:L106"/>
  </mergeCells>
  <conditionalFormatting sqref="E143">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4" xr:uid="{00000000-0002-0000-0700-000000000000}">
      <formula1>$H$171:$H$192</formula1>
    </dataValidation>
    <dataValidation type="list" allowBlank="1" showInputMessage="1" showErrorMessage="1" prompt="Select type of assets" sqref="E120 I120 M120 Q120" xr:uid="{00000000-0002-0000-0700-000001000000}">
      <formula1>$L$147:$L$153</formula1>
    </dataValidation>
    <dataValidation type="whole" allowBlank="1" showInputMessage="1" showErrorMessage="1" error="Please enter a number here" prompt="Enter No. of development strategies" sqref="D136 H136 L136 P136" xr:uid="{00000000-0002-0000-0700-000002000000}">
      <formula1>0</formula1>
      <formula2>999999999</formula2>
    </dataValidation>
    <dataValidation type="whole" allowBlank="1" showInputMessage="1" showErrorMessage="1" error="Please enter a number" prompt="Enter No. of policy introduced or adjusted" sqref="D134 H134 L134 P134" xr:uid="{00000000-0002-0000-0700-000003000000}">
      <formula1>0</formula1>
      <formula2>999999999999</formula2>
    </dataValidation>
    <dataValidation type="decimal" allowBlank="1" showInputMessage="1" showErrorMessage="1" error="Please enter a number" prompt="Enter income level of households" sqref="O128 G128 K128 G122 G124 G126 K122 K124 K126 O122 O124 O126" xr:uid="{00000000-0002-0000-0700-000004000000}">
      <formula1>0</formula1>
      <formula2>9999999999999</formula2>
    </dataValidation>
    <dataValidation type="whole" allowBlank="1" showInputMessage="1" showErrorMessage="1" prompt="Enter number of households" sqref="L128 D128 H128 D122 D124 D126 H122 H124 H126 L122 L124 L126 P122 P124 P126 P128" xr:uid="{00000000-0002-0000-0700-000005000000}">
      <formula1>0</formula1>
      <formula2>999999999999</formula2>
    </dataValidation>
    <dataValidation type="whole" allowBlank="1" showInputMessage="1" showErrorMessage="1" prompt="Enter number of assets" sqref="D120 P120 L120 H120" xr:uid="{00000000-0002-0000-0700-000006000000}">
      <formula1>0</formula1>
      <formula2>9999999999999</formula2>
    </dataValidation>
    <dataValidation type="whole" allowBlank="1" showInputMessage="1" showErrorMessage="1" error="Please enter a number here" prompt="Please enter the No. of targeted households" sqref="D110 L118 H110 D118 H118 L110 P110 D112 D114 D116 H112 H114 H116 L112 L114 L116 P112 P114 P116 P118"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6:E97 E99:E100 E102:E103 E105:E106 I96:I97 M99:M100 I99:I100 I102:I103 I105:I106 M105:M106 M102:M103 M96:M97 Q96:Q97 Q99:Q100 Q102:Q103 Q105:Q106" xr:uid="{00000000-0002-0000-0700-000008000000}">
      <formula1>0</formula1>
    </dataValidation>
    <dataValidation type="whole" allowBlank="1" showInputMessage="1" showErrorMessage="1" error="Please enter a number here" prompt="Please enter a number" sqref="D85:D90 H85:H90 L85:L90 P85:P90" xr:uid="{00000000-0002-0000-0700-000009000000}">
      <formula1>0</formula1>
      <formula2>9999999999999990</formula2>
    </dataValidation>
    <dataValidation type="decimal" allowBlank="1" showInputMessage="1" showErrorMessage="1" errorTitle="Invalid data" error="Please enter a number" prompt="Please enter a number here" sqref="E56 I56 D69 H69 L69 P69 H71 L71 P71 D71 H73 L73 P73 D73" xr:uid="{00000000-0002-0000-0700-00000A000000}">
      <formula1>0</formula1>
      <formula2>9999999999</formula2>
    </dataValidation>
    <dataValidation type="decimal" allowBlank="1" showInputMessage="1" showErrorMessage="1" errorTitle="Invalid data" error="Please enter a number" prompt="Enter total number of staff trained" sqref="D59" xr:uid="{00000000-0002-0000-0700-00000B000000}">
      <formula1>0</formula1>
      <formula2>9999999999</formula2>
    </dataValidation>
    <dataValidation type="decimal" allowBlank="1" showInputMessage="1" showErrorMessage="1" errorTitle="Invalid data" error="Please enter a number" sqref="Q56 P59 L59 H59 M56"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700-00000D000000}">
      <formula1>0</formula1>
      <formula2>9999999</formula2>
    </dataValidation>
    <dataValidation type="list" allowBlank="1" showInputMessage="1" showErrorMessage="1" error="Select from the drop-down list" prompt="Select the geographical coverage of the Early Warning System" sqref="G42 G45 G48 G51 K42 K45 K48 K51 O42 O45 O48 O51 S42 S45 S48 S51" xr:uid="{00000000-0002-0000-0700-00000E000000}">
      <formula1>$D$158:$D$160</formula1>
    </dataValidation>
    <dataValidation type="decimal" allowBlank="1" showInputMessage="1" showErrorMessage="1" errorTitle="Invalid data" error="Please enter a number here" prompt="Enter the number of adopted Early Warning Systems" sqref="D42:D43 D45:D46 D48:D49 D51:D52 H42:H43 H45:H46 H48:H49 H51:H52 L42:L43 L45:L46 L48:L49 L51:L52 P42:P43 P45:P46 P48:P49 P51:P52" xr:uid="{00000000-0002-0000-0700-00000F000000}">
      <formula1>0</formula1>
      <formula2>9999999999</formula2>
    </dataValidation>
    <dataValidation type="list" allowBlank="1" showInputMessage="1" showErrorMessage="1" prompt="Select income source" sqref="E122:F122 E128:F128 E126:F126 E124:F124 I122 M122 R122 I124 I126 I128 M124 M126 M128 R124 R126 R128" xr:uid="{00000000-0002-0000-0700-000010000000}">
      <formula1>$K$146:$K$160</formula1>
    </dataValidation>
    <dataValidation type="list" allowBlank="1" showInputMessage="1" showErrorMessage="1" prompt="Please select the alternate source" sqref="G118 O118 G112 K118 G114 G116 K112 K114 K116 O112 O114 O116 S112 S114 S116 S118" xr:uid="{00000000-0002-0000-0700-000011000000}">
      <formula1>$K$146:$K$160</formula1>
    </dataValidation>
    <dataValidation type="list" allowBlank="1" showInputMessage="1" showErrorMessage="1" prompt="Select % increase in income level" sqref="F118 N118 F112 J118 F114 F116 J112 J114 J116 N112 N114 N116 R112 R114 R116 R118" xr:uid="{00000000-0002-0000-0700-000012000000}">
      <formula1>$E$175:$E$183</formula1>
    </dataValidation>
    <dataValidation type="list" allowBlank="1" showInputMessage="1" showErrorMessage="1" prompt="Select type of natural assets protected or rehabilitated" sqref="D96:D97 P96:P97 L96:L97 P105:P106 P102:P103 P99:P100 L105:L106 L102:L103 L99:L100 H105:H106 H102:H103 H99:H100 H96:H97 D105:D106 D102:D103 D99:D100" xr:uid="{00000000-0002-0000-0700-000013000000}">
      <formula1>$C$173:$C$180</formula1>
    </dataValidation>
    <dataValidation type="list" allowBlank="1" showInputMessage="1" showErrorMessage="1" prompt="Enter the unit and type of the natural asset of ecosystem restored" sqref="F96:F97 J96:J97 N96:N97 F99:F100 F102:F103 F105:F106 N105:N106 N102:N103 N99:N100 J105:J106 J102:J103 J99:J100" xr:uid="{00000000-0002-0000-0700-000014000000}">
      <formula1>$C$167:$C$170</formula1>
    </dataValidation>
    <dataValidation type="list" allowBlank="1" showInputMessage="1" showErrorMessage="1" prompt="Select targeted asset" sqref="E78:E83 Q78:Q83 M78:M83 I78:I83" xr:uid="{00000000-0002-0000-0700-000015000000}">
      <formula1>$J$172:$J$173</formula1>
    </dataValidation>
    <dataValidation type="list" allowBlank="1" showInputMessage="1" showErrorMessage="1" error="Select from the drop-down list" prompt="Select category of early warning systems_x000a__x000a_" sqref="E42:E43 M42:M43 M45:M46 M51:M52 I42:I43 I45:I46 I51:I52 E45:E46 M48:M49 I48:I49 E51:E52 E48:E49 Q42:Q43 Q45:Q46 Q51:Q52 Q48:Q49" xr:uid="{00000000-0002-0000-0700-000016000000}">
      <formula1>$D$170:$D$173</formula1>
    </dataValidation>
    <dataValidation type="list" allowBlank="1" showInputMessage="1" showErrorMessage="1" prompt="Select status" sqref="O40 K40 G38 G32 G34 G36 G40 K32 K34 K36 K38 O32 O34 O36 O38 S32 S34 S36 S38 S40" xr:uid="{00000000-0002-0000-0700-000017000000}">
      <formula1>$E$170:$E$172</formula1>
    </dataValidation>
    <dataValidation type="list" allowBlank="1" showInputMessage="1" showErrorMessage="1" sqref="E149:E150" xr:uid="{00000000-0002-0000-0700-000018000000}">
      <formula1>$D$18:$D$20</formula1>
    </dataValidation>
    <dataValidation type="list" allowBlank="1" showInputMessage="1" showErrorMessage="1" prompt="Select effectiveness" sqref="G136 K136 O136 S136" xr:uid="{00000000-0002-0000-0700-000019000000}">
      <formula1>$K$162:$K$166</formula1>
    </dataValidation>
    <dataValidation type="list" allowBlank="1" showInputMessage="1" showErrorMessage="1" prompt="Select a sector" sqref="F67:G67 J67:K67 N67:O67 R67:S67" xr:uid="{00000000-0002-0000-0700-00001A000000}">
      <formula1>$J$153:$J$161</formula1>
    </dataValidation>
    <dataValidation type="decimal" allowBlank="1" showInputMessage="1" showErrorMessage="1" errorTitle="Invalid data" error="Please enter a number between 0 and 9999999" prompt="Enter a number here" sqref="E23:G23 E29 I23:K23 Q23:S23 M29 I29 M23:O23 Q29"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4:G25 J24:K25 R24:S25 N24:O25"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4:E25 E69 I24:I25 M24:M25 M30 I30 Q24:Q25 E30 E57 E110 I57 M57 M59 I59 Q30 E59 Q59 I69 M69 Q69 Q110 M118 I118 M110 I110 E118 Q57 D67:E67 E112 E114 E116 I112 I114 I116 M112 M114 M116 Q112 Q114 Q116 Q118 H67:I67 L67:M67 P67:Q67" xr:uid="{00000000-0002-0000-0700-00001D000000}">
      <formula1>0</formula1>
      <formula2>100</formula2>
    </dataValidation>
    <dataValidation type="list" allowBlank="1" showInputMessage="1" showErrorMessage="1" prompt="Select type of policy" sqref="S134 K134 O134" xr:uid="{00000000-0002-0000-0700-00001E000000}">
      <formula1>policy</formula1>
    </dataValidation>
    <dataValidation type="list" allowBlank="1" showInputMessage="1" showErrorMessage="1" prompt="Select income source" sqref="Q122 Q126 Q128 Q124" xr:uid="{00000000-0002-0000-0700-00001F000000}">
      <formula1>incomesource</formula1>
    </dataValidation>
    <dataValidation type="list" allowBlank="1" showInputMessage="1" showErrorMessage="1" prompt="Select the effectiveness of protection/rehabilitation" sqref="S105 S99 S102 S96" xr:uid="{00000000-0002-0000-0700-000020000000}">
      <formula1>effectiveness</formula1>
    </dataValidation>
    <dataValidation type="list" allowBlank="1" showInputMessage="1" showErrorMessage="1" prompt="Select programme/sector" sqref="F94 J94 N94 R94" xr:uid="{00000000-0002-0000-0700-000021000000}">
      <formula1>$J$153:$J$161</formula1>
    </dataValidation>
    <dataValidation type="list" allowBlank="1" showInputMessage="1" showErrorMessage="1" prompt="Select level of improvements" sqref="I94 M94 Q94" xr:uid="{00000000-0002-0000-0700-000022000000}">
      <formula1>effectiveness</formula1>
    </dataValidation>
    <dataValidation type="list" allowBlank="1" showInputMessage="1" showErrorMessage="1" prompt="Select changes in asset" sqref="F78:G83 J78:K83 N78:O83 R78:S83" xr:uid="{00000000-0002-0000-0700-000023000000}">
      <formula1>$I$162:$I$166</formula1>
    </dataValidation>
    <dataValidation type="list" allowBlank="1" showInputMessage="1" showErrorMessage="1" prompt="Select response level" sqref="F76 J76 N76 R76" xr:uid="{00000000-0002-0000-0700-000024000000}">
      <formula1>$H$162:$H$166</formula1>
    </dataValidation>
    <dataValidation type="list" allowBlank="1" showInputMessage="1" showErrorMessage="1" prompt="Select geographical scale" sqref="E76 I76 M76 Q76" xr:uid="{00000000-0002-0000-0700-000025000000}">
      <formula1>$D$158:$D$160</formula1>
    </dataValidation>
    <dataValidation type="list" allowBlank="1" showInputMessage="1" showErrorMessage="1" prompt="Select project/programme sector" sqref="D76 H76 L76 P76 E32 E34 E36 E38 E40 I40 I38 I36 I34 I32 M32 M34 M36 M38 M40 Q40 Q38 Q36 Q34 Q32" xr:uid="{00000000-0002-0000-0700-000026000000}">
      <formula1>$J$153:$J$161</formula1>
    </dataValidation>
    <dataValidation type="list" allowBlank="1" showInputMessage="1" showErrorMessage="1" prompt="Select level of awarness" sqref="F69:G69 J69:K69 N69:O69 R69:S69" xr:uid="{00000000-0002-0000-0700-000027000000}">
      <formula1>$G$162:$G$166</formula1>
    </dataValidation>
    <dataValidation type="list" allowBlank="1" showInputMessage="1" showErrorMessage="1" prompt="Select scale" sqref="G61 O61 K61 S61" xr:uid="{00000000-0002-0000-0700-000028000000}">
      <formula1>$F$162:$F$165</formula1>
    </dataValidation>
    <dataValidation type="list" allowBlank="1" showInputMessage="1" showErrorMessage="1" prompt="Select scale" sqref="F134 J134 N134 R134 F32 F34 F36 F38 F40 J32 J34 J36 J38 J40 N40 N38 N36 N34 N32 R32 R34 R36 R38 R40 E61 I61 M61 Q61" xr:uid="{00000000-0002-0000-0700-000029000000}">
      <formula1>$D$158:$D$160</formula1>
    </dataValidation>
    <dataValidation type="list" allowBlank="1" showInputMessage="1" showErrorMessage="1" prompt="Select capacity level" sqref="G56 O56 K56 S56" xr:uid="{00000000-0002-0000-0700-00002A000000}">
      <formula1>$F$162:$F$165</formula1>
    </dataValidation>
    <dataValidation type="list" allowBlank="1" showInputMessage="1" showErrorMessage="1" prompt="Select sector" sqref="F56 F61 M134 N56 J56 I134 N61 J61 D78:D83 G85:G90 H78:H83 K85:K90 L78:L83 O85:O90 P78:P83 S85:S90 E134 R61 F120 J120 N120 R120 R56 Q134" xr:uid="{00000000-0002-0000-0700-00002B000000}">
      <formula1>$J$153:$J$161</formula1>
    </dataValidation>
    <dataValidation type="list" allowBlank="1" showInputMessage="1" showErrorMessage="1" sqref="I133 O119 K84 I84 G84 K133 M133 Q84 S84 E133 O133 F119 G133 S119 O84 M84 K119 S133 Q133 I333 K333 M333 E333 O333 G333 S333 Q333" xr:uid="{00000000-0002-0000-0700-00002C000000}">
      <formula1>group</formula1>
    </dataValidation>
    <dataValidation type="list" allowBlank="1" showInputMessage="1" showErrorMessage="1" sqref="B70:B72" xr:uid="{118D440D-FB83-4A2C-8F4F-480A823D4A37}">
      <formula1>selectyn</formula1>
    </dataValidation>
    <dataValidation type="list" allowBlank="1" showInputMessage="1" showErrorMessage="1" error="Select from the drop-down list" prompt="Select type of hazards information generated from the drop-down list_x000a_" sqref="F29:F30 J29:J30 N29:N30 R29:R30" xr:uid="{00000000-0002-0000-0700-00002E000000}">
      <formula1>$D$142:$D$149</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41 S44 S47 S50 O50 O47 O44 O41 K41 K44 K47 K50 G50 G47 G44 G41" xr:uid="{00000000-0002-0000-0700-000030000000}">
      <formula1>$D$142:$D$149</formula1>
    </dataValidation>
    <dataValidation type="list" allowBlank="1" showInputMessage="1" showErrorMessage="1" prompt="Select type" sqref="F59:G59 J59:K59 N59:O59 R59:S59 D61 H61 L61 P61" xr:uid="{00000000-0002-0000-0700-000031000000}">
      <formula1>$D$154:$D$156</formula1>
    </dataValidation>
    <dataValidation type="list" allowBlank="1" showInputMessage="1" showErrorMessage="1" sqref="E85:F90 I85:J90 M85:N90 Q85:R90" xr:uid="{00000000-0002-0000-0700-000032000000}">
      <formula1>type1</formula1>
    </dataValidation>
    <dataValidation type="list" allowBlank="1" showInputMessage="1" showErrorMessage="1" prompt="Select level of improvements" sqref="D94:E94 H94 L94 P94" xr:uid="{00000000-0002-0000-0700-000033000000}">
      <formula1>$K$162:$K$166</formula1>
    </dataValidation>
    <dataValidation type="list" allowBlank="1" showInputMessage="1" showErrorMessage="1" prompt="Select type" sqref="G94 K94 S94 O94" xr:uid="{00000000-0002-0000-0700-000034000000}">
      <formula1>$F$143:$F$147</formula1>
    </dataValidation>
    <dataValidation type="list" allowBlank="1" showInputMessage="1" showErrorMessage="1" error="Please select a level of effectiveness from the drop-down list" prompt="Select the level of effectiveness of protection/rehabilitation" sqref="G96:G97 G99:G100 G102:G103 G105:G106 K105:K106 K102:K103 K99:K100 K96:K97 O96:O97 O99:O100 O102:O103 O105:O106 R105:R106 R102:R103 R99:R100 R96:R97" xr:uid="{00000000-0002-0000-0700-000035000000}">
      <formula1>$K$162:$K$166</formula1>
    </dataValidation>
    <dataValidation type="list" allowBlank="1" showInputMessage="1" showErrorMessage="1" error="Please select improvement level from the drop-down list" prompt="Select improvement level" sqref="F110:G110 J110:K110 N110:O110 R110:S110" xr:uid="{00000000-0002-0000-0700-000036000000}">
      <formula1>$H$157:$H$161</formula1>
    </dataValidation>
    <dataValidation type="list" allowBlank="1" showInputMessage="1" showErrorMessage="1" prompt="Select adaptation strategy" sqref="G120 K120 O120 S120" xr:uid="{00000000-0002-0000-0700-000037000000}">
      <formula1>$I$168:$I$184</formula1>
    </dataValidation>
    <dataValidation type="list" allowBlank="1" showInputMessage="1" showErrorMessage="1" prompt="Select integration level" sqref="D132:S132" xr:uid="{00000000-0002-0000-0700-000038000000}">
      <formula1>$H$150:$H$154</formula1>
    </dataValidation>
    <dataValidation type="list" allowBlank="1" showInputMessage="1" showErrorMessage="1" prompt="Select state of enforcement" sqref="E136:F136 I136:J136 M136:N136 Q136:R136" xr:uid="{00000000-0002-0000-0700-000039000000}">
      <formula1>$I$143:$I$147</formula1>
    </dataValidation>
    <dataValidation type="list" allowBlank="1" showInputMessage="1" showErrorMessage="1" error="Please select the from the drop-down list_x000a_" prompt="Please select from the drop-down list" sqref="C19" xr:uid="{00000000-0002-0000-0700-00003A000000}">
      <formula1>$J$154:$J$161</formula1>
    </dataValidation>
    <dataValidation type="list" allowBlank="1" showInputMessage="1" showErrorMessage="1" error="Please select from the drop-down list" prompt="Please select from the drop-down list" sqref="C14" xr:uid="{00000000-0002-0000-0700-00003B000000}">
      <formula1>$C$163:$C$165</formula1>
    </dataValidation>
    <dataValidation type="list" allowBlank="1" showInputMessage="1" showErrorMessage="1" error="Select from the drop-down list" prompt="Select from the drop-down list" sqref="C18" xr:uid="{00000000-0002-0000-0700-00003C000000}">
      <formula1>$B$163:$B$166</formula1>
    </dataValidation>
    <dataValidation type="list" allowBlank="1" showInputMessage="1" showErrorMessage="1" error="Select from the drop-down list" prompt="Select from the drop-down list" sqref="C15:C17" xr:uid="{00000000-0002-0000-0700-00003D000000}">
      <formula1>$B$169:$B$327</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9:G30 S29:S30 O29:O30 K29:K30" xr:uid="{00000000-0002-0000-0700-000040000000}">
      <formula1>$K$162:$K$166</formula1>
    </dataValidation>
    <dataValidation allowBlank="1" showInputMessage="1" showErrorMessage="1" prompt="Please include number of institutions" sqref="P63 D63 H63 L63" xr:uid="{EBF31C11-AC79-412A-81B7-6191D55FD8D8}"/>
    <dataValidation type="list" allowBlank="1" showInputMessage="1" showErrorMessage="1" prompt="Select scale" sqref="G63 K63 O63 S63" xr:uid="{86244691-81EF-4DEB-8DBF-56CE43E8B13D}">
      <formula1>"4: High capacity, 3: Medium capacity, 2: Low capacity, 1: No capacity"</formula1>
    </dataValidation>
    <dataValidation type="list" allowBlank="1" showInputMessage="1" showErrorMessage="1" prompt="Select scale" sqref="E63 I63 M63 Q63" xr:uid="{5AE4C740-3F17-41D4-B5CF-A905AA1FB1A8}">
      <formula1>"National, Local"</formula1>
    </dataValidation>
    <dataValidation type="list" allowBlank="1" showInputMessage="1" showErrorMessage="1" prompt="Select sector" sqref="R63"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3"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3"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3"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3" xr:uid="{E3AF2213-F2FD-421F-936F-B9B52C3CB346}">
      <formula1>"Training manuals, handbooks, technical guidelines"</formula1>
    </dataValidation>
    <dataValidation type="list" allowBlank="1" showInputMessage="1" showErrorMessage="1" prompt="Select level of awarness" sqref="F71:G71 J71:K71 N71:O71 R71:S71" xr:uid="{2C698B9A-936A-49F5-9B61-33BCAD6261C0}">
      <formula1>"5: Fully aware, 4: Mostly aware, 3: Partially aware, 2: Partially not aware, 1: Aware of neither"</formula1>
    </dataValidation>
    <dataValidation type="list" allowBlank="1" showInputMessage="1" showErrorMessage="1" prompt="Select level of awarness" sqref="F73:G73" xr:uid="{477B5C32-3E99-4393-8ADD-759805BEEC4B}">
      <formula1>"Regional, National, Sub-national, Local"</formula1>
    </dataValidation>
    <dataValidation type="list" allowBlank="1" showInputMessage="1" showErrorMessage="1" errorTitle="Invalid data" error="Please enter a number between 0 and 100" sqref="I73 M73 Q73" xr:uid="{2BCBD5F2-50BA-4E4F-9CF9-9D32FB69CDB3}">
      <formula1>"Training manuals, Handbooks, Technical guidelines"</formula1>
    </dataValidation>
    <dataValidation type="list" allowBlank="1" showInputMessage="1" showErrorMessage="1" sqref="J73:K73 R73:S73 N73:O73" xr:uid="{8A34FA51-B26D-44CB-82BA-20485DFEB76F}">
      <formula1>"Regional, National, Sub-national, Local"</formula1>
    </dataValidation>
    <dataValidation type="list" allowBlank="1" showInputMessage="1" showErrorMessage="1" prompt="Select type" sqref="E336:F336 I336:J336 M336:N336 Q336:R336" xr:uid="{D8ECCCF3-723D-45D0-9D8A-4639A5331DF3}">
      <formula1>"Innovative practice, Innovative product, Innovative technology "</formula1>
    </dataValidation>
    <dataValidation type="list" allowBlank="1" showInputMessage="1" showErrorMessage="1" prompt="Select status" sqref="J334 N334 F334 R334" xr:uid="{BE6BA75C-4390-4EA1-89EB-E6EEC9BD4A30}">
      <formula1>"No innovative practices, Undertaking innovative practices, Completed innovation practices"</formula1>
    </dataValidation>
    <dataValidation type="list" allowBlank="1" showInputMessage="1" showErrorMessage="1" prompt="Select integration level" sqref="R332:S332 N332:O332" xr:uid="{8CD08F53-9710-498C-82E7-30EDF47AC6B9}">
      <formula1>"Innovation rolled out, Innovation accelerated, Innovation scaled-up, Innovation replicated"</formula1>
    </dataValidation>
    <dataValidation type="list" allowBlank="1" showInputMessage="1" showErrorMessage="1" prompt="Select integration level" sqref="P332 H332 L332"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2" xr:uid="{48385B3C-41A2-42F9-A705-03320687E843}">
      <formula1>"Regional, National, Subnational, Community"</formula1>
    </dataValidation>
    <dataValidation type="list" allowBlank="1" showInputMessage="1" showErrorMessage="1" prompt="Select sector" sqref="Q334 E334 I334 M334"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6 G336 O334 G334 K334 S334 K336 O336" xr:uid="{8A68C21A-1013-4136-B613-4A18E7C3C628}">
      <formula1>"5: Very effective, 4: Effective, 3: Moderately effective, 2: Partially effective, 1: Ineffective"</formula1>
    </dataValidation>
    <dataValidation type="list" allowBlank="1" showInputMessage="1" showErrorMessage="1" prompt="Select integration level" sqref="I332 M332 Q332" xr:uid="{8EE7A359-1CAA-4C9D-98A7-FA1BCD83AB78}">
      <formula1>"Regional, National, Sub-national, Community"</formula1>
    </dataValidation>
    <dataValidation type="list" allowBlank="1" showInputMessage="1" showErrorMessage="1" sqref="J332:K332"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4 L334 P334" xr:uid="{EF97A7B1-CE99-4D44-9EA9-B892F742DE7C}">
      <formula1>0</formula1>
      <formula2>999999999999</formula2>
    </dataValidation>
    <dataValidation type="list" allowBlank="1" showInputMessage="1" showErrorMessage="1" sqref="D332"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4" xr:uid="{6FE92763-6D08-4769-AA3E-B7EC9019F9D5}">
      <formula1>0</formula1>
      <formula2>999999999999</formula2>
    </dataValidation>
    <dataValidation type="whole" allowBlank="1" showInputMessage="1" showErrorMessage="1" error="Please enter a number here" prompt="Enter number of key findings" sqref="D336 H336 L336 P336"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71 E71 I71 M71" xr:uid="{E40152C3-FB54-4066-B109-A88CAEBCE3AE}">
      <formula1>"20% to 39%, 40% to 60%, 61% to 80%"</formula1>
    </dataValidation>
    <dataValidation type="list" allowBlank="1" showInputMessage="1" showErrorMessage="1" prompt="Select integration level" sqref="F332:G332" xr:uid="{8AEFD5B6-3015-4AFF-97C8-A144C2F97D94}">
      <formula1>"Innovation rolled out,Innovation accelerated, Innovation scaled-up, Innovation replicated"</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V62"/>
  <sheetViews>
    <sheetView topLeftCell="N1" zoomScale="76" zoomScaleNormal="76" workbookViewId="0">
      <selection activeCell="S32" sqref="S32"/>
    </sheetView>
  </sheetViews>
  <sheetFormatPr defaultColWidth="8.7265625" defaultRowHeight="14"/>
  <cols>
    <col min="1" max="1" width="1.453125" style="19" customWidth="1"/>
    <col min="2" max="2" width="1.453125" style="18" customWidth="1"/>
    <col min="3" max="3" width="10.26953125" style="18" customWidth="1"/>
    <col min="4" max="4" width="21" style="18" customWidth="1"/>
    <col min="5" max="5" width="27.453125" style="19" customWidth="1"/>
    <col min="6" max="6" width="34.81640625" style="457" customWidth="1"/>
    <col min="7" max="7" width="19.26953125" style="457" customWidth="1"/>
    <col min="8" max="8" width="20.453125" style="457" customWidth="1"/>
    <col min="9" max="9" width="19.453125" style="457" customWidth="1"/>
    <col min="10" max="10" width="19.1796875" style="457" customWidth="1"/>
    <col min="11" max="11" width="15" style="19" customWidth="1"/>
    <col min="12" max="12" width="1.81640625" style="19" customWidth="1"/>
    <col min="13" max="13" width="11.1796875" style="19" customWidth="1"/>
    <col min="14" max="14" width="6.1796875" style="19" customWidth="1"/>
    <col min="15" max="16" width="18.1796875" style="19" customWidth="1"/>
    <col min="17" max="17" width="27.7265625" style="19" customWidth="1"/>
    <col min="18" max="22" width="18.453125" style="19" customWidth="1"/>
    <col min="23" max="23" width="14.1796875" style="19" customWidth="1"/>
    <col min="24" max="24" width="1.81640625" style="19" customWidth="1"/>
    <col min="25" max="25" width="10.1796875" style="19" customWidth="1"/>
    <col min="26" max="27" width="8.7265625" style="19"/>
    <col min="28" max="28" width="23" style="19" customWidth="1"/>
    <col min="29" max="29" width="28.1796875" style="19" customWidth="1"/>
    <col min="30" max="30" width="23.81640625" style="19" customWidth="1"/>
    <col min="31" max="31" width="12.1796875" style="19" customWidth="1"/>
    <col min="32" max="32" width="2.1796875" style="19" customWidth="1"/>
    <col min="33" max="33" width="10.81640625" style="19" customWidth="1"/>
    <col min="34" max="34" width="5.81640625" style="19" customWidth="1"/>
    <col min="35" max="35" width="4.7265625" style="19" customWidth="1"/>
    <col min="36" max="36" width="24.81640625" style="19" customWidth="1"/>
    <col min="37" max="37" width="22.453125" style="19" customWidth="1"/>
    <col min="38" max="38" width="30.453125" style="19" customWidth="1"/>
    <col min="39" max="39" width="13.453125" style="19" customWidth="1"/>
    <col min="40" max="40" width="2.7265625" style="19" customWidth="1"/>
    <col min="41" max="41" width="10.81640625" style="19" customWidth="1"/>
    <col min="42" max="42" width="4.81640625" style="19" customWidth="1"/>
    <col min="43" max="43" width="5" style="19" customWidth="1"/>
    <col min="44" max="44" width="23.1796875" style="19" customWidth="1"/>
    <col min="45" max="45" width="21" style="19" customWidth="1"/>
    <col min="46" max="46" width="32.1796875" style="19" customWidth="1"/>
    <col min="47" max="47" width="14.1796875" style="19" customWidth="1"/>
    <col min="48" max="48" width="2.81640625" style="19" customWidth="1"/>
    <col min="49" max="16384" width="8.7265625" style="19"/>
  </cols>
  <sheetData>
    <row r="1" spans="2:48" ht="14.5" thickBot="1"/>
    <row r="2" spans="2:48" ht="14.5" thickBot="1">
      <c r="B2" s="61"/>
      <c r="C2" s="62"/>
      <c r="D2" s="62"/>
      <c r="E2" s="63"/>
      <c r="F2" s="458"/>
      <c r="G2" s="458"/>
      <c r="H2" s="458"/>
      <c r="I2" s="458"/>
      <c r="J2" s="458"/>
      <c r="K2" s="63"/>
      <c r="L2" s="64"/>
      <c r="N2" s="61"/>
      <c r="O2" s="62"/>
      <c r="P2" s="62"/>
      <c r="Q2" s="63"/>
      <c r="R2" s="63"/>
      <c r="S2" s="63"/>
      <c r="T2" s="63"/>
      <c r="U2" s="63"/>
      <c r="V2" s="63"/>
      <c r="W2" s="63"/>
      <c r="X2" s="64"/>
      <c r="Z2" s="61"/>
      <c r="AA2" s="62"/>
      <c r="AB2" s="62"/>
      <c r="AC2" s="63"/>
      <c r="AD2" s="63"/>
      <c r="AE2" s="63"/>
      <c r="AF2" s="64"/>
      <c r="AH2" s="61"/>
      <c r="AI2" s="62"/>
      <c r="AJ2" s="62"/>
      <c r="AK2" s="63"/>
      <c r="AL2" s="63"/>
      <c r="AM2" s="63"/>
      <c r="AN2" s="64"/>
      <c r="AP2" s="61"/>
      <c r="AQ2" s="62"/>
      <c r="AR2" s="62"/>
      <c r="AS2" s="63"/>
      <c r="AT2" s="63"/>
      <c r="AU2" s="63"/>
      <c r="AV2" s="64"/>
    </row>
    <row r="3" spans="2:48" ht="20.5" customHeight="1" thickBot="1">
      <c r="B3" s="65"/>
      <c r="C3" s="633" t="s">
        <v>967</v>
      </c>
      <c r="D3" s="634"/>
      <c r="E3" s="634"/>
      <c r="F3" s="634"/>
      <c r="G3" s="634"/>
      <c r="H3" s="634"/>
      <c r="I3" s="634"/>
      <c r="J3" s="634"/>
      <c r="K3" s="635"/>
      <c r="L3" s="66"/>
      <c r="N3" s="65"/>
      <c r="O3" s="633" t="s">
        <v>973</v>
      </c>
      <c r="P3" s="634"/>
      <c r="Q3" s="634"/>
      <c r="R3" s="634"/>
      <c r="S3" s="634"/>
      <c r="T3" s="634"/>
      <c r="U3" s="634"/>
      <c r="V3" s="634"/>
      <c r="W3" s="635"/>
      <c r="X3" s="66"/>
      <c r="Z3" s="65"/>
      <c r="AA3" s="633" t="s">
        <v>771</v>
      </c>
      <c r="AB3" s="634"/>
      <c r="AC3" s="634"/>
      <c r="AD3" s="634"/>
      <c r="AE3" s="635"/>
      <c r="AF3" s="66"/>
      <c r="AH3" s="65"/>
      <c r="AI3" s="633" t="s">
        <v>772</v>
      </c>
      <c r="AJ3" s="634"/>
      <c r="AK3" s="634"/>
      <c r="AL3" s="634"/>
      <c r="AM3" s="635"/>
      <c r="AN3" s="66"/>
      <c r="AP3" s="65"/>
      <c r="AQ3" s="633" t="s">
        <v>773</v>
      </c>
      <c r="AR3" s="634"/>
      <c r="AS3" s="634"/>
      <c r="AT3" s="634"/>
      <c r="AU3" s="635"/>
      <c r="AV3" s="66"/>
    </row>
    <row r="4" spans="2:48" ht="14.5" customHeight="1">
      <c r="B4" s="662"/>
      <c r="C4" s="637"/>
      <c r="D4" s="637"/>
      <c r="E4" s="637"/>
      <c r="F4" s="637"/>
      <c r="G4" s="471"/>
      <c r="H4" s="471"/>
      <c r="I4" s="471"/>
      <c r="J4" s="471"/>
      <c r="K4" s="68"/>
      <c r="L4" s="66"/>
      <c r="N4" s="636"/>
      <c r="O4" s="637"/>
      <c r="P4" s="637"/>
      <c r="Q4" s="637"/>
      <c r="R4" s="637"/>
      <c r="S4" s="564"/>
      <c r="T4" s="564"/>
      <c r="U4" s="564"/>
      <c r="V4" s="564"/>
      <c r="W4" s="68"/>
      <c r="X4" s="66"/>
      <c r="Z4" s="636"/>
      <c r="AA4" s="637"/>
      <c r="AB4" s="637"/>
      <c r="AC4" s="637"/>
      <c r="AD4" s="637"/>
      <c r="AE4" s="68"/>
      <c r="AF4" s="66"/>
      <c r="AH4" s="636"/>
      <c r="AI4" s="637"/>
      <c r="AJ4" s="637"/>
      <c r="AK4" s="637"/>
      <c r="AL4" s="637"/>
      <c r="AM4" s="68"/>
      <c r="AN4" s="66"/>
      <c r="AP4" s="636"/>
      <c r="AQ4" s="637"/>
      <c r="AR4" s="637"/>
      <c r="AS4" s="637"/>
      <c r="AT4" s="637"/>
      <c r="AU4" s="68"/>
      <c r="AV4" s="66"/>
    </row>
    <row r="5" spans="2:48">
      <c r="B5" s="67"/>
      <c r="C5" s="638"/>
      <c r="D5" s="638"/>
      <c r="E5" s="638"/>
      <c r="F5" s="638"/>
      <c r="G5" s="472"/>
      <c r="H5" s="472"/>
      <c r="I5" s="472"/>
      <c r="J5" s="472"/>
      <c r="K5" s="68"/>
      <c r="L5" s="66"/>
      <c r="N5" s="67"/>
      <c r="O5" s="638"/>
      <c r="P5" s="638"/>
      <c r="Q5" s="638"/>
      <c r="R5" s="638"/>
      <c r="S5" s="565"/>
      <c r="T5" s="565"/>
      <c r="U5" s="565"/>
      <c r="V5" s="565"/>
      <c r="W5" s="68"/>
      <c r="X5" s="66"/>
      <c r="Z5" s="67"/>
      <c r="AA5" s="638"/>
      <c r="AB5" s="638"/>
      <c r="AC5" s="638"/>
      <c r="AD5" s="638"/>
      <c r="AE5" s="68"/>
      <c r="AF5" s="66"/>
      <c r="AH5" s="67"/>
      <c r="AI5" s="638"/>
      <c r="AJ5" s="638"/>
      <c r="AK5" s="638"/>
      <c r="AL5" s="638"/>
      <c r="AM5" s="68"/>
      <c r="AN5" s="66"/>
      <c r="AP5" s="67"/>
      <c r="AQ5" s="638"/>
      <c r="AR5" s="638"/>
      <c r="AS5" s="638"/>
      <c r="AT5" s="638"/>
      <c r="AU5" s="68"/>
      <c r="AV5" s="66"/>
    </row>
    <row r="6" spans="2:48">
      <c r="B6" s="67"/>
      <c r="C6" s="43"/>
      <c r="D6" s="48"/>
      <c r="E6" s="44"/>
      <c r="F6" s="459"/>
      <c r="G6" s="459"/>
      <c r="H6" s="459"/>
      <c r="I6" s="459"/>
      <c r="J6" s="459"/>
      <c r="K6" s="68"/>
      <c r="L6" s="66"/>
      <c r="N6" s="67"/>
      <c r="O6" s="43"/>
      <c r="P6" s="48"/>
      <c r="Q6" s="44"/>
      <c r="R6" s="68"/>
      <c r="S6" s="68"/>
      <c r="T6" s="68"/>
      <c r="U6" s="68"/>
      <c r="V6" s="68"/>
      <c r="W6" s="68"/>
      <c r="X6" s="66"/>
      <c r="Z6" s="67"/>
      <c r="AA6" s="43"/>
      <c r="AB6" s="48"/>
      <c r="AC6" s="44"/>
      <c r="AD6" s="68"/>
      <c r="AE6" s="68"/>
      <c r="AF6" s="66"/>
      <c r="AH6" s="67"/>
      <c r="AI6" s="43"/>
      <c r="AJ6" s="48"/>
      <c r="AK6" s="44"/>
      <c r="AL6" s="68"/>
      <c r="AM6" s="68"/>
      <c r="AN6" s="66"/>
      <c r="AP6" s="67"/>
      <c r="AQ6" s="43"/>
      <c r="AR6" s="48"/>
      <c r="AS6" s="44"/>
      <c r="AT6" s="68"/>
      <c r="AU6" s="68"/>
      <c r="AV6" s="66"/>
    </row>
    <row r="7" spans="2:48" ht="14.15" customHeight="1" thickBot="1">
      <c r="B7" s="67"/>
      <c r="C7" s="626" t="s">
        <v>228</v>
      </c>
      <c r="D7" s="626"/>
      <c r="E7" s="45"/>
      <c r="F7" s="459"/>
      <c r="G7" s="459"/>
      <c r="H7" s="459"/>
      <c r="I7" s="459"/>
      <c r="J7" s="459"/>
      <c r="K7" s="68"/>
      <c r="L7" s="66"/>
      <c r="N7" s="67"/>
      <c r="O7" s="626" t="s">
        <v>228</v>
      </c>
      <c r="P7" s="626"/>
      <c r="Q7" s="45"/>
      <c r="R7" s="68"/>
      <c r="S7" s="68"/>
      <c r="T7" s="68"/>
      <c r="U7" s="68"/>
      <c r="V7" s="68"/>
      <c r="W7" s="68"/>
      <c r="X7" s="66"/>
      <c r="Z7" s="67"/>
      <c r="AA7" s="626" t="s">
        <v>228</v>
      </c>
      <c r="AB7" s="626"/>
      <c r="AC7" s="45"/>
      <c r="AD7" s="68"/>
      <c r="AE7" s="68"/>
      <c r="AF7" s="66"/>
      <c r="AH7" s="67"/>
      <c r="AI7" s="626" t="s">
        <v>228</v>
      </c>
      <c r="AJ7" s="626"/>
      <c r="AK7" s="45"/>
      <c r="AL7" s="68"/>
      <c r="AM7" s="68"/>
      <c r="AN7" s="66"/>
      <c r="AP7" s="67"/>
      <c r="AQ7" s="626" t="s">
        <v>228</v>
      </c>
      <c r="AR7" s="626"/>
      <c r="AS7" s="45"/>
      <c r="AT7" s="68"/>
      <c r="AU7" s="68"/>
      <c r="AV7" s="66"/>
    </row>
    <row r="8" spans="2:48" ht="27.75" customHeight="1" thickBot="1">
      <c r="B8" s="67"/>
      <c r="C8" s="639" t="s">
        <v>236</v>
      </c>
      <c r="D8" s="639"/>
      <c r="E8" s="639"/>
      <c r="F8" s="639"/>
      <c r="G8" s="473"/>
      <c r="H8" s="473"/>
      <c r="I8" s="473"/>
      <c r="J8" s="473"/>
      <c r="K8" s="68"/>
      <c r="L8" s="66"/>
      <c r="M8" s="404"/>
      <c r="N8" s="67"/>
      <c r="O8" s="639" t="s">
        <v>236</v>
      </c>
      <c r="P8" s="639"/>
      <c r="Q8" s="639"/>
      <c r="R8" s="639"/>
      <c r="S8" s="566"/>
      <c r="T8" s="566"/>
      <c r="U8" s="566"/>
      <c r="V8" s="566"/>
      <c r="W8" s="68"/>
      <c r="X8" s="66"/>
      <c r="Y8" s="400"/>
      <c r="Z8" s="67"/>
      <c r="AA8" s="639" t="s">
        <v>236</v>
      </c>
      <c r="AB8" s="639"/>
      <c r="AC8" s="639"/>
      <c r="AD8" s="639"/>
      <c r="AE8" s="68"/>
      <c r="AF8" s="66"/>
      <c r="AG8" s="400"/>
      <c r="AH8" s="67"/>
      <c r="AI8" s="639" t="s">
        <v>236</v>
      </c>
      <c r="AJ8" s="639"/>
      <c r="AK8" s="639"/>
      <c r="AL8" s="639"/>
      <c r="AM8" s="68"/>
      <c r="AN8" s="66"/>
      <c r="AO8" s="409"/>
      <c r="AP8" s="67"/>
      <c r="AQ8" s="639" t="s">
        <v>236</v>
      </c>
      <c r="AR8" s="639"/>
      <c r="AS8" s="639"/>
      <c r="AT8" s="639"/>
      <c r="AU8" s="68"/>
      <c r="AV8" s="66"/>
    </row>
    <row r="9" spans="2:48" ht="50.15" customHeight="1" thickBot="1">
      <c r="B9" s="67"/>
      <c r="C9" s="640" t="s">
        <v>966</v>
      </c>
      <c r="D9" s="640"/>
      <c r="E9" s="660">
        <v>969564</v>
      </c>
      <c r="F9" s="661"/>
      <c r="G9" s="474"/>
      <c r="H9" s="474"/>
      <c r="I9" s="474"/>
      <c r="J9" s="474"/>
      <c r="K9" s="68"/>
      <c r="L9" s="66"/>
      <c r="N9" s="67"/>
      <c r="O9" s="640" t="s">
        <v>1046</v>
      </c>
      <c r="P9" s="640"/>
      <c r="Q9" s="660">
        <f>E9+1175893</f>
        <v>2145457</v>
      </c>
      <c r="R9" s="661"/>
      <c r="S9" s="572"/>
      <c r="T9" s="572"/>
      <c r="U9" s="572"/>
      <c r="V9" s="572"/>
      <c r="W9" s="68"/>
      <c r="X9" s="66"/>
      <c r="Z9" s="67"/>
      <c r="AA9" s="640" t="s">
        <v>651</v>
      </c>
      <c r="AB9" s="640"/>
      <c r="AC9" s="641"/>
      <c r="AD9" s="642"/>
      <c r="AE9" s="68"/>
      <c r="AF9" s="66"/>
      <c r="AH9" s="67"/>
      <c r="AI9" s="640" t="s">
        <v>651</v>
      </c>
      <c r="AJ9" s="640"/>
      <c r="AK9" s="641"/>
      <c r="AL9" s="642"/>
      <c r="AM9" s="68"/>
      <c r="AN9" s="66"/>
      <c r="AP9" s="67"/>
      <c r="AQ9" s="640" t="s">
        <v>651</v>
      </c>
      <c r="AR9" s="640"/>
      <c r="AS9" s="641"/>
      <c r="AT9" s="642"/>
      <c r="AU9" s="68"/>
      <c r="AV9" s="66"/>
    </row>
    <row r="10" spans="2:48" ht="196" customHeight="1" thickBot="1">
      <c r="B10" s="67"/>
      <c r="C10" s="626" t="s">
        <v>229</v>
      </c>
      <c r="D10" s="626"/>
      <c r="E10" s="656" t="s">
        <v>969</v>
      </c>
      <c r="F10" s="657"/>
      <c r="G10" s="474"/>
      <c r="H10" s="474"/>
      <c r="I10" s="474"/>
      <c r="J10" s="474"/>
      <c r="K10" s="68"/>
      <c r="L10" s="66"/>
      <c r="N10" s="67"/>
      <c r="O10" s="626" t="s">
        <v>229</v>
      </c>
      <c r="P10" s="626"/>
      <c r="Q10" s="643" t="s">
        <v>1047</v>
      </c>
      <c r="R10" s="644"/>
      <c r="S10" s="603"/>
      <c r="T10" s="603"/>
      <c r="U10" s="573"/>
      <c r="V10" s="573"/>
      <c r="W10" s="68"/>
      <c r="X10" s="66"/>
      <c r="Z10" s="67"/>
      <c r="AA10" s="626" t="s">
        <v>229</v>
      </c>
      <c r="AB10" s="626"/>
      <c r="AC10" s="643"/>
      <c r="AD10" s="644"/>
      <c r="AE10" s="68"/>
      <c r="AF10" s="66"/>
      <c r="AH10" s="67"/>
      <c r="AI10" s="626" t="s">
        <v>229</v>
      </c>
      <c r="AJ10" s="626"/>
      <c r="AK10" s="643"/>
      <c r="AL10" s="644"/>
      <c r="AM10" s="68"/>
      <c r="AN10" s="66"/>
      <c r="AP10" s="67"/>
      <c r="AQ10" s="626" t="s">
        <v>229</v>
      </c>
      <c r="AR10" s="626"/>
      <c r="AS10" s="643"/>
      <c r="AT10" s="644"/>
      <c r="AU10" s="68"/>
      <c r="AV10" s="66"/>
    </row>
    <row r="11" spans="2:48" ht="14.5" thickBot="1">
      <c r="B11" s="67"/>
      <c r="C11" s="48"/>
      <c r="D11" s="48"/>
      <c r="E11" s="513"/>
      <c r="F11" s="514"/>
      <c r="G11" s="459"/>
      <c r="H11" s="459"/>
      <c r="I11" s="459"/>
      <c r="J11" s="459"/>
      <c r="K11" s="68"/>
      <c r="L11" s="66"/>
      <c r="N11" s="67"/>
      <c r="O11" s="48"/>
      <c r="P11" s="48"/>
      <c r="Q11" s="68"/>
      <c r="R11" s="68"/>
      <c r="S11" s="68"/>
      <c r="T11" s="68"/>
      <c r="U11" s="68"/>
      <c r="V11" s="68"/>
      <c r="W11" s="68"/>
      <c r="X11" s="66"/>
      <c r="Z11" s="67"/>
      <c r="AA11" s="48"/>
      <c r="AB11" s="48"/>
      <c r="AC11" s="68"/>
      <c r="AD11" s="68"/>
      <c r="AE11" s="68"/>
      <c r="AF11" s="66"/>
      <c r="AH11" s="67"/>
      <c r="AI11" s="48"/>
      <c r="AJ11" s="48"/>
      <c r="AK11" s="68"/>
      <c r="AL11" s="68"/>
      <c r="AM11" s="68"/>
      <c r="AN11" s="66"/>
      <c r="AP11" s="67"/>
      <c r="AQ11" s="48"/>
      <c r="AR11" s="48"/>
      <c r="AS11" s="68"/>
      <c r="AT11" s="68"/>
      <c r="AU11" s="68"/>
      <c r="AV11" s="66"/>
    </row>
    <row r="12" spans="2:48" ht="18.75" customHeight="1" thickBot="1">
      <c r="B12" s="67"/>
      <c r="C12" s="626" t="s">
        <v>292</v>
      </c>
      <c r="D12" s="626"/>
      <c r="E12" s="658"/>
      <c r="F12" s="659"/>
      <c r="G12" s="474"/>
      <c r="H12" s="474"/>
      <c r="I12" s="474"/>
      <c r="J12" s="474"/>
      <c r="K12" s="68"/>
      <c r="L12" s="66"/>
      <c r="N12" s="67"/>
      <c r="O12" s="626" t="s">
        <v>292</v>
      </c>
      <c r="P12" s="626"/>
      <c r="Q12" s="641"/>
      <c r="R12" s="642"/>
      <c r="S12" s="574"/>
      <c r="T12" s="574"/>
      <c r="U12" s="574"/>
      <c r="V12" s="574"/>
      <c r="W12" s="68"/>
      <c r="X12" s="66"/>
      <c r="Z12" s="67"/>
      <c r="AA12" s="626" t="s">
        <v>292</v>
      </c>
      <c r="AB12" s="626"/>
      <c r="AC12" s="641"/>
      <c r="AD12" s="642"/>
      <c r="AE12" s="68"/>
      <c r="AF12" s="66"/>
      <c r="AH12" s="67"/>
      <c r="AI12" s="626" t="s">
        <v>292</v>
      </c>
      <c r="AJ12" s="626"/>
      <c r="AK12" s="641"/>
      <c r="AL12" s="642"/>
      <c r="AM12" s="68"/>
      <c r="AN12" s="66"/>
      <c r="AP12" s="67"/>
      <c r="AQ12" s="626" t="s">
        <v>292</v>
      </c>
      <c r="AR12" s="626"/>
      <c r="AS12" s="641"/>
      <c r="AT12" s="642"/>
      <c r="AU12" s="68"/>
      <c r="AV12" s="66"/>
    </row>
    <row r="13" spans="2:48" ht="15" customHeight="1">
      <c r="B13" s="67"/>
      <c r="C13" s="645" t="s">
        <v>291</v>
      </c>
      <c r="D13" s="645"/>
      <c r="E13" s="645"/>
      <c r="F13" s="645"/>
      <c r="G13" s="475"/>
      <c r="H13" s="475"/>
      <c r="I13" s="475"/>
      <c r="J13" s="475"/>
      <c r="K13" s="68"/>
      <c r="L13" s="66"/>
      <c r="N13" s="67"/>
      <c r="O13" s="645" t="s">
        <v>291</v>
      </c>
      <c r="P13" s="645"/>
      <c r="Q13" s="645"/>
      <c r="R13" s="645"/>
      <c r="S13" s="567"/>
      <c r="T13" s="567"/>
      <c r="U13" s="567"/>
      <c r="V13" s="567"/>
      <c r="W13" s="68"/>
      <c r="X13" s="66"/>
      <c r="Z13" s="67"/>
      <c r="AA13" s="645" t="s">
        <v>291</v>
      </c>
      <c r="AB13" s="645"/>
      <c r="AC13" s="645"/>
      <c r="AD13" s="645"/>
      <c r="AE13" s="68"/>
      <c r="AF13" s="66"/>
      <c r="AH13" s="67"/>
      <c r="AI13" s="645" t="s">
        <v>291</v>
      </c>
      <c r="AJ13" s="645"/>
      <c r="AK13" s="645"/>
      <c r="AL13" s="645"/>
      <c r="AM13" s="68"/>
      <c r="AN13" s="66"/>
      <c r="AP13" s="67"/>
      <c r="AQ13" s="645" t="s">
        <v>291</v>
      </c>
      <c r="AR13" s="645"/>
      <c r="AS13" s="645"/>
      <c r="AT13" s="645"/>
      <c r="AU13" s="68"/>
      <c r="AV13" s="66"/>
    </row>
    <row r="14" spans="2:48" ht="15" customHeight="1">
      <c r="B14" s="67"/>
      <c r="C14" s="395"/>
      <c r="D14" s="395"/>
      <c r="E14" s="395"/>
      <c r="F14" s="460"/>
      <c r="G14" s="460"/>
      <c r="H14" s="460"/>
      <c r="I14" s="460"/>
      <c r="J14" s="460"/>
      <c r="K14" s="68"/>
      <c r="L14" s="66"/>
      <c r="N14" s="67"/>
      <c r="O14" s="395"/>
      <c r="P14" s="395"/>
      <c r="Q14" s="395"/>
      <c r="R14" s="395"/>
      <c r="S14" s="571"/>
      <c r="T14" s="571"/>
      <c r="U14" s="571"/>
      <c r="V14" s="571"/>
      <c r="W14" s="68"/>
      <c r="X14" s="66"/>
      <c r="Z14" s="67"/>
      <c r="AA14" s="395"/>
      <c r="AB14" s="395"/>
      <c r="AC14" s="395"/>
      <c r="AD14" s="395"/>
      <c r="AE14" s="68"/>
      <c r="AF14" s="66"/>
      <c r="AH14" s="67"/>
      <c r="AI14" s="403"/>
      <c r="AJ14" s="403"/>
      <c r="AK14" s="403"/>
      <c r="AL14" s="403"/>
      <c r="AM14" s="68"/>
      <c r="AN14" s="66"/>
      <c r="AP14" s="67"/>
      <c r="AQ14" s="403"/>
      <c r="AR14" s="403"/>
      <c r="AS14" s="403"/>
      <c r="AT14" s="403"/>
      <c r="AU14" s="68"/>
      <c r="AV14" s="66"/>
    </row>
    <row r="15" spans="2:48" ht="14.5" customHeight="1" thickBot="1">
      <c r="B15" s="67"/>
      <c r="C15" s="626" t="s">
        <v>213</v>
      </c>
      <c r="D15" s="626"/>
      <c r="E15" s="68"/>
      <c r="F15" s="459"/>
      <c r="G15" s="459"/>
      <c r="H15" s="459"/>
      <c r="I15" s="508"/>
      <c r="J15" s="459"/>
      <c r="K15" s="68"/>
      <c r="L15" s="66"/>
      <c r="M15" s="20"/>
      <c r="N15" s="67"/>
      <c r="O15" s="626" t="s">
        <v>213</v>
      </c>
      <c r="P15" s="626"/>
      <c r="Q15" s="68"/>
      <c r="R15" s="68"/>
      <c r="S15" s="68"/>
      <c r="T15" s="68"/>
      <c r="U15" s="68"/>
      <c r="V15" s="68"/>
      <c r="W15" s="68"/>
      <c r="X15" s="66"/>
      <c r="Z15" s="67"/>
      <c r="AA15" s="626" t="s">
        <v>213</v>
      </c>
      <c r="AB15" s="626"/>
      <c r="AC15" s="68"/>
      <c r="AD15" s="68"/>
      <c r="AE15" s="68"/>
      <c r="AF15" s="66"/>
      <c r="AH15" s="67"/>
      <c r="AI15" s="626" t="s">
        <v>213</v>
      </c>
      <c r="AJ15" s="626"/>
      <c r="AK15" s="68"/>
      <c r="AL15" s="68"/>
      <c r="AM15" s="68"/>
      <c r="AN15" s="66"/>
      <c r="AP15" s="67"/>
      <c r="AQ15" s="626" t="s">
        <v>213</v>
      </c>
      <c r="AR15" s="626"/>
      <c r="AS15" s="68"/>
      <c r="AT15" s="68"/>
      <c r="AU15" s="68"/>
      <c r="AV15" s="66"/>
    </row>
    <row r="16" spans="2:48" ht="50.15" customHeight="1" thickBot="1">
      <c r="B16" s="67"/>
      <c r="C16" s="626" t="s">
        <v>269</v>
      </c>
      <c r="D16" s="626"/>
      <c r="E16" s="158" t="s">
        <v>214</v>
      </c>
      <c r="F16" s="500" t="s">
        <v>856</v>
      </c>
      <c r="G16" s="518" t="s">
        <v>857</v>
      </c>
      <c r="H16" s="518" t="s">
        <v>858</v>
      </c>
      <c r="I16" s="518" t="s">
        <v>859</v>
      </c>
      <c r="J16" s="518" t="s">
        <v>860</v>
      </c>
      <c r="K16" s="68"/>
      <c r="L16" s="66"/>
      <c r="M16" s="20"/>
      <c r="N16" s="67"/>
      <c r="O16" s="626" t="s">
        <v>269</v>
      </c>
      <c r="P16" s="626"/>
      <c r="Q16" s="158" t="s">
        <v>214</v>
      </c>
      <c r="R16" s="500" t="s">
        <v>856</v>
      </c>
      <c r="S16" s="518" t="s">
        <v>857</v>
      </c>
      <c r="T16" s="518" t="s">
        <v>858</v>
      </c>
      <c r="U16" s="518" t="s">
        <v>859</v>
      </c>
      <c r="V16" s="518" t="s">
        <v>860</v>
      </c>
      <c r="W16" s="68"/>
      <c r="X16" s="66"/>
      <c r="Z16" s="67"/>
      <c r="AA16" s="626" t="s">
        <v>269</v>
      </c>
      <c r="AB16" s="626"/>
      <c r="AC16" s="158" t="s">
        <v>214</v>
      </c>
      <c r="AD16" s="159" t="s">
        <v>215</v>
      </c>
      <c r="AE16" s="68"/>
      <c r="AF16" s="66"/>
      <c r="AH16" s="67"/>
      <c r="AI16" s="626" t="s">
        <v>269</v>
      </c>
      <c r="AJ16" s="626"/>
      <c r="AK16" s="158" t="s">
        <v>214</v>
      </c>
      <c r="AL16" s="159" t="s">
        <v>215</v>
      </c>
      <c r="AM16" s="68"/>
      <c r="AN16" s="66"/>
      <c r="AP16" s="67"/>
      <c r="AQ16" s="626" t="s">
        <v>269</v>
      </c>
      <c r="AR16" s="626"/>
      <c r="AS16" s="158" t="s">
        <v>214</v>
      </c>
      <c r="AT16" s="159" t="s">
        <v>215</v>
      </c>
      <c r="AU16" s="68"/>
      <c r="AV16" s="66"/>
    </row>
    <row r="17" spans="2:48" ht="51" customHeight="1">
      <c r="B17" s="67"/>
      <c r="C17" s="48"/>
      <c r="D17" s="48"/>
      <c r="E17" s="31" t="s">
        <v>841</v>
      </c>
      <c r="F17" s="516">
        <v>0</v>
      </c>
      <c r="G17" s="517">
        <v>0</v>
      </c>
      <c r="H17" s="517">
        <v>356.2</v>
      </c>
      <c r="I17" s="519">
        <v>272514.67</v>
      </c>
      <c r="J17" s="509">
        <f>SUM(F17:I17)</f>
        <v>272870.87</v>
      </c>
      <c r="K17" s="68"/>
      <c r="L17" s="66"/>
      <c r="M17" s="20"/>
      <c r="N17" s="67"/>
      <c r="O17" s="48"/>
      <c r="P17" s="48"/>
      <c r="Q17" s="31" t="s">
        <v>841</v>
      </c>
      <c r="R17" s="600">
        <v>129</v>
      </c>
      <c r="S17" s="507">
        <v>38870</v>
      </c>
      <c r="T17" s="596">
        <f>157638+12</f>
        <v>157650</v>
      </c>
      <c r="U17" s="575">
        <v>7188</v>
      </c>
      <c r="V17" s="582">
        <f>SUM(R17:U17)</f>
        <v>203837</v>
      </c>
      <c r="W17" s="68"/>
      <c r="X17" s="66"/>
      <c r="Z17" s="67"/>
      <c r="AA17" s="48"/>
      <c r="AB17" s="48"/>
      <c r="AC17" s="31"/>
      <c r="AD17" s="32"/>
      <c r="AE17" s="68"/>
      <c r="AF17" s="66"/>
      <c r="AH17" s="67"/>
      <c r="AI17" s="48"/>
      <c r="AJ17" s="48"/>
      <c r="AK17" s="31"/>
      <c r="AL17" s="32"/>
      <c r="AM17" s="68"/>
      <c r="AN17" s="66"/>
      <c r="AP17" s="67"/>
      <c r="AQ17" s="48"/>
      <c r="AR17" s="48"/>
      <c r="AS17" s="31"/>
      <c r="AT17" s="32"/>
      <c r="AU17" s="68"/>
      <c r="AV17" s="66"/>
    </row>
    <row r="18" spans="2:48" ht="98">
      <c r="B18" s="67"/>
      <c r="C18" s="48"/>
      <c r="D18" s="48"/>
      <c r="E18" s="22" t="s">
        <v>842</v>
      </c>
      <c r="F18" s="507">
        <v>43047.53</v>
      </c>
      <c r="G18" s="507">
        <v>5005</v>
      </c>
      <c r="H18" s="507">
        <v>97031.8</v>
      </c>
      <c r="I18" s="461">
        <v>10688.41</v>
      </c>
      <c r="J18" s="510">
        <f t="shared" ref="J18:J26" si="0">SUM(F18:I18)</f>
        <v>155772.74000000002</v>
      </c>
      <c r="K18" s="68"/>
      <c r="L18" s="66"/>
      <c r="M18" s="20"/>
      <c r="N18" s="67"/>
      <c r="O18" s="48"/>
      <c r="P18" s="48"/>
      <c r="Q18" s="22" t="s">
        <v>842</v>
      </c>
      <c r="R18" s="507">
        <v>38429</v>
      </c>
      <c r="S18" s="507">
        <v>21847</v>
      </c>
      <c r="T18" s="597">
        <v>9704</v>
      </c>
      <c r="U18" s="576">
        <v>200510</v>
      </c>
      <c r="V18" s="583">
        <f>SUM(R18:U18)</f>
        <v>270490</v>
      </c>
      <c r="W18" s="68"/>
      <c r="X18" s="66"/>
      <c r="Z18" s="67"/>
      <c r="AA18" s="48"/>
      <c r="AB18" s="48"/>
      <c r="AC18" s="22"/>
      <c r="AD18" s="23"/>
      <c r="AE18" s="68"/>
      <c r="AF18" s="66"/>
      <c r="AH18" s="67"/>
      <c r="AI18" s="48"/>
      <c r="AJ18" s="48"/>
      <c r="AK18" s="22"/>
      <c r="AL18" s="23"/>
      <c r="AM18" s="68"/>
      <c r="AN18" s="66"/>
      <c r="AP18" s="67"/>
      <c r="AQ18" s="48"/>
      <c r="AR18" s="48"/>
      <c r="AS18" s="22"/>
      <c r="AT18" s="23"/>
      <c r="AU18" s="68"/>
      <c r="AV18" s="66"/>
    </row>
    <row r="19" spans="2:48" ht="42">
      <c r="B19" s="67"/>
      <c r="C19" s="48"/>
      <c r="D19" s="48"/>
      <c r="E19" s="22" t="s">
        <v>843</v>
      </c>
      <c r="F19" s="491">
        <v>0</v>
      </c>
      <c r="G19" s="491">
        <v>0</v>
      </c>
      <c r="H19" s="491">
        <v>0</v>
      </c>
      <c r="I19" s="462">
        <v>174.45</v>
      </c>
      <c r="J19" s="512">
        <f t="shared" si="0"/>
        <v>174.45</v>
      </c>
      <c r="K19" s="68"/>
      <c r="L19" s="66"/>
      <c r="M19" s="20"/>
      <c r="N19" s="67"/>
      <c r="O19" s="48"/>
      <c r="P19" s="48"/>
      <c r="Q19" s="22" t="s">
        <v>843</v>
      </c>
      <c r="R19" s="507">
        <v>36</v>
      </c>
      <c r="S19" s="507">
        <v>17806</v>
      </c>
      <c r="T19" s="597">
        <f>4668+9</f>
        <v>4677</v>
      </c>
      <c r="U19" s="576">
        <v>8710</v>
      </c>
      <c r="V19" s="583">
        <f t="shared" ref="V19:V26" si="1">SUM(R19:U19)</f>
        <v>31229</v>
      </c>
      <c r="W19" s="68"/>
      <c r="X19" s="66"/>
      <c r="Z19" s="67"/>
      <c r="AA19" s="48"/>
      <c r="AB19" s="48"/>
      <c r="AC19" s="22"/>
      <c r="AD19" s="23"/>
      <c r="AE19" s="68"/>
      <c r="AF19" s="66"/>
      <c r="AH19" s="67"/>
      <c r="AI19" s="48"/>
      <c r="AJ19" s="48"/>
      <c r="AK19" s="22"/>
      <c r="AL19" s="23"/>
      <c r="AM19" s="68"/>
      <c r="AN19" s="66"/>
      <c r="AP19" s="67"/>
      <c r="AQ19" s="48"/>
      <c r="AR19" s="48"/>
      <c r="AS19" s="22"/>
      <c r="AT19" s="23"/>
      <c r="AU19" s="68"/>
      <c r="AV19" s="66"/>
    </row>
    <row r="20" spans="2:48" ht="47.15" customHeight="1">
      <c r="B20" s="67"/>
      <c r="C20" s="48"/>
      <c r="D20" s="48"/>
      <c r="E20" s="22" t="s">
        <v>844</v>
      </c>
      <c r="F20" s="491">
        <v>15614.42</v>
      </c>
      <c r="G20" s="491">
        <v>0</v>
      </c>
      <c r="H20" s="491">
        <v>613.57000000000005</v>
      </c>
      <c r="I20" s="462">
        <v>0</v>
      </c>
      <c r="J20" s="510">
        <f t="shared" si="0"/>
        <v>16227.99</v>
      </c>
      <c r="K20" s="68"/>
      <c r="L20" s="66"/>
      <c r="M20" s="20"/>
      <c r="N20" s="67"/>
      <c r="O20" s="48"/>
      <c r="P20" s="48"/>
      <c r="Q20" s="22" t="s">
        <v>844</v>
      </c>
      <c r="R20" s="507">
        <v>34249.8148</v>
      </c>
      <c r="S20" s="507">
        <v>540</v>
      </c>
      <c r="T20" s="597" t="s">
        <v>974</v>
      </c>
      <c r="U20" s="576" t="s">
        <v>974</v>
      </c>
      <c r="V20" s="583">
        <f t="shared" si="1"/>
        <v>34789.8148</v>
      </c>
      <c r="W20" s="68"/>
      <c r="X20" s="66"/>
      <c r="Z20" s="67"/>
      <c r="AA20" s="48"/>
      <c r="AB20" s="48"/>
      <c r="AC20" s="22"/>
      <c r="AD20" s="23"/>
      <c r="AE20" s="68"/>
      <c r="AF20" s="66"/>
      <c r="AH20" s="67"/>
      <c r="AI20" s="48"/>
      <c r="AJ20" s="48"/>
      <c r="AK20" s="22"/>
      <c r="AL20" s="23"/>
      <c r="AM20" s="68"/>
      <c r="AN20" s="66"/>
      <c r="AP20" s="67"/>
      <c r="AQ20" s="48"/>
      <c r="AR20" s="48"/>
      <c r="AS20" s="22"/>
      <c r="AT20" s="23"/>
      <c r="AU20" s="68"/>
      <c r="AV20" s="66"/>
    </row>
    <row r="21" spans="2:48" ht="74.150000000000006" customHeight="1">
      <c r="B21" s="67"/>
      <c r="C21" s="48"/>
      <c r="D21" s="48"/>
      <c r="E21" s="22" t="s">
        <v>845</v>
      </c>
      <c r="F21" s="506">
        <v>0</v>
      </c>
      <c r="G21" s="491">
        <v>0</v>
      </c>
      <c r="H21" s="491">
        <v>3772.84</v>
      </c>
      <c r="I21" s="462">
        <v>1974.37</v>
      </c>
      <c r="J21" s="510">
        <f t="shared" si="0"/>
        <v>5747.21</v>
      </c>
      <c r="K21" s="68"/>
      <c r="L21" s="66"/>
      <c r="M21" s="20"/>
      <c r="N21" s="67"/>
      <c r="O21" s="48"/>
      <c r="P21" s="48"/>
      <c r="Q21" s="22" t="s">
        <v>845</v>
      </c>
      <c r="R21" s="507">
        <v>8594.64</v>
      </c>
      <c r="S21" s="507">
        <v>0</v>
      </c>
      <c r="T21" s="597" t="s">
        <v>974</v>
      </c>
      <c r="U21" s="576">
        <v>487</v>
      </c>
      <c r="V21" s="583">
        <f t="shared" si="1"/>
        <v>9081.64</v>
      </c>
      <c r="W21" s="68"/>
      <c r="X21" s="66"/>
      <c r="Z21" s="67"/>
      <c r="AA21" s="48"/>
      <c r="AB21" s="48"/>
      <c r="AC21" s="22"/>
      <c r="AD21" s="23"/>
      <c r="AE21" s="68"/>
      <c r="AF21" s="66"/>
      <c r="AH21" s="67"/>
      <c r="AI21" s="48"/>
      <c r="AJ21" s="48"/>
      <c r="AK21" s="22"/>
      <c r="AL21" s="23"/>
      <c r="AM21" s="68"/>
      <c r="AN21" s="66"/>
      <c r="AP21" s="67"/>
      <c r="AQ21" s="48"/>
      <c r="AR21" s="48"/>
      <c r="AS21" s="22"/>
      <c r="AT21" s="23"/>
      <c r="AU21" s="68"/>
      <c r="AV21" s="66"/>
    </row>
    <row r="22" spans="2:48" ht="48" customHeight="1">
      <c r="B22" s="67"/>
      <c r="C22" s="48"/>
      <c r="D22" s="48"/>
      <c r="E22" s="22" t="s">
        <v>846</v>
      </c>
      <c r="F22" s="491">
        <v>0</v>
      </c>
      <c r="G22" s="491">
        <v>0</v>
      </c>
      <c r="H22" s="491">
        <v>7356.76</v>
      </c>
      <c r="I22" s="462">
        <v>399.62</v>
      </c>
      <c r="J22" s="510">
        <f t="shared" si="0"/>
        <v>7756.38</v>
      </c>
      <c r="K22" s="68"/>
      <c r="L22" s="66"/>
      <c r="M22" s="20"/>
      <c r="N22" s="67"/>
      <c r="O22" s="48"/>
      <c r="P22" s="48"/>
      <c r="Q22" s="22" t="s">
        <v>846</v>
      </c>
      <c r="R22" s="507">
        <v>0</v>
      </c>
      <c r="S22" s="507">
        <v>0</v>
      </c>
      <c r="T22" s="597">
        <v>8033</v>
      </c>
      <c r="U22" s="576">
        <v>6721</v>
      </c>
      <c r="V22" s="583">
        <f t="shared" si="1"/>
        <v>14754</v>
      </c>
      <c r="W22" s="68"/>
      <c r="X22" s="66"/>
      <c r="Z22" s="67"/>
      <c r="AA22" s="48"/>
      <c r="AB22" s="48"/>
      <c r="AC22" s="22"/>
      <c r="AD22" s="23"/>
      <c r="AE22" s="68"/>
      <c r="AF22" s="66"/>
      <c r="AH22" s="67"/>
      <c r="AI22" s="48"/>
      <c r="AJ22" s="48"/>
      <c r="AK22" s="22"/>
      <c r="AL22" s="23"/>
      <c r="AM22" s="68"/>
      <c r="AN22" s="66"/>
      <c r="AP22" s="67"/>
      <c r="AQ22" s="48"/>
      <c r="AR22" s="48"/>
      <c r="AS22" s="22"/>
      <c r="AT22" s="23"/>
      <c r="AU22" s="68"/>
      <c r="AV22" s="66"/>
    </row>
    <row r="23" spans="2:48" ht="52" customHeight="1">
      <c r="B23" s="67"/>
      <c r="C23" s="48"/>
      <c r="D23" s="48"/>
      <c r="E23" s="22" t="s">
        <v>847</v>
      </c>
      <c r="F23" s="491">
        <v>19036.04</v>
      </c>
      <c r="G23" s="491"/>
      <c r="H23" s="491">
        <v>177729.28</v>
      </c>
      <c r="I23" s="462">
        <v>2612.31</v>
      </c>
      <c r="J23" s="515">
        <f t="shared" si="0"/>
        <v>199377.63</v>
      </c>
      <c r="K23" s="68"/>
      <c r="L23" s="66"/>
      <c r="M23" s="20"/>
      <c r="N23" s="67"/>
      <c r="O23" s="48"/>
      <c r="P23" s="48"/>
      <c r="Q23" s="22" t="s">
        <v>847</v>
      </c>
      <c r="R23" s="507">
        <v>23126</v>
      </c>
      <c r="S23" s="507">
        <v>0</v>
      </c>
      <c r="T23" s="597">
        <f>83+187822</f>
        <v>187905</v>
      </c>
      <c r="U23" s="576">
        <v>81158</v>
      </c>
      <c r="V23" s="583">
        <f t="shared" si="1"/>
        <v>292189</v>
      </c>
      <c r="W23" s="68"/>
      <c r="X23" s="66"/>
      <c r="Z23" s="67"/>
      <c r="AA23" s="48"/>
      <c r="AB23" s="48"/>
      <c r="AC23" s="22"/>
      <c r="AD23" s="23"/>
      <c r="AE23" s="68"/>
      <c r="AF23" s="66"/>
      <c r="AH23" s="67"/>
      <c r="AI23" s="48"/>
      <c r="AJ23" s="48"/>
      <c r="AK23" s="22"/>
      <c r="AL23" s="23"/>
      <c r="AM23" s="68"/>
      <c r="AN23" s="66"/>
      <c r="AP23" s="67"/>
      <c r="AQ23" s="48"/>
      <c r="AR23" s="48"/>
      <c r="AS23" s="22"/>
      <c r="AT23" s="23"/>
      <c r="AU23" s="68"/>
      <c r="AV23" s="66"/>
    </row>
    <row r="24" spans="2:48" ht="42">
      <c r="B24" s="67"/>
      <c r="C24" s="48"/>
      <c r="D24" s="48"/>
      <c r="E24" s="22" t="s">
        <v>848</v>
      </c>
      <c r="F24" s="506">
        <v>0</v>
      </c>
      <c r="G24" s="491">
        <v>0</v>
      </c>
      <c r="H24" s="491">
        <v>0</v>
      </c>
      <c r="I24" s="462">
        <v>199012.26</v>
      </c>
      <c r="J24" s="510">
        <f t="shared" si="0"/>
        <v>199012.26</v>
      </c>
      <c r="K24" s="68"/>
      <c r="L24" s="66"/>
      <c r="M24" s="20"/>
      <c r="N24" s="67"/>
      <c r="O24" s="48"/>
      <c r="P24" s="48"/>
      <c r="Q24" s="22" t="s">
        <v>848</v>
      </c>
      <c r="R24" s="507">
        <v>71379</v>
      </c>
      <c r="S24" s="507">
        <v>1950</v>
      </c>
      <c r="T24" s="597">
        <f>63+3536</f>
        <v>3599</v>
      </c>
      <c r="U24" s="576" t="s">
        <v>974</v>
      </c>
      <c r="V24" s="583">
        <f t="shared" si="1"/>
        <v>76928</v>
      </c>
      <c r="W24" s="68"/>
      <c r="X24" s="66"/>
      <c r="Z24" s="67"/>
      <c r="AA24" s="48"/>
      <c r="AB24" s="48"/>
      <c r="AC24" s="22"/>
      <c r="AD24" s="23"/>
      <c r="AE24" s="68"/>
      <c r="AF24" s="66"/>
      <c r="AH24" s="67"/>
      <c r="AI24" s="48"/>
      <c r="AJ24" s="48"/>
      <c r="AK24" s="22"/>
      <c r="AL24" s="23"/>
      <c r="AM24" s="68"/>
      <c r="AN24" s="66"/>
      <c r="AP24" s="67"/>
      <c r="AQ24" s="48"/>
      <c r="AR24" s="48"/>
      <c r="AS24" s="22"/>
      <c r="AT24" s="23"/>
      <c r="AU24" s="68"/>
      <c r="AV24" s="66"/>
    </row>
    <row r="25" spans="2:48" ht="88" customHeight="1">
      <c r="B25" s="67"/>
      <c r="C25" s="48"/>
      <c r="D25" s="48"/>
      <c r="E25" s="150" t="s">
        <v>849</v>
      </c>
      <c r="F25" s="491">
        <v>10415</v>
      </c>
      <c r="G25" s="491">
        <v>0</v>
      </c>
      <c r="H25" s="491">
        <v>1245.3699999999999</v>
      </c>
      <c r="I25" s="462">
        <v>1089.31</v>
      </c>
      <c r="J25" s="510">
        <f t="shared" si="0"/>
        <v>12749.679999999998</v>
      </c>
      <c r="K25" s="68"/>
      <c r="L25" s="66"/>
      <c r="M25" s="20"/>
      <c r="N25" s="67"/>
      <c r="O25" s="48"/>
      <c r="P25" s="48"/>
      <c r="Q25" s="150" t="s">
        <v>849</v>
      </c>
      <c r="R25" s="507">
        <v>20074</v>
      </c>
      <c r="S25" s="507">
        <v>12927</v>
      </c>
      <c r="T25" s="598">
        <v>205</v>
      </c>
      <c r="U25" s="577">
        <v>99033</v>
      </c>
      <c r="V25" s="583">
        <f t="shared" si="1"/>
        <v>132239</v>
      </c>
      <c r="W25" s="68"/>
      <c r="X25" s="66"/>
      <c r="Z25" s="67"/>
      <c r="AA25" s="48"/>
      <c r="AB25" s="48"/>
      <c r="AC25" s="150"/>
      <c r="AD25" s="155"/>
      <c r="AE25" s="68"/>
      <c r="AF25" s="66"/>
      <c r="AH25" s="67"/>
      <c r="AI25" s="48"/>
      <c r="AJ25" s="48"/>
      <c r="AK25" s="150"/>
      <c r="AL25" s="155"/>
      <c r="AM25" s="68"/>
      <c r="AN25" s="66"/>
      <c r="AP25" s="67"/>
      <c r="AQ25" s="48"/>
      <c r="AR25" s="48"/>
      <c r="AS25" s="150"/>
      <c r="AT25" s="155"/>
      <c r="AU25" s="68"/>
      <c r="AV25" s="66"/>
    </row>
    <row r="26" spans="2:48" ht="26.25" customHeight="1" thickBot="1">
      <c r="B26" s="67"/>
      <c r="C26" s="48"/>
      <c r="D26" s="48"/>
      <c r="E26" s="150" t="s">
        <v>850</v>
      </c>
      <c r="F26" s="463">
        <v>17278.509999999998</v>
      </c>
      <c r="G26" s="463">
        <v>13674</v>
      </c>
      <c r="H26" s="463">
        <v>37760.75</v>
      </c>
      <c r="I26" s="463">
        <v>31161.77</v>
      </c>
      <c r="J26" s="511">
        <f t="shared" si="0"/>
        <v>99875.03</v>
      </c>
      <c r="K26" s="68"/>
      <c r="L26" s="66"/>
      <c r="M26" s="20"/>
      <c r="N26" s="67"/>
      <c r="O26" s="48"/>
      <c r="P26" s="48"/>
      <c r="Q26" s="150" t="s">
        <v>850</v>
      </c>
      <c r="R26" s="507">
        <v>23720</v>
      </c>
      <c r="S26" s="507">
        <v>25375</v>
      </c>
      <c r="T26" s="598">
        <v>28479</v>
      </c>
      <c r="U26" s="577">
        <v>32782</v>
      </c>
      <c r="V26" s="584">
        <f t="shared" si="1"/>
        <v>110356</v>
      </c>
      <c r="W26" s="68"/>
      <c r="X26" s="66"/>
      <c r="Z26" s="67"/>
      <c r="AA26" s="48"/>
      <c r="AB26" s="48"/>
      <c r="AC26" s="150"/>
      <c r="AD26" s="155"/>
      <c r="AE26" s="68"/>
      <c r="AF26" s="66"/>
      <c r="AH26" s="67"/>
      <c r="AI26" s="48"/>
      <c r="AJ26" s="48"/>
      <c r="AK26" s="150"/>
      <c r="AL26" s="155"/>
      <c r="AM26" s="68"/>
      <c r="AN26" s="66"/>
      <c r="AP26" s="67"/>
      <c r="AQ26" s="48"/>
      <c r="AR26" s="48"/>
      <c r="AS26" s="150"/>
      <c r="AT26" s="155"/>
      <c r="AU26" s="68"/>
      <c r="AV26" s="66"/>
    </row>
    <row r="27" spans="2:48" ht="14.5" thickBot="1">
      <c r="B27" s="67"/>
      <c r="C27" s="48"/>
      <c r="D27" s="48"/>
      <c r="E27" s="157" t="s">
        <v>263</v>
      </c>
      <c r="F27" s="464">
        <f>SUM(F18:F26)</f>
        <v>105391.49999999999</v>
      </c>
      <c r="G27" s="464">
        <f>SUM(G17:G26)</f>
        <v>18679</v>
      </c>
      <c r="H27" s="464">
        <f>SUM(H17:H26)</f>
        <v>325866.57</v>
      </c>
      <c r="I27" s="464">
        <f>SUM(I17:I26)</f>
        <v>519627.17</v>
      </c>
      <c r="J27" s="505">
        <f>SUM(J17:J26)</f>
        <v>969564.24000000011</v>
      </c>
      <c r="K27" s="68"/>
      <c r="L27" s="66"/>
      <c r="M27" s="20"/>
      <c r="N27" s="67"/>
      <c r="O27" s="48"/>
      <c r="P27" s="48"/>
      <c r="Q27" s="157" t="s">
        <v>263</v>
      </c>
      <c r="R27" s="602">
        <f>SUM(R17:R26)</f>
        <v>219737.45480000001</v>
      </c>
      <c r="S27" s="585">
        <f>SUM(S17:S26)</f>
        <v>119315</v>
      </c>
      <c r="T27" s="599">
        <f>SUM(T17:T26)</f>
        <v>400252</v>
      </c>
      <c r="U27" s="585">
        <f>SUM(U17:U26)</f>
        <v>436589</v>
      </c>
      <c r="V27" s="602">
        <f>SUM(V17:V26)</f>
        <v>1175893.4547999999</v>
      </c>
      <c r="W27" s="68"/>
      <c r="X27" s="66"/>
      <c r="Z27" s="67"/>
      <c r="AA27" s="48"/>
      <c r="AB27" s="48"/>
      <c r="AC27" s="157" t="s">
        <v>263</v>
      </c>
      <c r="AD27" s="156">
        <f>SUM(AD17:AD26)</f>
        <v>0</v>
      </c>
      <c r="AE27" s="68"/>
      <c r="AF27" s="66"/>
      <c r="AH27" s="67"/>
      <c r="AI27" s="48"/>
      <c r="AJ27" s="48"/>
      <c r="AK27" s="157" t="s">
        <v>263</v>
      </c>
      <c r="AL27" s="156">
        <f>SUM(AL17:AL26)</f>
        <v>0</v>
      </c>
      <c r="AM27" s="68"/>
      <c r="AN27" s="66"/>
      <c r="AP27" s="67"/>
      <c r="AQ27" s="48"/>
      <c r="AR27" s="48"/>
      <c r="AS27" s="157" t="s">
        <v>263</v>
      </c>
      <c r="AT27" s="156">
        <f>SUM(AT17:AT26)</f>
        <v>0</v>
      </c>
      <c r="AU27" s="68"/>
      <c r="AV27" s="66"/>
    </row>
    <row r="28" spans="2:48">
      <c r="B28" s="67"/>
      <c r="C28" s="48"/>
      <c r="D28" s="48"/>
      <c r="E28" s="68"/>
      <c r="F28" s="459"/>
      <c r="G28" s="459"/>
      <c r="H28" s="459"/>
      <c r="I28" s="459"/>
      <c r="J28" s="459"/>
      <c r="K28" s="68"/>
      <c r="L28" s="66"/>
      <c r="M28" s="20"/>
      <c r="N28" s="67"/>
      <c r="O28" s="48"/>
      <c r="P28" s="48"/>
      <c r="Q28" s="68"/>
      <c r="R28" s="68"/>
      <c r="S28" s="68"/>
      <c r="T28" s="68"/>
      <c r="U28" s="68"/>
      <c r="V28" s="601"/>
      <c r="W28" s="68"/>
      <c r="X28" s="66"/>
      <c r="Z28" s="67"/>
      <c r="AA28" s="48"/>
      <c r="AB28" s="48"/>
      <c r="AC28" s="68"/>
      <c r="AD28" s="68"/>
      <c r="AE28" s="68"/>
      <c r="AF28" s="66"/>
      <c r="AH28" s="67"/>
      <c r="AI28" s="48"/>
      <c r="AJ28" s="48"/>
      <c r="AK28" s="68"/>
      <c r="AL28" s="68"/>
      <c r="AM28" s="68"/>
      <c r="AN28" s="66"/>
      <c r="AP28" s="67"/>
      <c r="AQ28" s="48"/>
      <c r="AR28" s="48"/>
      <c r="AS28" s="68"/>
      <c r="AT28" s="68"/>
      <c r="AU28" s="68"/>
      <c r="AV28" s="66"/>
    </row>
    <row r="29" spans="2:48" ht="34.5" customHeight="1" thickBot="1">
      <c r="B29" s="67"/>
      <c r="C29" s="626" t="s">
        <v>267</v>
      </c>
      <c r="D29" s="626"/>
      <c r="E29" s="68"/>
      <c r="F29" s="459"/>
      <c r="G29" s="459"/>
      <c r="H29" s="459"/>
      <c r="I29" s="459"/>
      <c r="J29" s="459"/>
      <c r="K29" s="68"/>
      <c r="L29" s="66"/>
      <c r="M29" s="20"/>
      <c r="N29" s="67"/>
      <c r="O29" s="626" t="s">
        <v>267</v>
      </c>
      <c r="P29" s="626"/>
      <c r="Q29" s="68"/>
      <c r="R29" s="68"/>
      <c r="S29" s="68"/>
      <c r="T29" s="68"/>
      <c r="U29" s="68"/>
      <c r="V29" s="557"/>
      <c r="W29" s="68"/>
      <c r="X29" s="66"/>
      <c r="Z29" s="67"/>
      <c r="AA29" s="626" t="s">
        <v>267</v>
      </c>
      <c r="AB29" s="626"/>
      <c r="AC29" s="68"/>
      <c r="AD29" s="68"/>
      <c r="AE29" s="68"/>
      <c r="AF29" s="66"/>
      <c r="AH29" s="67"/>
      <c r="AI29" s="626" t="s">
        <v>267</v>
      </c>
      <c r="AJ29" s="626"/>
      <c r="AK29" s="68"/>
      <c r="AL29" s="68"/>
      <c r="AM29" s="68"/>
      <c r="AN29" s="66"/>
      <c r="AP29" s="67"/>
      <c r="AQ29" s="626" t="s">
        <v>267</v>
      </c>
      <c r="AR29" s="626"/>
      <c r="AS29" s="68"/>
      <c r="AT29" s="68"/>
      <c r="AU29" s="68"/>
      <c r="AV29" s="66"/>
    </row>
    <row r="30" spans="2:48" ht="50.15" customHeight="1" thickBot="1">
      <c r="B30" s="67"/>
      <c r="C30" s="626" t="s">
        <v>270</v>
      </c>
      <c r="D30" s="626"/>
      <c r="E30" s="394" t="s">
        <v>214</v>
      </c>
      <c r="F30" s="484" t="s">
        <v>853</v>
      </c>
      <c r="G30" s="502" t="s">
        <v>854</v>
      </c>
      <c r="H30" s="501" t="s">
        <v>851</v>
      </c>
      <c r="I30" s="500" t="s">
        <v>852</v>
      </c>
      <c r="J30" s="494" t="s">
        <v>855</v>
      </c>
      <c r="K30" s="98" t="s">
        <v>237</v>
      </c>
      <c r="L30" s="66"/>
      <c r="N30" s="67"/>
      <c r="O30" s="626" t="s">
        <v>270</v>
      </c>
      <c r="P30" s="626"/>
      <c r="Q30" s="578" t="s">
        <v>214</v>
      </c>
      <c r="R30" s="580" t="s">
        <v>853</v>
      </c>
      <c r="S30" s="580" t="s">
        <v>854</v>
      </c>
      <c r="T30" s="580" t="s">
        <v>851</v>
      </c>
      <c r="U30" s="580" t="s">
        <v>852</v>
      </c>
      <c r="V30" s="581" t="s">
        <v>855</v>
      </c>
      <c r="W30" s="98" t="s">
        <v>237</v>
      </c>
      <c r="X30" s="66"/>
      <c r="Z30" s="67"/>
      <c r="AA30" s="626" t="s">
        <v>270</v>
      </c>
      <c r="AB30" s="626"/>
      <c r="AC30" s="394" t="s">
        <v>214</v>
      </c>
      <c r="AD30" s="160" t="s">
        <v>216</v>
      </c>
      <c r="AE30" s="98" t="s">
        <v>237</v>
      </c>
      <c r="AF30" s="66"/>
      <c r="AH30" s="67"/>
      <c r="AI30" s="626" t="s">
        <v>270</v>
      </c>
      <c r="AJ30" s="626"/>
      <c r="AK30" s="402" t="s">
        <v>214</v>
      </c>
      <c r="AL30" s="160" t="s">
        <v>216</v>
      </c>
      <c r="AM30" s="98" t="s">
        <v>237</v>
      </c>
      <c r="AN30" s="66"/>
      <c r="AP30" s="67"/>
      <c r="AQ30" s="626" t="s">
        <v>270</v>
      </c>
      <c r="AR30" s="626"/>
      <c r="AS30" s="402" t="s">
        <v>214</v>
      </c>
      <c r="AT30" s="160" t="s">
        <v>216</v>
      </c>
      <c r="AU30" s="98" t="s">
        <v>237</v>
      </c>
      <c r="AV30" s="66"/>
    </row>
    <row r="31" spans="2:48" ht="56">
      <c r="B31" s="67"/>
      <c r="C31" s="48"/>
      <c r="D31" s="48"/>
      <c r="E31" s="31" t="s">
        <v>841</v>
      </c>
      <c r="F31" s="488">
        <v>14065</v>
      </c>
      <c r="G31" s="495">
        <v>95750</v>
      </c>
      <c r="H31" s="493">
        <v>318962.2</v>
      </c>
      <c r="I31" s="498">
        <v>37000</v>
      </c>
      <c r="J31" s="481">
        <f>SUM(F31:I31)</f>
        <v>465777.2</v>
      </c>
      <c r="K31" s="548">
        <v>44561</v>
      </c>
      <c r="L31" s="66"/>
      <c r="N31" s="67"/>
      <c r="O31" s="48"/>
      <c r="P31" s="48"/>
      <c r="Q31" s="31" t="s">
        <v>841</v>
      </c>
      <c r="R31" s="586">
        <v>14065</v>
      </c>
      <c r="S31" s="586">
        <v>33165</v>
      </c>
      <c r="T31" s="586">
        <v>147712</v>
      </c>
      <c r="U31" s="586">
        <v>46500</v>
      </c>
      <c r="V31" s="591">
        <f>SUM(R31:U31)</f>
        <v>241442</v>
      </c>
      <c r="W31" s="592">
        <v>44742</v>
      </c>
      <c r="X31" s="66"/>
      <c r="Z31" s="67"/>
      <c r="AA31" s="48"/>
      <c r="AB31" s="48"/>
      <c r="AC31" s="21"/>
      <c r="AD31" s="110"/>
      <c r="AE31" s="136"/>
      <c r="AF31" s="66"/>
      <c r="AH31" s="67"/>
      <c r="AI31" s="48"/>
      <c r="AJ31" s="48"/>
      <c r="AK31" s="21"/>
      <c r="AL31" s="110"/>
      <c r="AM31" s="136"/>
      <c r="AN31" s="66"/>
      <c r="AP31" s="67"/>
      <c r="AQ31" s="48"/>
      <c r="AR31" s="48"/>
      <c r="AS31" s="21"/>
      <c r="AT31" s="110"/>
      <c r="AU31" s="136"/>
      <c r="AV31" s="66"/>
    </row>
    <row r="32" spans="2:48" ht="98">
      <c r="B32" s="67"/>
      <c r="C32" s="48"/>
      <c r="D32" s="48"/>
      <c r="E32" s="22" t="s">
        <v>842</v>
      </c>
      <c r="F32" s="489">
        <v>64928</v>
      </c>
      <c r="G32" s="491">
        <v>46997</v>
      </c>
      <c r="H32" s="482">
        <v>9938</v>
      </c>
      <c r="I32" s="462">
        <v>220070</v>
      </c>
      <c r="J32" s="481">
        <f t="shared" ref="J32:J40" si="2">SUM(F32:I32)</f>
        <v>341933</v>
      </c>
      <c r="K32" s="549">
        <v>45107</v>
      </c>
      <c r="L32" s="66"/>
      <c r="N32" s="67"/>
      <c r="O32" s="48"/>
      <c r="P32" s="48"/>
      <c r="Q32" s="22" t="s">
        <v>842</v>
      </c>
      <c r="R32" s="587">
        <v>88594</v>
      </c>
      <c r="S32" s="587">
        <v>120018</v>
      </c>
      <c r="T32" s="587">
        <v>9938</v>
      </c>
      <c r="U32" s="587">
        <v>88225.77</v>
      </c>
      <c r="V32" s="591">
        <f t="shared" ref="V32:V40" si="3">SUM(R32:U32)</f>
        <v>306775.77</v>
      </c>
      <c r="W32" s="593">
        <v>44895</v>
      </c>
      <c r="X32" s="66"/>
      <c r="Z32" s="67"/>
      <c r="AA32" s="48"/>
      <c r="AB32" s="48"/>
      <c r="AC32" s="22"/>
      <c r="AD32" s="111"/>
      <c r="AE32" s="137"/>
      <c r="AF32" s="66"/>
      <c r="AH32" s="67"/>
      <c r="AI32" s="48"/>
      <c r="AJ32" s="48"/>
      <c r="AK32" s="22"/>
      <c r="AL32" s="111"/>
      <c r="AM32" s="137"/>
      <c r="AN32" s="66"/>
      <c r="AP32" s="67"/>
      <c r="AQ32" s="48"/>
      <c r="AR32" s="48"/>
      <c r="AS32" s="22"/>
      <c r="AT32" s="111"/>
      <c r="AU32" s="137"/>
      <c r="AV32" s="66"/>
    </row>
    <row r="33" spans="2:48" ht="42">
      <c r="B33" s="67"/>
      <c r="C33" s="48"/>
      <c r="D33" s="48"/>
      <c r="E33" s="22" t="s">
        <v>843</v>
      </c>
      <c r="F33" s="489">
        <v>6240</v>
      </c>
      <c r="G33" s="491">
        <v>91900</v>
      </c>
      <c r="H33" s="482">
        <v>32210</v>
      </c>
      <c r="I33" s="492">
        <v>28694</v>
      </c>
      <c r="J33" s="486">
        <f t="shared" si="2"/>
        <v>159044</v>
      </c>
      <c r="K33" s="549">
        <v>44804</v>
      </c>
      <c r="L33" s="66"/>
      <c r="N33" s="67"/>
      <c r="O33" s="48"/>
      <c r="P33" s="48"/>
      <c r="Q33" s="22" t="s">
        <v>843</v>
      </c>
      <c r="R33" s="587">
        <v>6580</v>
      </c>
      <c r="S33" s="587">
        <v>137500</v>
      </c>
      <c r="T33" s="587">
        <v>14680</v>
      </c>
      <c r="U33" s="587">
        <v>25994</v>
      </c>
      <c r="V33" s="591">
        <f t="shared" si="3"/>
        <v>184754</v>
      </c>
      <c r="W33" s="593">
        <v>44895</v>
      </c>
      <c r="X33" s="66"/>
      <c r="Z33" s="67"/>
      <c r="AA33" s="48"/>
      <c r="AB33" s="48"/>
      <c r="AC33" s="22"/>
      <c r="AD33" s="111"/>
      <c r="AE33" s="137"/>
      <c r="AF33" s="66"/>
      <c r="AH33" s="67"/>
      <c r="AI33" s="48"/>
      <c r="AJ33" s="48"/>
      <c r="AK33" s="22"/>
      <c r="AL33" s="111"/>
      <c r="AM33" s="137"/>
      <c r="AN33" s="66"/>
      <c r="AP33" s="67"/>
      <c r="AQ33" s="48"/>
      <c r="AR33" s="48"/>
      <c r="AS33" s="22"/>
      <c r="AT33" s="111"/>
      <c r="AU33" s="137"/>
      <c r="AV33" s="66"/>
    </row>
    <row r="34" spans="2:48" ht="56">
      <c r="B34" s="67"/>
      <c r="C34" s="48"/>
      <c r="D34" s="48"/>
      <c r="E34" s="22" t="s">
        <v>844</v>
      </c>
      <c r="F34" s="489">
        <v>163250.75</v>
      </c>
      <c r="G34" s="491">
        <v>6770</v>
      </c>
      <c r="H34" s="482">
        <v>9750.75</v>
      </c>
      <c r="I34" s="492">
        <v>7050.75</v>
      </c>
      <c r="J34" s="486">
        <f t="shared" si="2"/>
        <v>186822.25</v>
      </c>
      <c r="K34" s="549">
        <v>45504</v>
      </c>
      <c r="L34" s="66"/>
      <c r="N34" s="67"/>
      <c r="O34" s="48"/>
      <c r="P34" s="48"/>
      <c r="Q34" s="22" t="s">
        <v>844</v>
      </c>
      <c r="R34" s="587">
        <v>131437.38</v>
      </c>
      <c r="S34" s="587">
        <v>9265</v>
      </c>
      <c r="T34" s="587">
        <v>12405</v>
      </c>
      <c r="U34" s="587">
        <v>10300</v>
      </c>
      <c r="V34" s="591">
        <f t="shared" si="3"/>
        <v>163407.38</v>
      </c>
      <c r="W34" s="593">
        <v>44926</v>
      </c>
      <c r="X34" s="66"/>
      <c r="Z34" s="67"/>
      <c r="AA34" s="48"/>
      <c r="AB34" s="48"/>
      <c r="AC34" s="22"/>
      <c r="AD34" s="111"/>
      <c r="AE34" s="137"/>
      <c r="AF34" s="66"/>
      <c r="AH34" s="67"/>
      <c r="AI34" s="48"/>
      <c r="AJ34" s="48"/>
      <c r="AK34" s="22"/>
      <c r="AL34" s="111"/>
      <c r="AM34" s="137"/>
      <c r="AN34" s="66"/>
      <c r="AP34" s="67"/>
      <c r="AQ34" s="48"/>
      <c r="AR34" s="48"/>
      <c r="AS34" s="22"/>
      <c r="AT34" s="111"/>
      <c r="AU34" s="137"/>
      <c r="AV34" s="66"/>
    </row>
    <row r="35" spans="2:48" ht="70">
      <c r="B35" s="67"/>
      <c r="C35" s="48"/>
      <c r="D35" s="48"/>
      <c r="E35" s="22" t="s">
        <v>845</v>
      </c>
      <c r="F35" s="489">
        <v>105094</v>
      </c>
      <c r="G35" s="491">
        <v>2953</v>
      </c>
      <c r="H35" s="482">
        <v>15494</v>
      </c>
      <c r="I35" s="492">
        <v>10494</v>
      </c>
      <c r="J35" s="486">
        <f t="shared" si="2"/>
        <v>134035</v>
      </c>
      <c r="K35" s="549">
        <v>45504</v>
      </c>
      <c r="L35" s="66"/>
      <c r="N35" s="67"/>
      <c r="O35" s="48"/>
      <c r="P35" s="48"/>
      <c r="Q35" s="22" t="s">
        <v>845</v>
      </c>
      <c r="R35" s="587">
        <v>101186</v>
      </c>
      <c r="S35" s="587">
        <v>12953</v>
      </c>
      <c r="T35" s="587">
        <v>22362</v>
      </c>
      <c r="U35" s="587">
        <v>362</v>
      </c>
      <c r="V35" s="591">
        <f t="shared" si="3"/>
        <v>136863</v>
      </c>
      <c r="W35" s="593">
        <v>44926</v>
      </c>
      <c r="X35" s="66"/>
      <c r="Z35" s="67"/>
      <c r="AA35" s="48"/>
      <c r="AB35" s="48"/>
      <c r="AC35" s="22"/>
      <c r="AD35" s="111"/>
      <c r="AE35" s="137"/>
      <c r="AF35" s="66"/>
      <c r="AH35" s="67"/>
      <c r="AI35" s="48"/>
      <c r="AJ35" s="48"/>
      <c r="AK35" s="22"/>
      <c r="AL35" s="111"/>
      <c r="AM35" s="137"/>
      <c r="AN35" s="66"/>
      <c r="AP35" s="67"/>
      <c r="AQ35" s="48"/>
      <c r="AR35" s="48"/>
      <c r="AS35" s="22"/>
      <c r="AT35" s="111"/>
      <c r="AU35" s="137"/>
      <c r="AV35" s="66"/>
    </row>
    <row r="36" spans="2:48" ht="42">
      <c r="B36" s="67"/>
      <c r="C36" s="48"/>
      <c r="D36" s="48"/>
      <c r="E36" s="22" t="s">
        <v>846</v>
      </c>
      <c r="F36" s="489">
        <v>0</v>
      </c>
      <c r="G36" s="491">
        <v>11000</v>
      </c>
      <c r="H36" s="482">
        <v>8200</v>
      </c>
      <c r="I36" s="462">
        <v>8200</v>
      </c>
      <c r="J36" s="481">
        <f t="shared" si="2"/>
        <v>27400</v>
      </c>
      <c r="K36" s="549">
        <v>44742</v>
      </c>
      <c r="L36" s="66"/>
      <c r="N36" s="67"/>
      <c r="O36" s="48"/>
      <c r="P36" s="48"/>
      <c r="Q36" s="22" t="s">
        <v>846</v>
      </c>
      <c r="R36" s="587">
        <v>42000</v>
      </c>
      <c r="S36" s="587">
        <v>10000</v>
      </c>
      <c r="T36" s="587">
        <v>8200</v>
      </c>
      <c r="U36" s="587">
        <v>8200</v>
      </c>
      <c r="V36" s="591">
        <f t="shared" si="3"/>
        <v>68400</v>
      </c>
      <c r="W36" s="593">
        <v>44926</v>
      </c>
      <c r="X36" s="66"/>
      <c r="Z36" s="67"/>
      <c r="AA36" s="48"/>
      <c r="AB36" s="48"/>
      <c r="AC36" s="22"/>
      <c r="AD36" s="111"/>
      <c r="AE36" s="137"/>
      <c r="AF36" s="66"/>
      <c r="AH36" s="67"/>
      <c r="AI36" s="48"/>
      <c r="AJ36" s="48"/>
      <c r="AK36" s="22"/>
      <c r="AL36" s="111"/>
      <c r="AM36" s="137"/>
      <c r="AN36" s="66"/>
      <c r="AP36" s="67"/>
      <c r="AQ36" s="48"/>
      <c r="AR36" s="48"/>
      <c r="AS36" s="22"/>
      <c r="AT36" s="111"/>
      <c r="AU36" s="137"/>
      <c r="AV36" s="66"/>
    </row>
    <row r="37" spans="2:48" ht="56">
      <c r="B37" s="67"/>
      <c r="C37" s="48"/>
      <c r="D37" s="48"/>
      <c r="E37" s="137" t="s">
        <v>847</v>
      </c>
      <c r="F37" s="482">
        <v>61485.32</v>
      </c>
      <c r="G37" s="491">
        <v>140000</v>
      </c>
      <c r="H37" s="482">
        <v>335999.71</v>
      </c>
      <c r="I37" s="492">
        <v>113680</v>
      </c>
      <c r="J37" s="486">
        <f t="shared" si="2"/>
        <v>651165.03</v>
      </c>
      <c r="K37" s="549">
        <v>44834</v>
      </c>
      <c r="L37" s="66"/>
      <c r="N37" s="67"/>
      <c r="O37" s="48"/>
      <c r="P37" s="48"/>
      <c r="Q37" s="137" t="s">
        <v>847</v>
      </c>
      <c r="R37" s="587">
        <v>50200</v>
      </c>
      <c r="S37" s="587">
        <v>71000</v>
      </c>
      <c r="T37" s="587">
        <v>133116.29</v>
      </c>
      <c r="U37" s="587">
        <v>8200</v>
      </c>
      <c r="V37" s="591">
        <f t="shared" si="3"/>
        <v>262516.29000000004</v>
      </c>
      <c r="W37" s="593">
        <v>44926</v>
      </c>
      <c r="X37" s="66"/>
      <c r="Z37" s="67"/>
      <c r="AA37" s="48"/>
      <c r="AB37" s="48"/>
      <c r="AC37" s="22"/>
      <c r="AD37" s="111"/>
      <c r="AE37" s="137"/>
      <c r="AF37" s="66"/>
      <c r="AH37" s="67"/>
      <c r="AI37" s="48"/>
      <c r="AJ37" s="48"/>
      <c r="AK37" s="22"/>
      <c r="AL37" s="111"/>
      <c r="AM37" s="137"/>
      <c r="AN37" s="66"/>
      <c r="AP37" s="67"/>
      <c r="AQ37" s="48"/>
      <c r="AR37" s="48"/>
      <c r="AS37" s="22"/>
      <c r="AT37" s="111"/>
      <c r="AU37" s="137"/>
      <c r="AV37" s="66"/>
    </row>
    <row r="38" spans="2:48" ht="42">
      <c r="B38" s="67"/>
      <c r="C38" s="48"/>
      <c r="D38" s="48"/>
      <c r="E38" s="137" t="s">
        <v>848</v>
      </c>
      <c r="F38" s="490">
        <v>151566</v>
      </c>
      <c r="G38" s="491">
        <v>1950</v>
      </c>
      <c r="H38" s="490">
        <v>222963</v>
      </c>
      <c r="I38" s="492">
        <v>350930</v>
      </c>
      <c r="J38" s="486">
        <f t="shared" si="2"/>
        <v>727409</v>
      </c>
      <c r="K38" s="549">
        <v>45230</v>
      </c>
      <c r="L38" s="66"/>
      <c r="N38" s="67"/>
      <c r="O38" s="48"/>
      <c r="P38" s="48"/>
      <c r="Q38" s="137" t="s">
        <v>848</v>
      </c>
      <c r="R38" s="587">
        <v>110566</v>
      </c>
      <c r="S38" s="587">
        <v>401960</v>
      </c>
      <c r="T38" s="587">
        <v>464529</v>
      </c>
      <c r="U38" s="587">
        <v>445930</v>
      </c>
      <c r="V38" s="591">
        <f t="shared" si="3"/>
        <v>1422985</v>
      </c>
      <c r="W38" s="593">
        <v>44926</v>
      </c>
      <c r="X38" s="66"/>
      <c r="Z38" s="67"/>
      <c r="AA38" s="48"/>
      <c r="AB38" s="48"/>
      <c r="AC38" s="22"/>
      <c r="AD38" s="111"/>
      <c r="AE38" s="137"/>
      <c r="AF38" s="66"/>
      <c r="AH38" s="67"/>
      <c r="AI38" s="48"/>
      <c r="AJ38" s="48"/>
      <c r="AK38" s="22"/>
      <c r="AL38" s="111"/>
      <c r="AM38" s="137"/>
      <c r="AN38" s="66"/>
      <c r="AP38" s="67"/>
      <c r="AQ38" s="48"/>
      <c r="AR38" s="48"/>
      <c r="AS38" s="22"/>
      <c r="AT38" s="111"/>
      <c r="AU38" s="137"/>
      <c r="AV38" s="66"/>
    </row>
    <row r="39" spans="2:48" ht="98">
      <c r="B39" s="67"/>
      <c r="C39" s="48"/>
      <c r="D39" s="48"/>
      <c r="E39" s="137" t="s">
        <v>849</v>
      </c>
      <c r="F39" s="482">
        <v>41566</v>
      </c>
      <c r="G39" s="491">
        <v>19050</v>
      </c>
      <c r="H39" s="490">
        <v>55204</v>
      </c>
      <c r="I39" s="462">
        <v>56870</v>
      </c>
      <c r="J39" s="481">
        <f t="shared" si="2"/>
        <v>172690</v>
      </c>
      <c r="K39" s="549">
        <v>45596</v>
      </c>
      <c r="L39" s="66"/>
      <c r="N39" s="67"/>
      <c r="O39" s="48"/>
      <c r="P39" s="48"/>
      <c r="Q39" s="137" t="s">
        <v>849</v>
      </c>
      <c r="R39" s="587">
        <v>33233</v>
      </c>
      <c r="S39" s="587">
        <v>55767</v>
      </c>
      <c r="T39" s="587">
        <v>6920</v>
      </c>
      <c r="U39" s="587">
        <v>5304</v>
      </c>
      <c r="V39" s="591">
        <f t="shared" si="3"/>
        <v>101224</v>
      </c>
      <c r="W39" s="593">
        <v>44926</v>
      </c>
      <c r="X39" s="66"/>
      <c r="Z39" s="67"/>
      <c r="AA39" s="48"/>
      <c r="AB39" s="48"/>
      <c r="AC39" s="22"/>
      <c r="AD39" s="111"/>
      <c r="AE39" s="137"/>
      <c r="AF39" s="66"/>
      <c r="AH39" s="67"/>
      <c r="AI39" s="48"/>
      <c r="AJ39" s="48"/>
      <c r="AK39" s="22"/>
      <c r="AL39" s="111"/>
      <c r="AM39" s="137"/>
      <c r="AN39" s="66"/>
      <c r="AP39" s="67"/>
      <c r="AQ39" s="48"/>
      <c r="AR39" s="48"/>
      <c r="AS39" s="22"/>
      <c r="AT39" s="111"/>
      <c r="AU39" s="137"/>
      <c r="AV39" s="66"/>
    </row>
    <row r="40" spans="2:48" ht="14.5" thickBot="1">
      <c r="B40" s="67"/>
      <c r="C40" s="48"/>
      <c r="D40" s="48"/>
      <c r="E40" s="497" t="s">
        <v>850</v>
      </c>
      <c r="F40" s="483">
        <v>55658</v>
      </c>
      <c r="G40" s="499">
        <v>42829</v>
      </c>
      <c r="H40" s="499">
        <v>33526.870000000003</v>
      </c>
      <c r="I40" s="496">
        <v>34947</v>
      </c>
      <c r="J40" s="487">
        <f t="shared" si="2"/>
        <v>166960.87</v>
      </c>
      <c r="K40" s="551">
        <v>45596</v>
      </c>
      <c r="L40" s="66"/>
      <c r="N40" s="67"/>
      <c r="O40" s="48"/>
      <c r="P40" s="48"/>
      <c r="Q40" s="497" t="s">
        <v>850</v>
      </c>
      <c r="R40" s="588">
        <v>24496</v>
      </c>
      <c r="S40" s="588">
        <v>45529</v>
      </c>
      <c r="T40" s="588">
        <v>33526.870000000003</v>
      </c>
      <c r="U40" s="588">
        <v>34545.870000000003</v>
      </c>
      <c r="V40" s="591">
        <f t="shared" si="3"/>
        <v>138097.74</v>
      </c>
      <c r="W40" s="594"/>
      <c r="X40" s="66"/>
      <c r="Z40" s="67"/>
      <c r="AA40" s="48"/>
      <c r="AB40" s="48"/>
      <c r="AC40" s="150"/>
      <c r="AD40" s="151"/>
      <c r="AE40" s="152"/>
      <c r="AF40" s="66"/>
      <c r="AH40" s="67"/>
      <c r="AI40" s="48"/>
      <c r="AJ40" s="48"/>
      <c r="AK40" s="150"/>
      <c r="AL40" s="151"/>
      <c r="AM40" s="152"/>
      <c r="AN40" s="66"/>
      <c r="AP40" s="67"/>
      <c r="AQ40" s="48"/>
      <c r="AR40" s="48"/>
      <c r="AS40" s="150"/>
      <c r="AT40" s="151"/>
      <c r="AU40" s="152"/>
      <c r="AV40" s="66"/>
    </row>
    <row r="41" spans="2:48" ht="14.5" thickBot="1">
      <c r="B41" s="67"/>
      <c r="C41" s="48"/>
      <c r="D41" s="48"/>
      <c r="E41" s="157" t="s">
        <v>263</v>
      </c>
      <c r="F41" s="504">
        <f>SUM(F31:F40)</f>
        <v>663853.07000000007</v>
      </c>
      <c r="G41" s="465">
        <f>SUM(G31:G40)</f>
        <v>459199</v>
      </c>
      <c r="H41" s="503">
        <f>SUM(H31:H40)</f>
        <v>1042248.53</v>
      </c>
      <c r="I41" s="501">
        <f>SUM(I31:I40)</f>
        <v>867935.75</v>
      </c>
      <c r="J41" s="485">
        <f>SUM(F41:I41)</f>
        <v>3033236.35</v>
      </c>
      <c r="K41" s="154"/>
      <c r="L41" s="66"/>
      <c r="N41" s="67"/>
      <c r="O41" s="48"/>
      <c r="P41" s="48"/>
      <c r="Q41" s="579" t="s">
        <v>263</v>
      </c>
      <c r="R41" s="580">
        <f>SUM(R31:R40)</f>
        <v>602357.38</v>
      </c>
      <c r="S41" s="580">
        <f>SUM(S31:S40)</f>
        <v>897157</v>
      </c>
      <c r="T41" s="580">
        <f t="shared" ref="T41:V41" si="4">SUM(T31:T40)</f>
        <v>853389.16</v>
      </c>
      <c r="U41" s="580">
        <f t="shared" si="4"/>
        <v>673561.64</v>
      </c>
      <c r="V41" s="580">
        <f t="shared" si="4"/>
        <v>3026465.1799999997</v>
      </c>
      <c r="W41" s="589"/>
      <c r="X41" s="66"/>
      <c r="Z41" s="67"/>
      <c r="AA41" s="48"/>
      <c r="AB41" s="48"/>
      <c r="AC41" s="157" t="s">
        <v>263</v>
      </c>
      <c r="AD41" s="153">
        <f>SUM(AD31:AD40)</f>
        <v>0</v>
      </c>
      <c r="AE41" s="154"/>
      <c r="AF41" s="66"/>
      <c r="AH41" s="67"/>
      <c r="AI41" s="48"/>
      <c r="AJ41" s="48"/>
      <c r="AK41" s="157" t="s">
        <v>263</v>
      </c>
      <c r="AL41" s="153">
        <f>SUM(AL31:AL40)</f>
        <v>0</v>
      </c>
      <c r="AM41" s="154"/>
      <c r="AN41" s="66"/>
      <c r="AP41" s="67"/>
      <c r="AQ41" s="48"/>
      <c r="AR41" s="48"/>
      <c r="AS41" s="157" t="s">
        <v>263</v>
      </c>
      <c r="AT41" s="153">
        <f>SUM(AT31:AT40)</f>
        <v>0</v>
      </c>
      <c r="AU41" s="154"/>
      <c r="AV41" s="66"/>
    </row>
    <row r="42" spans="2:48">
      <c r="B42" s="67"/>
      <c r="C42" s="48"/>
      <c r="D42" s="48"/>
      <c r="E42" s="68"/>
      <c r="F42" s="459"/>
      <c r="G42" s="459"/>
      <c r="H42" s="459"/>
      <c r="I42" s="459"/>
      <c r="J42" s="459"/>
      <c r="K42" s="68"/>
      <c r="L42" s="66"/>
      <c r="N42" s="67"/>
      <c r="O42" s="48"/>
      <c r="P42" s="48"/>
      <c r="Q42" s="68"/>
      <c r="R42" s="68"/>
      <c r="S42" s="68"/>
      <c r="T42" s="68"/>
      <c r="U42" s="68"/>
      <c r="V42" s="68"/>
      <c r="W42" s="68"/>
      <c r="X42" s="66"/>
      <c r="Z42" s="67"/>
      <c r="AA42" s="48"/>
      <c r="AB42" s="48"/>
      <c r="AC42" s="68"/>
      <c r="AD42" s="68"/>
      <c r="AE42" s="68"/>
      <c r="AF42" s="66"/>
      <c r="AH42" s="67"/>
      <c r="AI42" s="48"/>
      <c r="AJ42" s="48"/>
      <c r="AK42" s="68"/>
      <c r="AL42" s="68"/>
      <c r="AM42" s="68"/>
      <c r="AN42" s="66"/>
      <c r="AP42" s="67"/>
      <c r="AQ42" s="48"/>
      <c r="AR42" s="48"/>
      <c r="AS42" s="68"/>
      <c r="AT42" s="68"/>
      <c r="AU42" s="68"/>
      <c r="AV42" s="66"/>
    </row>
    <row r="43" spans="2:48" ht="34.5" customHeight="1" thickBot="1">
      <c r="B43" s="67"/>
      <c r="C43" s="626"/>
      <c r="D43" s="626"/>
      <c r="E43" s="626"/>
      <c r="F43" s="626"/>
      <c r="G43" s="476"/>
      <c r="H43" s="476"/>
      <c r="I43" s="476"/>
      <c r="J43" s="476"/>
      <c r="K43" s="162"/>
      <c r="L43" s="66"/>
      <c r="N43" s="67"/>
      <c r="O43" s="626"/>
      <c r="P43" s="626"/>
      <c r="Q43" s="626"/>
      <c r="R43" s="626"/>
      <c r="S43" s="563"/>
      <c r="T43" s="563"/>
      <c r="U43" s="563"/>
      <c r="V43" s="590"/>
      <c r="W43" s="162"/>
      <c r="X43" s="66"/>
      <c r="Z43" s="67"/>
      <c r="AA43" s="626" t="s">
        <v>271</v>
      </c>
      <c r="AB43" s="626"/>
      <c r="AC43" s="626"/>
      <c r="AD43" s="626"/>
      <c r="AE43" s="162"/>
      <c r="AF43" s="66"/>
      <c r="AH43" s="67"/>
      <c r="AI43" s="626" t="s">
        <v>271</v>
      </c>
      <c r="AJ43" s="626"/>
      <c r="AK43" s="626"/>
      <c r="AL43" s="626"/>
      <c r="AM43" s="162"/>
      <c r="AN43" s="66"/>
      <c r="AP43" s="67"/>
      <c r="AQ43" s="626" t="s">
        <v>271</v>
      </c>
      <c r="AR43" s="626"/>
      <c r="AS43" s="626"/>
      <c r="AT43" s="626"/>
      <c r="AU43" s="162"/>
      <c r="AV43" s="66"/>
    </row>
    <row r="44" spans="2:48" ht="63.75" customHeight="1" thickBot="1">
      <c r="B44" s="67"/>
      <c r="C44" s="626"/>
      <c r="D44" s="626"/>
      <c r="E44" s="655"/>
      <c r="F44" s="655"/>
      <c r="G44" s="477"/>
      <c r="H44" s="477"/>
      <c r="I44" s="477"/>
      <c r="J44" s="477"/>
      <c r="K44" s="68"/>
      <c r="L44" s="66"/>
      <c r="N44" s="67"/>
      <c r="O44" s="626"/>
      <c r="P44" s="626"/>
      <c r="Q44" s="655"/>
      <c r="R44" s="655"/>
      <c r="S44" s="570"/>
      <c r="T44" s="570"/>
      <c r="U44" s="570"/>
      <c r="V44" s="570"/>
      <c r="W44" s="68"/>
      <c r="X44" s="66"/>
      <c r="Z44" s="67"/>
      <c r="AA44" s="626" t="s">
        <v>210</v>
      </c>
      <c r="AB44" s="626"/>
      <c r="AC44" s="631"/>
      <c r="AD44" s="632"/>
      <c r="AE44" s="68"/>
      <c r="AF44" s="66"/>
      <c r="AH44" s="67"/>
      <c r="AI44" s="626" t="s">
        <v>210</v>
      </c>
      <c r="AJ44" s="626"/>
      <c r="AK44" s="631"/>
      <c r="AL44" s="632"/>
      <c r="AM44" s="68"/>
      <c r="AN44" s="66"/>
      <c r="AP44" s="67"/>
      <c r="AQ44" s="626" t="s">
        <v>210</v>
      </c>
      <c r="AR44" s="626"/>
      <c r="AS44" s="631"/>
      <c r="AT44" s="632"/>
      <c r="AU44" s="68"/>
      <c r="AV44" s="66"/>
    </row>
    <row r="45" spans="2:48" ht="14.5" thickBot="1">
      <c r="B45" s="67"/>
      <c r="C45" s="625"/>
      <c r="D45" s="625"/>
      <c r="E45" s="625"/>
      <c r="F45" s="625"/>
      <c r="G45" s="478"/>
      <c r="H45" s="478"/>
      <c r="I45" s="478"/>
      <c r="J45" s="478"/>
      <c r="K45" s="557"/>
      <c r="L45" s="66"/>
      <c r="N45" s="67"/>
      <c r="O45" s="625"/>
      <c r="P45" s="625"/>
      <c r="Q45" s="625"/>
      <c r="R45" s="625"/>
      <c r="S45" s="562"/>
      <c r="T45" s="562"/>
      <c r="U45" s="562"/>
      <c r="V45" s="562"/>
      <c r="W45" s="68"/>
      <c r="X45" s="66"/>
      <c r="Z45" s="67"/>
      <c r="AA45" s="625"/>
      <c r="AB45" s="625"/>
      <c r="AC45" s="625"/>
      <c r="AD45" s="625"/>
      <c r="AE45" s="68"/>
      <c r="AF45" s="66"/>
      <c r="AH45" s="67"/>
      <c r="AI45" s="625"/>
      <c r="AJ45" s="625"/>
      <c r="AK45" s="625"/>
      <c r="AL45" s="625"/>
      <c r="AM45" s="68"/>
      <c r="AN45" s="66"/>
      <c r="AP45" s="67"/>
      <c r="AQ45" s="625"/>
      <c r="AR45" s="625"/>
      <c r="AS45" s="625"/>
      <c r="AT45" s="625"/>
      <c r="AU45" s="68"/>
      <c r="AV45" s="66"/>
    </row>
    <row r="46" spans="2:48" ht="59.15" customHeight="1" thickBot="1">
      <c r="B46" s="67"/>
      <c r="C46" s="626"/>
      <c r="D46" s="626"/>
      <c r="E46" s="653"/>
      <c r="F46" s="653"/>
      <c r="G46" s="466"/>
      <c r="H46" s="466"/>
      <c r="I46" s="466"/>
      <c r="J46" s="466"/>
      <c r="K46" s="68"/>
      <c r="L46" s="66"/>
      <c r="N46" s="67"/>
      <c r="O46" s="626"/>
      <c r="P46" s="626"/>
      <c r="Q46" s="653"/>
      <c r="R46" s="653"/>
      <c r="S46" s="569"/>
      <c r="T46" s="569"/>
      <c r="U46" s="569"/>
      <c r="V46" s="569"/>
      <c r="W46" s="68"/>
      <c r="X46" s="66"/>
      <c r="Z46" s="67"/>
      <c r="AA46" s="626" t="s">
        <v>211</v>
      </c>
      <c r="AB46" s="626"/>
      <c r="AC46" s="627"/>
      <c r="AD46" s="628"/>
      <c r="AE46" s="68"/>
      <c r="AF46" s="66"/>
      <c r="AH46" s="67"/>
      <c r="AI46" s="626" t="s">
        <v>211</v>
      </c>
      <c r="AJ46" s="626"/>
      <c r="AK46" s="627"/>
      <c r="AL46" s="628"/>
      <c r="AM46" s="68"/>
      <c r="AN46" s="66"/>
      <c r="AP46" s="67"/>
      <c r="AQ46" s="626" t="s">
        <v>211</v>
      </c>
      <c r="AR46" s="626"/>
      <c r="AS46" s="627"/>
      <c r="AT46" s="628"/>
      <c r="AU46" s="68"/>
      <c r="AV46" s="66"/>
    </row>
    <row r="47" spans="2:48" ht="16" customHeight="1" thickBot="1">
      <c r="B47" s="67"/>
      <c r="C47" s="419"/>
      <c r="D47" s="419"/>
      <c r="E47" s="420"/>
      <c r="F47" s="466"/>
      <c r="G47" s="466"/>
      <c r="H47" s="466"/>
      <c r="I47" s="466"/>
      <c r="J47" s="466"/>
      <c r="K47" s="68"/>
      <c r="L47" s="66"/>
      <c r="N47" s="67"/>
      <c r="O47" s="419"/>
      <c r="P47" s="419"/>
      <c r="Q47" s="420"/>
      <c r="R47" s="420"/>
      <c r="S47" s="569"/>
      <c r="T47" s="569"/>
      <c r="U47" s="569"/>
      <c r="V47" s="569"/>
      <c r="W47" s="68"/>
      <c r="X47" s="66"/>
      <c r="Z47" s="67"/>
      <c r="AA47" s="419"/>
      <c r="AB47" s="419"/>
      <c r="AC47" s="654"/>
      <c r="AD47" s="654"/>
      <c r="AE47" s="68"/>
      <c r="AF47" s="66"/>
      <c r="AH47" s="67"/>
      <c r="AI47" s="419"/>
      <c r="AJ47" s="419"/>
      <c r="AK47" s="421"/>
      <c r="AL47" s="421"/>
      <c r="AM47" s="68"/>
      <c r="AN47" s="66"/>
      <c r="AP47" s="67"/>
      <c r="AQ47" s="419"/>
      <c r="AR47" s="419"/>
      <c r="AS47" s="421"/>
      <c r="AT47" s="421"/>
      <c r="AU47" s="68"/>
      <c r="AV47" s="66"/>
    </row>
    <row r="48" spans="2:48" ht="100.4" customHeight="1" thickBot="1">
      <c r="B48" s="67"/>
      <c r="C48" s="626"/>
      <c r="D48" s="626"/>
      <c r="E48" s="652"/>
      <c r="F48" s="652"/>
      <c r="G48" s="466"/>
      <c r="H48" s="466"/>
      <c r="I48" s="466"/>
      <c r="J48" s="466"/>
      <c r="K48" s="68"/>
      <c r="L48" s="66"/>
      <c r="N48" s="67"/>
      <c r="O48" s="626"/>
      <c r="P48" s="626"/>
      <c r="Q48" s="652"/>
      <c r="R48" s="652"/>
      <c r="S48" s="568"/>
      <c r="T48" s="568"/>
      <c r="U48" s="568"/>
      <c r="V48" s="568"/>
      <c r="W48" s="68"/>
      <c r="X48" s="66"/>
      <c r="Z48" s="67"/>
      <c r="AA48" s="626" t="s">
        <v>212</v>
      </c>
      <c r="AB48" s="626"/>
      <c r="AC48" s="629"/>
      <c r="AD48" s="630"/>
      <c r="AE48" s="68"/>
      <c r="AF48" s="66"/>
      <c r="AH48" s="67"/>
      <c r="AI48" s="626" t="s">
        <v>212</v>
      </c>
      <c r="AJ48" s="626"/>
      <c r="AK48" s="629"/>
      <c r="AL48" s="630"/>
      <c r="AM48" s="68"/>
      <c r="AN48" s="66"/>
      <c r="AP48" s="67"/>
      <c r="AQ48" s="626" t="s">
        <v>212</v>
      </c>
      <c r="AR48" s="626"/>
      <c r="AS48" s="629"/>
      <c r="AT48" s="630"/>
      <c r="AU48" s="68"/>
      <c r="AV48" s="66"/>
    </row>
    <row r="49" spans="2:48">
      <c r="B49" s="67"/>
      <c r="C49" s="48"/>
      <c r="D49" s="48"/>
      <c r="E49" s="68"/>
      <c r="F49" s="459"/>
      <c r="G49" s="459"/>
      <c r="H49" s="459"/>
      <c r="I49" s="459"/>
      <c r="J49" s="459"/>
      <c r="K49" s="68"/>
      <c r="L49" s="66"/>
      <c r="N49" s="67"/>
      <c r="O49" s="48"/>
      <c r="P49" s="48"/>
      <c r="Q49" s="68"/>
      <c r="R49" s="68"/>
      <c r="S49" s="68"/>
      <c r="T49" s="68"/>
      <c r="U49" s="68"/>
      <c r="V49" s="68"/>
      <c r="W49" s="68"/>
      <c r="X49" s="66"/>
      <c r="Z49" s="67"/>
      <c r="AA49" s="48"/>
      <c r="AB49" s="48"/>
      <c r="AC49" s="68"/>
      <c r="AD49" s="68"/>
      <c r="AE49" s="68"/>
      <c r="AF49" s="66"/>
      <c r="AH49" s="67"/>
      <c r="AI49" s="48"/>
      <c r="AJ49" s="48"/>
      <c r="AK49" s="68"/>
      <c r="AL49" s="68"/>
      <c r="AM49" s="68"/>
      <c r="AN49" s="66"/>
      <c r="AP49" s="67"/>
      <c r="AQ49" s="48"/>
      <c r="AR49" s="48"/>
      <c r="AS49" s="68"/>
      <c r="AT49" s="68"/>
      <c r="AU49" s="68"/>
      <c r="AV49" s="66"/>
    </row>
    <row r="50" spans="2:48" ht="14.5" thickBot="1">
      <c r="B50" s="69"/>
      <c r="C50" s="624"/>
      <c r="D50" s="624"/>
      <c r="E50" s="70"/>
      <c r="F50" s="467"/>
      <c r="G50" s="467"/>
      <c r="H50" s="467"/>
      <c r="I50" s="467"/>
      <c r="J50" s="467"/>
      <c r="K50" s="53"/>
      <c r="L50" s="71"/>
      <c r="N50" s="69"/>
      <c r="O50" s="624"/>
      <c r="P50" s="624"/>
      <c r="Q50" s="70"/>
      <c r="R50" s="53"/>
      <c r="S50" s="53"/>
      <c r="T50" s="53"/>
      <c r="U50" s="53"/>
      <c r="V50" s="53"/>
      <c r="W50" s="53"/>
      <c r="X50" s="71"/>
      <c r="Z50" s="69"/>
      <c r="AA50" s="624"/>
      <c r="AB50" s="624"/>
      <c r="AC50" s="70"/>
      <c r="AD50" s="53"/>
      <c r="AE50" s="53"/>
      <c r="AF50" s="71"/>
      <c r="AH50" s="69"/>
      <c r="AI50" s="624"/>
      <c r="AJ50" s="624"/>
      <c r="AK50" s="70"/>
      <c r="AL50" s="53"/>
      <c r="AM50" s="53"/>
      <c r="AN50" s="71"/>
      <c r="AP50" s="69"/>
      <c r="AQ50" s="624"/>
      <c r="AR50" s="624"/>
      <c r="AS50" s="70"/>
      <c r="AT50" s="53"/>
      <c r="AU50" s="53"/>
      <c r="AV50" s="71"/>
    </row>
    <row r="51" spans="2:48" s="24" customFormat="1" ht="65.150000000000006" customHeight="1">
      <c r="B51" s="392"/>
      <c r="C51" s="646"/>
      <c r="D51" s="646"/>
      <c r="E51" s="647"/>
      <c r="F51" s="647"/>
      <c r="G51" s="479"/>
      <c r="H51" s="479"/>
      <c r="I51" s="479"/>
      <c r="J51" s="479"/>
      <c r="K51" s="13"/>
    </row>
    <row r="52" spans="2:48" ht="59.25" customHeight="1">
      <c r="B52" s="392"/>
      <c r="C52" s="651"/>
      <c r="D52" s="651"/>
      <c r="E52" s="651"/>
      <c r="F52" s="651"/>
      <c r="G52" s="651"/>
      <c r="H52" s="651"/>
      <c r="I52" s="651"/>
      <c r="J52" s="651"/>
      <c r="K52" s="651"/>
    </row>
    <row r="53" spans="2:48" ht="50.15" customHeight="1">
      <c r="B53" s="392"/>
      <c r="C53" s="648"/>
      <c r="D53" s="648"/>
      <c r="E53" s="650"/>
      <c r="F53" s="650"/>
      <c r="G53" s="480"/>
      <c r="H53" s="480"/>
      <c r="I53" s="480"/>
      <c r="J53" s="480"/>
      <c r="K53" s="13"/>
    </row>
    <row r="54" spans="2:48" ht="100.4" customHeight="1">
      <c r="B54" s="392"/>
      <c r="C54" s="648"/>
      <c r="D54" s="648"/>
      <c r="E54" s="649"/>
      <c r="F54" s="649"/>
      <c r="G54" s="480"/>
      <c r="H54" s="480"/>
      <c r="I54" s="480"/>
      <c r="J54" s="480"/>
      <c r="K54" s="13"/>
    </row>
    <row r="55" spans="2:48">
      <c r="B55" s="392"/>
      <c r="C55" s="392"/>
      <c r="D55" s="392"/>
      <c r="E55" s="13"/>
      <c r="F55" s="468"/>
      <c r="G55" s="468"/>
      <c r="H55" s="468"/>
      <c r="I55" s="468"/>
      <c r="J55" s="468"/>
      <c r="K55" s="13"/>
    </row>
    <row r="56" spans="2:48">
      <c r="B56" s="392"/>
      <c r="C56" s="646"/>
      <c r="D56" s="646"/>
      <c r="E56" s="13"/>
      <c r="F56" s="468"/>
      <c r="G56" s="468"/>
      <c r="H56" s="468"/>
      <c r="I56" s="468"/>
      <c r="J56" s="468"/>
      <c r="K56" s="13"/>
    </row>
    <row r="57" spans="2:48" ht="50.15" customHeight="1">
      <c r="B57" s="392"/>
      <c r="C57" s="646"/>
      <c r="D57" s="646"/>
      <c r="E57" s="649"/>
      <c r="F57" s="649"/>
      <c r="G57" s="480"/>
      <c r="H57" s="480"/>
      <c r="I57" s="480"/>
      <c r="J57" s="480"/>
      <c r="K57" s="13"/>
    </row>
    <row r="58" spans="2:48" ht="100.4" customHeight="1">
      <c r="B58" s="392"/>
      <c r="C58" s="648"/>
      <c r="D58" s="648"/>
      <c r="E58" s="649"/>
      <c r="F58" s="649"/>
      <c r="G58" s="480"/>
      <c r="H58" s="480"/>
      <c r="I58" s="480"/>
      <c r="J58" s="480"/>
      <c r="K58" s="13"/>
    </row>
    <row r="59" spans="2:48">
      <c r="B59" s="392"/>
      <c r="C59" s="25"/>
      <c r="D59" s="392"/>
      <c r="E59" s="26"/>
      <c r="F59" s="468"/>
      <c r="G59" s="468"/>
      <c r="H59" s="468"/>
      <c r="I59" s="468"/>
      <c r="J59" s="468"/>
      <c r="K59" s="13"/>
    </row>
    <row r="60" spans="2:48">
      <c r="B60" s="392"/>
      <c r="C60" s="25"/>
      <c r="D60" s="25"/>
      <c r="E60" s="26"/>
      <c r="F60" s="469"/>
      <c r="G60" s="469"/>
      <c r="H60" s="469"/>
      <c r="I60" s="469"/>
      <c r="J60" s="469"/>
      <c r="K60" s="12"/>
    </row>
    <row r="61" spans="2:48">
      <c r="E61" s="27"/>
      <c r="F61" s="470"/>
      <c r="G61" s="470"/>
      <c r="H61" s="470"/>
      <c r="I61" s="470"/>
      <c r="J61" s="470"/>
    </row>
    <row r="62" spans="2:48">
      <c r="E62" s="27"/>
      <c r="F62" s="470"/>
      <c r="G62" s="470"/>
      <c r="H62" s="470"/>
      <c r="I62" s="470"/>
      <c r="J62" s="470"/>
    </row>
  </sheetData>
  <mergeCells count="138">
    <mergeCell ref="C5:F5"/>
    <mergeCell ref="O5:R5"/>
    <mergeCell ref="AA5:AD5"/>
    <mergeCell ref="C7:D7"/>
    <mergeCell ref="O7:P7"/>
    <mergeCell ref="AA7:AB7"/>
    <mergeCell ref="C3:K3"/>
    <mergeCell ref="O3:W3"/>
    <mergeCell ref="AA3:AE3"/>
    <mergeCell ref="B4:F4"/>
    <mergeCell ref="N4:R4"/>
    <mergeCell ref="Z4:AD4"/>
    <mergeCell ref="C8:F8"/>
    <mergeCell ref="O8:R8"/>
    <mergeCell ref="AA8:AD8"/>
    <mergeCell ref="C9:D9"/>
    <mergeCell ref="E9:F9"/>
    <mergeCell ref="O9:P9"/>
    <mergeCell ref="Q9:R9"/>
    <mergeCell ref="AA9:AB9"/>
    <mergeCell ref="AC9:AD9"/>
    <mergeCell ref="AC12:AD12"/>
    <mergeCell ref="C10:D10"/>
    <mergeCell ref="E10:F10"/>
    <mergeCell ref="O10:P10"/>
    <mergeCell ref="Q10:R10"/>
    <mergeCell ref="AA10:AB10"/>
    <mergeCell ref="AC10:AD10"/>
    <mergeCell ref="C12:D12"/>
    <mergeCell ref="E12:F12"/>
    <mergeCell ref="O12:P12"/>
    <mergeCell ref="Q12:R12"/>
    <mergeCell ref="AA12:AB12"/>
    <mergeCell ref="C16:D16"/>
    <mergeCell ref="O16:P16"/>
    <mergeCell ref="AA16:AB16"/>
    <mergeCell ref="C29:D29"/>
    <mergeCell ref="O29:P29"/>
    <mergeCell ref="AA29:AB29"/>
    <mergeCell ref="C13:F13"/>
    <mergeCell ref="O13:R13"/>
    <mergeCell ref="AA13:AD13"/>
    <mergeCell ref="C15:D15"/>
    <mergeCell ref="O15:P15"/>
    <mergeCell ref="AA15:AB15"/>
    <mergeCell ref="AC44:AD44"/>
    <mergeCell ref="C30:D30"/>
    <mergeCell ref="O30:P30"/>
    <mergeCell ref="AA30:AB30"/>
    <mergeCell ref="C43:F43"/>
    <mergeCell ref="O43:R43"/>
    <mergeCell ref="AA43:AD43"/>
    <mergeCell ref="C44:D44"/>
    <mergeCell ref="E44:F44"/>
    <mergeCell ref="O44:P44"/>
    <mergeCell ref="Q44:R44"/>
    <mergeCell ref="AA44:AB44"/>
    <mergeCell ref="AA48:AB48"/>
    <mergeCell ref="AC48:AD48"/>
    <mergeCell ref="C45:F45"/>
    <mergeCell ref="O45:R45"/>
    <mergeCell ref="AA45:AD45"/>
    <mergeCell ref="C46:D46"/>
    <mergeCell ref="E46:F46"/>
    <mergeCell ref="O46:P46"/>
    <mergeCell ref="Q46:R46"/>
    <mergeCell ref="AA46:AB46"/>
    <mergeCell ref="AC46:AD46"/>
    <mergeCell ref="AC47:AD47"/>
    <mergeCell ref="AI3:AM3"/>
    <mergeCell ref="AH4:AL4"/>
    <mergeCell ref="AI5:AL5"/>
    <mergeCell ref="AI7:AJ7"/>
    <mergeCell ref="AI8:AL8"/>
    <mergeCell ref="AA50:AB50"/>
    <mergeCell ref="C51:D51"/>
    <mergeCell ref="E51:F51"/>
    <mergeCell ref="C58:D58"/>
    <mergeCell ref="E58:F58"/>
    <mergeCell ref="C53:D53"/>
    <mergeCell ref="E53:F53"/>
    <mergeCell ref="C54:D54"/>
    <mergeCell ref="E54:F54"/>
    <mergeCell ref="C56:D56"/>
    <mergeCell ref="C57:D57"/>
    <mergeCell ref="E57:F57"/>
    <mergeCell ref="C52:K52"/>
    <mergeCell ref="C48:D48"/>
    <mergeCell ref="E48:F48"/>
    <mergeCell ref="O48:P48"/>
    <mergeCell ref="Q48:R48"/>
    <mergeCell ref="C50:D50"/>
    <mergeCell ref="O50:P50"/>
    <mergeCell ref="AI16:AJ16"/>
    <mergeCell ref="AI29:AJ29"/>
    <mergeCell ref="AI30:AJ30"/>
    <mergeCell ref="AI9:AJ9"/>
    <mergeCell ref="AK9:AL9"/>
    <mergeCell ref="AI10:AJ10"/>
    <mergeCell ref="AK10:AL10"/>
    <mergeCell ref="AI12:AJ12"/>
    <mergeCell ref="AK12:AL12"/>
    <mergeCell ref="AI48:AJ48"/>
    <mergeCell ref="AK48:AL48"/>
    <mergeCell ref="AI50:AJ50"/>
    <mergeCell ref="AQ3:AU3"/>
    <mergeCell ref="AP4:AT4"/>
    <mergeCell ref="AQ5:AT5"/>
    <mergeCell ref="AQ7:AR7"/>
    <mergeCell ref="AQ8:AT8"/>
    <mergeCell ref="AQ9:AR9"/>
    <mergeCell ref="AS9:AT9"/>
    <mergeCell ref="AQ10:AR10"/>
    <mergeCell ref="AS10:AT10"/>
    <mergeCell ref="AQ12:AR12"/>
    <mergeCell ref="AS12:AT12"/>
    <mergeCell ref="AQ13:AT13"/>
    <mergeCell ref="AQ15:AR15"/>
    <mergeCell ref="AI43:AL43"/>
    <mergeCell ref="AI44:AJ44"/>
    <mergeCell ref="AK44:AL44"/>
    <mergeCell ref="AI45:AL45"/>
    <mergeCell ref="AI46:AJ46"/>
    <mergeCell ref="AK46:AL46"/>
    <mergeCell ref="AI13:AL13"/>
    <mergeCell ref="AI15:AJ15"/>
    <mergeCell ref="AQ50:AR50"/>
    <mergeCell ref="AQ45:AT45"/>
    <mergeCell ref="AQ46:AR46"/>
    <mergeCell ref="AS46:AT46"/>
    <mergeCell ref="AQ48:AR48"/>
    <mergeCell ref="AS48:AT48"/>
    <mergeCell ref="AQ16:AR16"/>
    <mergeCell ref="AQ29:AR29"/>
    <mergeCell ref="AQ30:AR30"/>
    <mergeCell ref="AQ43:AT43"/>
    <mergeCell ref="AQ44:AR44"/>
    <mergeCell ref="AS44:AT44"/>
  </mergeCells>
  <dataValidations count="2">
    <dataValidation type="list" allowBlank="1" showInputMessage="1" showErrorMessage="1" sqref="E57" xr:uid="{6DFB340A-EC6A-49BE-ADE7-5D7CEAA82B7B}">
      <formula1>$N$63:$N$64</formula1>
    </dataValidation>
    <dataValidation type="whole" allowBlank="1" showInputMessage="1" showErrorMessage="1" sqref="E53 E46:E47 E9 Q46:Q47 Q9 AC46:AC47 AC9 AK46:AK47 AK9 AS46:AS47 AS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topLeftCell="A22" zoomScale="92" zoomScaleNormal="92" workbookViewId="0">
      <selection activeCell="C16" sqref="C16"/>
    </sheetView>
  </sheetViews>
  <sheetFormatPr defaultColWidth="8.81640625" defaultRowHeight="14.5"/>
  <cols>
    <col min="1" max="2" width="1.81640625" customWidth="1"/>
    <col min="3" max="3" width="66" customWidth="1"/>
    <col min="4" max="4" width="32.81640625" customWidth="1"/>
    <col min="5" max="5" width="22.81640625" customWidth="1"/>
    <col min="6" max="6" width="50.7265625" customWidth="1"/>
    <col min="7" max="7" width="2" customWidth="1"/>
    <col min="8" max="8" width="1.453125" customWidth="1"/>
  </cols>
  <sheetData>
    <row r="1" spans="2:7" ht="15" thickBot="1"/>
    <row r="2" spans="2:7" ht="15" thickBot="1">
      <c r="B2" s="84"/>
      <c r="C2" s="85"/>
      <c r="D2" s="85"/>
      <c r="E2" s="85"/>
      <c r="F2" s="85"/>
      <c r="G2" s="86"/>
    </row>
    <row r="3" spans="2:7" ht="20.5" thickBot="1">
      <c r="B3" s="87"/>
      <c r="C3" s="633" t="s">
        <v>217</v>
      </c>
      <c r="D3" s="634"/>
      <c r="E3" s="634"/>
      <c r="F3" s="635"/>
      <c r="G3" s="55"/>
    </row>
    <row r="4" spans="2:7">
      <c r="B4" s="662"/>
      <c r="C4" s="663"/>
      <c r="D4" s="663"/>
      <c r="E4" s="663"/>
      <c r="F4" s="663"/>
      <c r="G4" s="55"/>
    </row>
    <row r="5" spans="2:7">
      <c r="B5" s="56"/>
      <c r="C5" s="688"/>
      <c r="D5" s="688"/>
      <c r="E5" s="688"/>
      <c r="F5" s="688"/>
      <c r="G5" s="55"/>
    </row>
    <row r="6" spans="2:7">
      <c r="B6" s="56"/>
      <c r="C6" s="57"/>
      <c r="D6" s="58"/>
      <c r="E6" s="57"/>
      <c r="F6" s="58"/>
      <c r="G6" s="55"/>
    </row>
    <row r="7" spans="2:7">
      <c r="B7" s="56"/>
      <c r="C7" s="664" t="s">
        <v>225</v>
      </c>
      <c r="D7" s="664"/>
      <c r="E7" s="59"/>
      <c r="F7" s="58"/>
      <c r="G7" s="55"/>
    </row>
    <row r="8" spans="2:7" ht="15" thickBot="1">
      <c r="B8" s="56"/>
      <c r="C8" s="665" t="s">
        <v>277</v>
      </c>
      <c r="D8" s="665"/>
      <c r="E8" s="665"/>
      <c r="F8" s="665"/>
      <c r="G8" s="55"/>
    </row>
    <row r="9" spans="2:7" ht="15" thickBot="1">
      <c r="B9" s="56"/>
      <c r="C9" s="33" t="s">
        <v>227</v>
      </c>
      <c r="D9" s="34" t="s">
        <v>226</v>
      </c>
      <c r="E9" s="686" t="s">
        <v>257</v>
      </c>
      <c r="F9" s="687"/>
      <c r="G9" s="55"/>
    </row>
    <row r="10" spans="2:7" ht="212.15" customHeight="1">
      <c r="B10" s="56"/>
      <c r="C10" s="523" t="s">
        <v>861</v>
      </c>
      <c r="D10" s="523" t="s">
        <v>869</v>
      </c>
      <c r="E10" s="679" t="s">
        <v>983</v>
      </c>
      <c r="F10" s="680"/>
      <c r="G10" s="55"/>
    </row>
    <row r="11" spans="2:7" ht="155.25" customHeight="1">
      <c r="B11" s="56"/>
      <c r="C11" s="522" t="s">
        <v>862</v>
      </c>
      <c r="D11" s="522" t="s">
        <v>868</v>
      </c>
      <c r="E11" s="681" t="s">
        <v>980</v>
      </c>
      <c r="F11" s="682"/>
      <c r="G11" s="55"/>
    </row>
    <row r="12" spans="2:7" ht="213" customHeight="1">
      <c r="B12" s="56"/>
      <c r="C12" s="522" t="s">
        <v>863</v>
      </c>
      <c r="D12" s="522" t="s">
        <v>868</v>
      </c>
      <c r="E12" s="681" t="s">
        <v>981</v>
      </c>
      <c r="F12" s="682"/>
      <c r="G12" s="55"/>
    </row>
    <row r="13" spans="2:7" ht="114" customHeight="1">
      <c r="B13" s="56"/>
      <c r="C13" s="522" t="s">
        <v>864</v>
      </c>
      <c r="D13" s="522" t="s">
        <v>868</v>
      </c>
      <c r="E13" s="681" t="s">
        <v>982</v>
      </c>
      <c r="F13" s="682"/>
      <c r="G13" s="55"/>
    </row>
    <row r="14" spans="2:7" ht="173.15" customHeight="1">
      <c r="B14" s="56"/>
      <c r="C14" s="522" t="s">
        <v>865</v>
      </c>
      <c r="D14" s="522" t="s">
        <v>869</v>
      </c>
      <c r="E14" s="681" t="s">
        <v>984</v>
      </c>
      <c r="F14" s="682"/>
      <c r="G14" s="55"/>
    </row>
    <row r="15" spans="2:7" ht="94" customHeight="1">
      <c r="B15" s="56"/>
      <c r="C15" s="522" t="s">
        <v>866</v>
      </c>
      <c r="D15" s="522" t="s">
        <v>986</v>
      </c>
      <c r="E15" s="681" t="s">
        <v>985</v>
      </c>
      <c r="F15" s="682"/>
      <c r="G15" s="55"/>
    </row>
    <row r="16" spans="2:7" ht="142" customHeight="1">
      <c r="B16" s="56"/>
      <c r="C16" s="522" t="s">
        <v>867</v>
      </c>
      <c r="D16" s="522" t="s">
        <v>868</v>
      </c>
      <c r="E16" s="681" t="s">
        <v>987</v>
      </c>
      <c r="F16" s="682"/>
      <c r="G16" s="55"/>
    </row>
    <row r="17" spans="2:7" ht="30" customHeight="1">
      <c r="B17" s="56"/>
      <c r="C17" s="35"/>
      <c r="D17" s="35"/>
      <c r="E17" s="683"/>
      <c r="F17" s="684"/>
      <c r="G17" s="55"/>
    </row>
    <row r="18" spans="2:7" ht="30" customHeight="1">
      <c r="B18" s="56"/>
      <c r="C18" s="35"/>
      <c r="D18" s="35"/>
      <c r="E18" s="683"/>
      <c r="F18" s="684"/>
      <c r="G18" s="55"/>
    </row>
    <row r="19" spans="2:7" ht="30" customHeight="1">
      <c r="B19" s="56"/>
      <c r="C19" s="35"/>
      <c r="D19" s="35"/>
      <c r="E19" s="683"/>
      <c r="F19" s="684"/>
      <c r="G19" s="55"/>
    </row>
    <row r="20" spans="2:7" ht="30" customHeight="1" thickBot="1">
      <c r="B20" s="56"/>
      <c r="C20" s="36"/>
      <c r="D20" s="36"/>
      <c r="E20" s="692"/>
      <c r="F20" s="693"/>
      <c r="G20" s="55"/>
    </row>
    <row r="21" spans="2:7">
      <c r="B21" s="56"/>
      <c r="C21" s="58"/>
      <c r="D21" s="58"/>
      <c r="E21" s="58"/>
      <c r="F21" s="58"/>
      <c r="G21" s="55"/>
    </row>
    <row r="22" spans="2:7">
      <c r="B22" s="56"/>
      <c r="C22" s="690" t="s">
        <v>241</v>
      </c>
      <c r="D22" s="690"/>
      <c r="E22" s="690"/>
      <c r="F22" s="690"/>
      <c r="G22" s="55"/>
    </row>
    <row r="23" spans="2:7" ht="15" thickBot="1">
      <c r="B23" s="56"/>
      <c r="C23" s="691" t="s">
        <v>255</v>
      </c>
      <c r="D23" s="691"/>
      <c r="E23" s="691"/>
      <c r="F23" s="691"/>
      <c r="G23" s="55"/>
    </row>
    <row r="24" spans="2:7" ht="15" thickBot="1">
      <c r="B24" s="56"/>
      <c r="C24" s="33" t="s">
        <v>227</v>
      </c>
      <c r="D24" s="34" t="s">
        <v>226</v>
      </c>
      <c r="E24" s="686" t="s">
        <v>257</v>
      </c>
      <c r="F24" s="687"/>
      <c r="G24" s="55"/>
    </row>
    <row r="25" spans="2:7" ht="172" customHeight="1">
      <c r="B25" s="56"/>
      <c r="C25" s="433" t="s">
        <v>988</v>
      </c>
      <c r="D25" s="523" t="s">
        <v>870</v>
      </c>
      <c r="E25" s="679" t="s">
        <v>1048</v>
      </c>
      <c r="F25" s="680"/>
      <c r="G25" s="55"/>
    </row>
    <row r="26" spans="2:7" ht="49" customHeight="1">
      <c r="B26" s="56"/>
      <c r="C26" s="550"/>
      <c r="D26" s="522"/>
      <c r="E26" s="681"/>
      <c r="F26" s="682"/>
      <c r="G26" s="55"/>
    </row>
    <row r="27" spans="2:7" ht="40" customHeight="1">
      <c r="B27" s="56"/>
      <c r="C27" s="35"/>
      <c r="D27" s="35"/>
      <c r="E27" s="683"/>
      <c r="F27" s="684"/>
      <c r="G27" s="55"/>
    </row>
    <row r="28" spans="2:7" ht="40" customHeight="1" thickBot="1">
      <c r="B28" s="56"/>
      <c r="C28" s="36"/>
      <c r="D28" s="36"/>
      <c r="E28" s="692"/>
      <c r="F28" s="693"/>
      <c r="G28" s="55"/>
    </row>
    <row r="29" spans="2:7">
      <c r="B29" s="56"/>
      <c r="C29" s="58"/>
      <c r="D29" s="58"/>
      <c r="E29" s="58"/>
      <c r="F29" s="58"/>
      <c r="G29" s="55"/>
    </row>
    <row r="30" spans="2:7">
      <c r="B30" s="56"/>
      <c r="C30" s="58"/>
      <c r="D30" s="58"/>
      <c r="E30" s="58"/>
      <c r="F30" s="58"/>
      <c r="G30" s="55"/>
    </row>
    <row r="31" spans="2:7" ht="31.5" customHeight="1">
      <c r="B31" s="56"/>
      <c r="C31" s="689" t="s">
        <v>240</v>
      </c>
      <c r="D31" s="689"/>
      <c r="E31" s="689"/>
      <c r="F31" s="689"/>
      <c r="G31" s="55"/>
    </row>
    <row r="32" spans="2:7" ht="15" thickBot="1">
      <c r="B32" s="56"/>
      <c r="C32" s="665" t="s">
        <v>258</v>
      </c>
      <c r="D32" s="665"/>
      <c r="E32" s="685"/>
      <c r="F32" s="685"/>
      <c r="G32" s="55"/>
    </row>
    <row r="33" spans="2:8" ht="113.25" customHeight="1" thickBot="1">
      <c r="B33" s="56"/>
      <c r="C33" s="676" t="s">
        <v>1045</v>
      </c>
      <c r="D33" s="677"/>
      <c r="E33" s="677"/>
      <c r="F33" s="678"/>
      <c r="G33" s="55"/>
    </row>
    <row r="34" spans="2:8" ht="15" thickBot="1">
      <c r="B34" s="410"/>
      <c r="C34" s="667"/>
      <c r="D34" s="668"/>
      <c r="E34" s="667"/>
      <c r="F34" s="668"/>
      <c r="G34" s="60"/>
      <c r="H34" s="412"/>
    </row>
    <row r="35" spans="2:8" ht="15" customHeight="1">
      <c r="B35" s="411"/>
      <c r="C35" s="669"/>
      <c r="D35" s="669"/>
      <c r="E35" s="669"/>
      <c r="F35" s="669"/>
      <c r="G35" s="411"/>
    </row>
    <row r="36" spans="2:8">
      <c r="B36" s="8"/>
      <c r="C36" s="669"/>
      <c r="D36" s="669"/>
      <c r="E36" s="669"/>
      <c r="F36" s="669"/>
      <c r="G36" s="8"/>
    </row>
    <row r="37" spans="2:8">
      <c r="B37" s="8"/>
      <c r="C37" s="666"/>
      <c r="D37" s="666"/>
      <c r="E37" s="666"/>
      <c r="F37" s="666"/>
      <c r="G37" s="8"/>
    </row>
    <row r="38" spans="2:8">
      <c r="B38" s="8"/>
      <c r="C38" s="8"/>
      <c r="D38" s="8"/>
      <c r="E38" s="8"/>
      <c r="F38" s="8"/>
      <c r="G38" s="8"/>
    </row>
    <row r="39" spans="2:8">
      <c r="B39" s="8"/>
      <c r="C39" s="8"/>
      <c r="D39" s="8"/>
      <c r="E39" s="8"/>
      <c r="F39" s="8"/>
      <c r="G39" s="8"/>
    </row>
    <row r="40" spans="2:8">
      <c r="B40" s="8"/>
      <c r="C40" s="672"/>
      <c r="D40" s="672"/>
      <c r="E40" s="7"/>
      <c r="F40" s="8"/>
      <c r="G40" s="8"/>
    </row>
    <row r="41" spans="2:8">
      <c r="B41" s="8"/>
      <c r="C41" s="672"/>
      <c r="D41" s="672"/>
      <c r="E41" s="7"/>
      <c r="F41" s="8"/>
      <c r="G41" s="8"/>
    </row>
    <row r="42" spans="2:8">
      <c r="B42" s="8"/>
      <c r="C42" s="673"/>
      <c r="D42" s="673"/>
      <c r="E42" s="673"/>
      <c r="F42" s="673"/>
      <c r="G42" s="8"/>
    </row>
    <row r="43" spans="2:8">
      <c r="B43" s="8"/>
      <c r="C43" s="670"/>
      <c r="D43" s="670"/>
      <c r="E43" s="675"/>
      <c r="F43" s="675"/>
      <c r="G43" s="8"/>
    </row>
    <row r="44" spans="2:8">
      <c r="B44" s="8"/>
      <c r="C44" s="670"/>
      <c r="D44" s="670"/>
      <c r="E44" s="671"/>
      <c r="F44" s="671"/>
      <c r="G44" s="8"/>
    </row>
    <row r="45" spans="2:8">
      <c r="B45" s="8"/>
      <c r="C45" s="8"/>
      <c r="D45" s="8"/>
      <c r="E45" s="8"/>
      <c r="F45" s="8"/>
      <c r="G45" s="8"/>
    </row>
    <row r="46" spans="2:8">
      <c r="B46" s="8"/>
      <c r="C46" s="672"/>
      <c r="D46" s="672"/>
      <c r="E46" s="7"/>
      <c r="F46" s="8"/>
      <c r="G46" s="8"/>
    </row>
    <row r="47" spans="2:8">
      <c r="B47" s="8"/>
      <c r="C47" s="672"/>
      <c r="D47" s="672"/>
      <c r="E47" s="674"/>
      <c r="F47" s="674"/>
      <c r="G47" s="8"/>
    </row>
    <row r="48" spans="2:8">
      <c r="B48" s="8"/>
      <c r="C48" s="7"/>
      <c r="D48" s="7"/>
      <c r="E48" s="7"/>
      <c r="F48" s="7"/>
      <c r="G48" s="8"/>
    </row>
    <row r="49" spans="2:7">
      <c r="B49" s="8"/>
      <c r="C49" s="670"/>
      <c r="D49" s="670"/>
      <c r="E49" s="675"/>
      <c r="F49" s="675"/>
      <c r="G49" s="8"/>
    </row>
    <row r="50" spans="2:7">
      <c r="B50" s="8"/>
      <c r="C50" s="670"/>
      <c r="D50" s="670"/>
      <c r="E50" s="671"/>
      <c r="F50" s="671"/>
      <c r="G50" s="8"/>
    </row>
    <row r="51" spans="2:7">
      <c r="B51" s="8"/>
      <c r="C51" s="8"/>
      <c r="D51" s="8"/>
      <c r="E51" s="8"/>
      <c r="F51" s="8"/>
      <c r="G51" s="8"/>
    </row>
    <row r="52" spans="2:7">
      <c r="B52" s="8"/>
      <c r="C52" s="672"/>
      <c r="D52" s="672"/>
      <c r="E52" s="8"/>
      <c r="F52" s="8"/>
      <c r="G52" s="8"/>
    </row>
    <row r="53" spans="2:7">
      <c r="B53" s="8"/>
      <c r="C53" s="672"/>
      <c r="D53" s="672"/>
      <c r="E53" s="671"/>
      <c r="F53" s="671"/>
      <c r="G53" s="8"/>
    </row>
    <row r="54" spans="2:7">
      <c r="B54" s="8"/>
      <c r="C54" s="670"/>
      <c r="D54" s="670"/>
      <c r="E54" s="671"/>
      <c r="F54" s="671"/>
      <c r="G54" s="8"/>
    </row>
    <row r="55" spans="2:7">
      <c r="B55" s="8"/>
      <c r="C55" s="9"/>
      <c r="D55" s="8"/>
      <c r="E55" s="9"/>
      <c r="F55" s="8"/>
      <c r="G55" s="8"/>
    </row>
    <row r="56" spans="2:7">
      <c r="B56" s="8"/>
      <c r="C56" s="9"/>
      <c r="D56" s="9"/>
      <c r="E56" s="9"/>
      <c r="F56" s="9"/>
      <c r="G56" s="10"/>
    </row>
  </sheetData>
  <mergeCells count="55">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A53" zoomScale="70" zoomScaleNormal="70" workbookViewId="0">
      <selection activeCell="C56" sqref="C56"/>
    </sheetView>
  </sheetViews>
  <sheetFormatPr defaultColWidth="9.1796875" defaultRowHeight="14.5"/>
  <cols>
    <col min="1" max="2" width="1.81640625" style="270" customWidth="1"/>
    <col min="3" max="3" width="45.453125" style="270" customWidth="1"/>
    <col min="4" max="4" width="24.7265625" style="270" customWidth="1"/>
    <col min="5" max="5" width="43.81640625" style="270" customWidth="1"/>
    <col min="6" max="6" width="38.453125" style="270" customWidth="1"/>
    <col min="7" max="7" width="59.81640625" style="270" customWidth="1"/>
    <col min="8" max="8" width="126.453125" style="270" customWidth="1"/>
    <col min="9" max="9" width="102.1796875" style="270" customWidth="1"/>
    <col min="10" max="10" width="22" style="270" customWidth="1"/>
    <col min="11" max="12" width="24.453125" style="270" customWidth="1"/>
    <col min="13" max="13" width="20.453125" style="270" customWidth="1"/>
    <col min="14" max="14" width="2" style="270" customWidth="1"/>
    <col min="15" max="19" width="9.1796875" style="270"/>
    <col min="20" max="16384" width="9.1796875" style="269"/>
  </cols>
  <sheetData>
    <row r="1" spans="1:19" ht="15" thickBot="1"/>
    <row r="2" spans="1:19" ht="15" thickBot="1">
      <c r="B2" s="332"/>
      <c r="C2" s="331"/>
      <c r="D2" s="331"/>
      <c r="E2" s="331"/>
      <c r="F2" s="331"/>
      <c r="G2" s="331"/>
      <c r="H2" s="331"/>
      <c r="I2" s="331"/>
      <c r="J2" s="331"/>
      <c r="K2" s="331"/>
      <c r="L2" s="331"/>
      <c r="M2" s="330"/>
      <c r="N2" s="271"/>
    </row>
    <row r="3" spans="1:19" customFormat="1" ht="20.5" thickBot="1">
      <c r="A3" s="6"/>
      <c r="B3" s="87"/>
      <c r="C3" s="694" t="s">
        <v>696</v>
      </c>
      <c r="D3" s="695"/>
      <c r="E3" s="695"/>
      <c r="F3" s="695"/>
      <c r="G3" s="696"/>
      <c r="H3" s="329"/>
      <c r="I3" s="329"/>
      <c r="J3" s="329"/>
      <c r="K3" s="329"/>
      <c r="L3" s="329"/>
      <c r="M3" s="328"/>
      <c r="N3" s="164"/>
      <c r="O3" s="6"/>
      <c r="P3" s="6"/>
      <c r="Q3" s="6"/>
      <c r="R3" s="6"/>
      <c r="S3" s="6"/>
    </row>
    <row r="4" spans="1:19" customFormat="1">
      <c r="A4" s="6"/>
      <c r="B4" s="87"/>
      <c r="C4" s="329"/>
      <c r="D4" s="329"/>
      <c r="E4" s="329"/>
      <c r="F4" s="329"/>
      <c r="G4" s="329"/>
      <c r="H4" s="329"/>
      <c r="I4" s="329"/>
      <c r="J4" s="329"/>
      <c r="K4" s="329"/>
      <c r="L4" s="329"/>
      <c r="M4" s="328"/>
      <c r="N4" s="164"/>
      <c r="O4" s="6"/>
      <c r="P4" s="6"/>
      <c r="Q4" s="6"/>
      <c r="R4" s="6"/>
      <c r="S4" s="6"/>
    </row>
    <row r="5" spans="1:19">
      <c r="B5" s="277"/>
      <c r="C5" s="319"/>
      <c r="D5" s="319"/>
      <c r="E5" s="319"/>
      <c r="F5" s="319"/>
      <c r="G5" s="319"/>
      <c r="H5" s="319"/>
      <c r="I5" s="319"/>
      <c r="J5" s="319"/>
      <c r="K5" s="319"/>
      <c r="L5" s="319"/>
      <c r="M5" s="278"/>
      <c r="N5" s="271"/>
    </row>
    <row r="6" spans="1:19">
      <c r="B6" s="277"/>
      <c r="C6" s="281" t="s">
        <v>695</v>
      </c>
      <c r="D6" s="319"/>
      <c r="E6" s="319"/>
      <c r="F6" s="319"/>
      <c r="G6" s="319"/>
      <c r="H6" s="319"/>
      <c r="I6" s="319"/>
      <c r="J6" s="319"/>
      <c r="K6" s="319"/>
      <c r="L6" s="319"/>
      <c r="M6" s="278"/>
      <c r="N6" s="271"/>
    </row>
    <row r="7" spans="1:19" ht="15" thickBot="1">
      <c r="B7" s="277"/>
      <c r="C7" s="319"/>
      <c r="D7" s="319"/>
      <c r="E7" s="319"/>
      <c r="F7" s="319"/>
      <c r="G7" s="319"/>
      <c r="H7" s="319"/>
      <c r="I7" s="319"/>
      <c r="J7" s="319"/>
      <c r="K7" s="319"/>
      <c r="L7" s="319"/>
      <c r="M7" s="278"/>
      <c r="N7" s="271"/>
    </row>
    <row r="8" spans="1:19" ht="51" customHeight="1" thickBot="1">
      <c r="B8" s="277"/>
      <c r="C8" s="327" t="s">
        <v>777</v>
      </c>
      <c r="D8" s="709"/>
      <c r="E8" s="709"/>
      <c r="F8" s="709"/>
      <c r="G8" s="710"/>
      <c r="H8" s="319"/>
      <c r="I8" s="319"/>
      <c r="J8" s="319"/>
      <c r="K8" s="319"/>
      <c r="L8" s="319"/>
      <c r="M8" s="278"/>
      <c r="N8" s="271"/>
    </row>
    <row r="9" spans="1:19" ht="15" thickBot="1">
      <c r="B9" s="277"/>
      <c r="C9" s="319"/>
      <c r="D9" s="319"/>
      <c r="E9" s="319"/>
      <c r="F9" s="319"/>
      <c r="G9" s="319"/>
      <c r="H9" s="319"/>
      <c r="I9" s="319"/>
      <c r="J9" s="319"/>
      <c r="K9" s="319"/>
      <c r="L9" s="319"/>
      <c r="M9" s="278"/>
      <c r="N9" s="271"/>
    </row>
    <row r="10" spans="1:19" ht="114" customHeight="1">
      <c r="B10" s="277"/>
      <c r="C10" s="326" t="s">
        <v>778</v>
      </c>
      <c r="D10" s="302" t="s">
        <v>953</v>
      </c>
      <c r="E10" s="302" t="s">
        <v>779</v>
      </c>
      <c r="F10" s="302" t="s">
        <v>694</v>
      </c>
      <c r="G10" s="302" t="s">
        <v>780</v>
      </c>
      <c r="H10" s="302" t="s">
        <v>781</v>
      </c>
      <c r="I10" s="302" t="s">
        <v>693</v>
      </c>
      <c r="J10" s="302" t="s">
        <v>782</v>
      </c>
      <c r="K10" s="302" t="s">
        <v>783</v>
      </c>
      <c r="L10" s="301" t="s">
        <v>784</v>
      </c>
      <c r="M10" s="278"/>
      <c r="N10" s="284"/>
    </row>
    <row r="11" spans="1:19" ht="44.15" customHeight="1">
      <c r="B11" s="277"/>
      <c r="C11" s="294" t="s">
        <v>692</v>
      </c>
      <c r="D11" s="325"/>
      <c r="E11" s="325"/>
      <c r="F11" s="292" t="s">
        <v>895</v>
      </c>
      <c r="G11" s="292" t="s">
        <v>991</v>
      </c>
      <c r="H11" s="292" t="s">
        <v>989</v>
      </c>
      <c r="I11" s="292">
        <v>0</v>
      </c>
      <c r="J11" s="292" t="s">
        <v>837</v>
      </c>
      <c r="K11" s="292" t="s">
        <v>837</v>
      </c>
      <c r="L11" s="291" t="s">
        <v>837</v>
      </c>
      <c r="M11" s="285"/>
      <c r="N11" s="284"/>
    </row>
    <row r="12" spans="1:19" ht="20.149999999999999" customHeight="1">
      <c r="B12" s="277"/>
      <c r="C12" s="294" t="s">
        <v>691</v>
      </c>
      <c r="D12" s="325"/>
      <c r="E12" s="325"/>
      <c r="F12" s="292"/>
      <c r="G12" s="292"/>
      <c r="H12" s="292"/>
      <c r="I12" s="292"/>
      <c r="J12" s="292"/>
      <c r="K12" s="292"/>
      <c r="L12" s="291"/>
      <c r="M12" s="285"/>
      <c r="N12" s="284"/>
    </row>
    <row r="13" spans="1:19" ht="245.15" customHeight="1">
      <c r="B13" s="277"/>
      <c r="C13" s="294" t="s">
        <v>690</v>
      </c>
      <c r="D13" s="325"/>
      <c r="E13" s="325"/>
      <c r="F13" s="292" t="s">
        <v>990</v>
      </c>
      <c r="G13" s="292" t="s">
        <v>1000</v>
      </c>
      <c r="H13" s="292" t="s">
        <v>993</v>
      </c>
      <c r="I13" s="292" t="s">
        <v>992</v>
      </c>
      <c r="J13" s="292" t="s">
        <v>837</v>
      </c>
      <c r="K13" s="292" t="s">
        <v>837</v>
      </c>
      <c r="L13" s="291" t="s">
        <v>837</v>
      </c>
      <c r="M13" s="285"/>
      <c r="N13" s="284"/>
    </row>
    <row r="14" spans="1:19" ht="20.149999999999999" customHeight="1">
      <c r="B14" s="277"/>
      <c r="C14" s="294" t="s">
        <v>689</v>
      </c>
      <c r="D14" s="325"/>
      <c r="E14" s="325"/>
      <c r="F14" s="292"/>
      <c r="G14" s="292"/>
      <c r="H14" s="292"/>
      <c r="I14" s="292"/>
      <c r="J14" s="292"/>
      <c r="K14" s="292"/>
      <c r="L14" s="291"/>
      <c r="M14" s="285"/>
      <c r="N14" s="284"/>
    </row>
    <row r="15" spans="1:19" ht="409" customHeight="1">
      <c r="B15" s="277"/>
      <c r="C15" s="294" t="s">
        <v>688</v>
      </c>
      <c r="D15" s="325"/>
      <c r="E15" s="325"/>
      <c r="F15" s="292" t="s">
        <v>961</v>
      </c>
      <c r="G15" s="292" t="s">
        <v>962</v>
      </c>
      <c r="H15" s="292" t="s">
        <v>963</v>
      </c>
      <c r="I15" s="292" t="s">
        <v>837</v>
      </c>
      <c r="J15" s="292" t="s">
        <v>1001</v>
      </c>
      <c r="K15" s="292" t="s">
        <v>837</v>
      </c>
      <c r="L15" s="291" t="s">
        <v>837</v>
      </c>
      <c r="M15" s="285"/>
      <c r="N15" s="284"/>
    </row>
    <row r="16" spans="1:19" ht="20.149999999999999" customHeight="1">
      <c r="B16" s="277"/>
      <c r="C16" s="294" t="s">
        <v>687</v>
      </c>
      <c r="D16" s="325"/>
      <c r="E16" s="325"/>
      <c r="F16" s="292"/>
      <c r="G16" s="292"/>
      <c r="H16" s="292"/>
      <c r="I16" s="292"/>
      <c r="J16" s="292"/>
      <c r="K16" s="292"/>
      <c r="L16" s="291"/>
      <c r="M16" s="285"/>
      <c r="N16" s="284"/>
    </row>
    <row r="17" spans="1:19" ht="20.149999999999999" customHeight="1">
      <c r="B17" s="277"/>
      <c r="C17" s="294" t="s">
        <v>686</v>
      </c>
      <c r="D17" s="325"/>
      <c r="E17" s="325"/>
      <c r="F17" s="292"/>
      <c r="G17" s="292"/>
      <c r="H17" s="292"/>
      <c r="I17" s="292"/>
      <c r="J17" s="292"/>
      <c r="K17" s="292"/>
      <c r="L17" s="291"/>
      <c r="M17" s="285"/>
      <c r="N17" s="284"/>
    </row>
    <row r="18" spans="1:19" ht="20.149999999999999" customHeight="1">
      <c r="B18" s="277"/>
      <c r="C18" s="294" t="s">
        <v>685</v>
      </c>
      <c r="D18" s="325"/>
      <c r="E18" s="325"/>
      <c r="F18" s="292"/>
      <c r="G18" s="292"/>
      <c r="H18" s="292"/>
      <c r="I18" s="292"/>
      <c r="J18" s="292"/>
      <c r="K18" s="292"/>
      <c r="L18" s="291"/>
      <c r="M18" s="285"/>
      <c r="N18" s="284"/>
    </row>
    <row r="19" spans="1:19" ht="263.14999999999998" customHeight="1">
      <c r="B19" s="277"/>
      <c r="C19" s="294" t="s">
        <v>684</v>
      </c>
      <c r="D19" s="325"/>
      <c r="E19" s="325"/>
      <c r="F19" s="292" t="s">
        <v>1005</v>
      </c>
      <c r="G19" s="292" t="s">
        <v>1004</v>
      </c>
      <c r="H19" s="292" t="s">
        <v>994</v>
      </c>
      <c r="I19" s="292" t="s">
        <v>837</v>
      </c>
      <c r="J19" s="292" t="s">
        <v>837</v>
      </c>
      <c r="K19" s="292" t="s">
        <v>837</v>
      </c>
      <c r="L19" s="291" t="s">
        <v>837</v>
      </c>
      <c r="M19" s="285"/>
      <c r="N19" s="284"/>
    </row>
    <row r="20" spans="1:19" ht="165" customHeight="1">
      <c r="B20" s="277"/>
      <c r="C20" s="294" t="s">
        <v>683</v>
      </c>
      <c r="D20" s="325"/>
      <c r="E20" s="325"/>
      <c r="F20" s="292" t="s">
        <v>1002</v>
      </c>
      <c r="G20" s="292" t="s">
        <v>1006</v>
      </c>
      <c r="H20" s="292" t="s">
        <v>1007</v>
      </c>
      <c r="I20" s="292" t="s">
        <v>837</v>
      </c>
      <c r="J20" s="292" t="s">
        <v>837</v>
      </c>
      <c r="K20" s="292" t="s">
        <v>837</v>
      </c>
      <c r="L20" s="291" t="s">
        <v>837</v>
      </c>
      <c r="M20" s="285"/>
      <c r="N20" s="284"/>
    </row>
    <row r="21" spans="1:19" ht="105" customHeight="1">
      <c r="B21" s="277"/>
      <c r="C21" s="294" t="s">
        <v>682</v>
      </c>
      <c r="D21" s="325"/>
      <c r="E21" s="325"/>
      <c r="F21" s="292" t="s">
        <v>995</v>
      </c>
      <c r="G21" s="292" t="s">
        <v>1008</v>
      </c>
      <c r="H21" s="292" t="s">
        <v>837</v>
      </c>
      <c r="I21" s="292"/>
      <c r="J21" s="292"/>
      <c r="K21" s="292"/>
      <c r="L21" s="291"/>
      <c r="M21" s="285"/>
      <c r="N21" s="284"/>
    </row>
    <row r="22" spans="1:19" ht="147" customHeight="1">
      <c r="B22" s="277"/>
      <c r="C22" s="294" t="s">
        <v>681</v>
      </c>
      <c r="D22" s="325"/>
      <c r="E22" s="325"/>
      <c r="F22" s="292" t="s">
        <v>1009</v>
      </c>
      <c r="G22" s="292" t="s">
        <v>998</v>
      </c>
      <c r="H22" s="292" t="s">
        <v>996</v>
      </c>
      <c r="I22" s="292" t="s">
        <v>837</v>
      </c>
      <c r="J22" s="292" t="s">
        <v>837</v>
      </c>
      <c r="K22" s="292" t="s">
        <v>837</v>
      </c>
      <c r="L22" s="291" t="s">
        <v>837</v>
      </c>
      <c r="M22" s="285"/>
      <c r="N22" s="284"/>
    </row>
    <row r="23" spans="1:19" ht="20.149999999999999" customHeight="1">
      <c r="B23" s="277"/>
      <c r="C23" s="294" t="s">
        <v>680</v>
      </c>
      <c r="D23" s="325"/>
      <c r="E23" s="325"/>
      <c r="F23" s="292"/>
      <c r="G23" s="292"/>
      <c r="H23" s="292"/>
      <c r="I23" s="292"/>
      <c r="J23" s="292"/>
      <c r="K23" s="292"/>
      <c r="L23" s="291"/>
      <c r="M23" s="285"/>
      <c r="N23" s="284"/>
    </row>
    <row r="24" spans="1:19" ht="20.149999999999999" customHeight="1">
      <c r="B24" s="277"/>
      <c r="C24" s="294" t="s">
        <v>679</v>
      </c>
      <c r="D24" s="325"/>
      <c r="E24" s="325"/>
      <c r="F24" s="292"/>
      <c r="G24" s="292"/>
      <c r="H24" s="292"/>
      <c r="I24" s="292"/>
      <c r="J24" s="292"/>
      <c r="K24" s="292"/>
      <c r="L24" s="291"/>
      <c r="M24" s="285"/>
      <c r="N24" s="284"/>
    </row>
    <row r="25" spans="1:19" ht="150" customHeight="1" thickBot="1">
      <c r="B25" s="277"/>
      <c r="C25" s="324" t="s">
        <v>678</v>
      </c>
      <c r="D25" s="323"/>
      <c r="E25" s="323"/>
      <c r="F25" s="292" t="s">
        <v>1003</v>
      </c>
      <c r="G25" s="292" t="s">
        <v>1010</v>
      </c>
      <c r="H25" s="292" t="s">
        <v>997</v>
      </c>
      <c r="I25" s="322" t="s">
        <v>837</v>
      </c>
      <c r="J25" s="322" t="s">
        <v>837</v>
      </c>
      <c r="K25" s="322" t="s">
        <v>837</v>
      </c>
      <c r="L25" s="321" t="s">
        <v>837</v>
      </c>
      <c r="M25" s="285"/>
      <c r="N25" s="284"/>
    </row>
    <row r="26" spans="1:19">
      <c r="B26" s="277"/>
      <c r="C26" s="279"/>
      <c r="D26" s="279"/>
      <c r="E26" s="279"/>
      <c r="F26" s="279"/>
      <c r="G26" s="279"/>
      <c r="H26" s="279"/>
      <c r="I26" s="279"/>
      <c r="J26" s="279"/>
      <c r="K26" s="279"/>
      <c r="L26" s="279"/>
      <c r="M26" s="278"/>
      <c r="N26" s="271"/>
    </row>
    <row r="27" spans="1:19">
      <c r="B27" s="277"/>
      <c r="C27" s="279"/>
      <c r="D27" s="279"/>
      <c r="E27" s="279"/>
      <c r="F27" s="279"/>
      <c r="G27" s="279"/>
      <c r="H27" s="279"/>
      <c r="I27" s="279"/>
      <c r="J27" s="279"/>
      <c r="K27" s="279"/>
      <c r="L27" s="279"/>
      <c r="M27" s="278"/>
      <c r="N27" s="271"/>
    </row>
    <row r="28" spans="1:19">
      <c r="B28" s="277"/>
      <c r="C28" s="281" t="s">
        <v>677</v>
      </c>
      <c r="D28" s="279"/>
      <c r="E28" s="279"/>
      <c r="F28" s="279"/>
      <c r="G28" s="279"/>
      <c r="H28" s="279"/>
      <c r="I28" s="279"/>
      <c r="J28" s="279"/>
      <c r="K28" s="279"/>
      <c r="L28" s="279"/>
      <c r="M28" s="278"/>
      <c r="N28" s="271"/>
    </row>
    <row r="29" spans="1:19" ht="15" thickBot="1">
      <c r="B29" s="277"/>
      <c r="C29" s="281"/>
      <c r="D29" s="279"/>
      <c r="E29" s="279"/>
      <c r="F29" s="279"/>
      <c r="G29" s="279"/>
      <c r="H29" s="279"/>
      <c r="I29" s="279"/>
      <c r="J29" s="279"/>
      <c r="K29" s="279"/>
      <c r="L29" s="279"/>
      <c r="M29" s="278"/>
      <c r="N29" s="271"/>
    </row>
    <row r="30" spans="1:19" s="315" customFormat="1" ht="40" customHeight="1">
      <c r="A30" s="316"/>
      <c r="B30" s="320"/>
      <c r="C30" s="697" t="s">
        <v>676</v>
      </c>
      <c r="D30" s="698"/>
      <c r="E30" s="703" t="s">
        <v>11</v>
      </c>
      <c r="F30" s="703"/>
      <c r="G30" s="704"/>
      <c r="H30" s="319"/>
      <c r="I30" s="319"/>
      <c r="J30" s="319"/>
      <c r="K30" s="319"/>
      <c r="L30" s="319"/>
      <c r="M30" s="318"/>
      <c r="N30" s="317"/>
      <c r="O30" s="316"/>
      <c r="P30" s="316"/>
      <c r="Q30" s="316"/>
      <c r="R30" s="316"/>
      <c r="S30" s="316"/>
    </row>
    <row r="31" spans="1:19" s="315" customFormat="1" ht="40" customHeight="1">
      <c r="A31" s="316"/>
      <c r="B31" s="320"/>
      <c r="C31" s="699" t="s">
        <v>675</v>
      </c>
      <c r="D31" s="700"/>
      <c r="E31" s="705" t="s">
        <v>18</v>
      </c>
      <c r="F31" s="705"/>
      <c r="G31" s="706"/>
      <c r="H31" s="319"/>
      <c r="I31" s="319"/>
      <c r="J31" s="319"/>
      <c r="K31" s="319"/>
      <c r="L31" s="319"/>
      <c r="M31" s="318"/>
      <c r="N31" s="317"/>
      <c r="O31" s="316"/>
      <c r="P31" s="316"/>
      <c r="Q31" s="316"/>
      <c r="R31" s="316"/>
      <c r="S31" s="316"/>
    </row>
    <row r="32" spans="1:19" s="315" customFormat="1" ht="40" customHeight="1" thickBot="1">
      <c r="A32" s="316"/>
      <c r="B32" s="320"/>
      <c r="C32" s="701" t="s">
        <v>674</v>
      </c>
      <c r="D32" s="702"/>
      <c r="E32" s="707"/>
      <c r="F32" s="707"/>
      <c r="G32" s="708"/>
      <c r="H32" s="319"/>
      <c r="I32" s="319"/>
      <c r="J32" s="319"/>
      <c r="K32" s="319"/>
      <c r="L32" s="319"/>
      <c r="M32" s="318"/>
      <c r="N32" s="317"/>
      <c r="O32" s="316"/>
      <c r="P32" s="316"/>
      <c r="Q32" s="316"/>
      <c r="R32" s="316"/>
      <c r="S32" s="316"/>
    </row>
    <row r="33" spans="1:19" s="315" customFormat="1" ht="14">
      <c r="A33" s="316"/>
      <c r="B33" s="320"/>
      <c r="C33" s="306"/>
      <c r="D33" s="319"/>
      <c r="E33" s="319"/>
      <c r="F33" s="319"/>
      <c r="G33" s="319"/>
      <c r="H33" s="319"/>
      <c r="I33" s="319"/>
      <c r="J33" s="319"/>
      <c r="K33" s="319"/>
      <c r="L33" s="319"/>
      <c r="M33" s="318"/>
      <c r="N33" s="317"/>
      <c r="O33" s="316"/>
      <c r="P33" s="316"/>
      <c r="Q33" s="316"/>
      <c r="R33" s="316"/>
      <c r="S33" s="316"/>
    </row>
    <row r="34" spans="1:19">
      <c r="B34" s="277"/>
      <c r="C34" s="306"/>
      <c r="D34" s="279"/>
      <c r="E34" s="279"/>
      <c r="F34" s="279"/>
      <c r="G34" s="279"/>
      <c r="H34" s="279"/>
      <c r="I34" s="279"/>
      <c r="J34" s="279"/>
      <c r="K34" s="279"/>
      <c r="L34" s="279"/>
      <c r="M34" s="278"/>
      <c r="N34" s="271"/>
    </row>
    <row r="35" spans="1:19">
      <c r="B35" s="277"/>
      <c r="C35" s="728" t="s">
        <v>673</v>
      </c>
      <c r="D35" s="728"/>
      <c r="E35" s="314"/>
      <c r="F35" s="314"/>
      <c r="G35" s="314"/>
      <c r="H35" s="314"/>
      <c r="I35" s="314"/>
      <c r="J35" s="314"/>
      <c r="K35" s="314"/>
      <c r="L35" s="314"/>
      <c r="M35" s="313"/>
      <c r="N35" s="312"/>
      <c r="O35" s="305"/>
      <c r="P35" s="305"/>
      <c r="Q35" s="305"/>
      <c r="R35" s="305"/>
      <c r="S35" s="305"/>
    </row>
    <row r="36" spans="1:19" ht="15" thickBot="1">
      <c r="B36" s="277"/>
      <c r="C36" s="311"/>
      <c r="D36" s="314"/>
      <c r="E36" s="314"/>
      <c r="F36" s="314"/>
      <c r="G36" s="314"/>
      <c r="H36" s="314"/>
      <c r="I36" s="314"/>
      <c r="J36" s="314"/>
      <c r="K36" s="314"/>
      <c r="L36" s="314"/>
      <c r="M36" s="313"/>
      <c r="N36" s="312"/>
      <c r="O36" s="305"/>
      <c r="P36" s="305"/>
      <c r="Q36" s="305"/>
      <c r="R36" s="305"/>
      <c r="S36" s="305"/>
    </row>
    <row r="37" spans="1:19" ht="40" customHeight="1">
      <c r="B37" s="277"/>
      <c r="C37" s="697" t="s">
        <v>672</v>
      </c>
      <c r="D37" s="698"/>
      <c r="E37" s="722"/>
      <c r="F37" s="722"/>
      <c r="G37" s="723"/>
      <c r="H37" s="279"/>
      <c r="I37" s="279"/>
      <c r="J37" s="279"/>
      <c r="K37" s="279"/>
      <c r="L37" s="279"/>
      <c r="M37" s="278"/>
      <c r="N37" s="271"/>
    </row>
    <row r="38" spans="1:19" ht="40" customHeight="1" thickBot="1">
      <c r="B38" s="277"/>
      <c r="C38" s="718" t="s">
        <v>671</v>
      </c>
      <c r="D38" s="719"/>
      <c r="E38" s="720"/>
      <c r="F38" s="720"/>
      <c r="G38" s="721"/>
      <c r="H38" s="279"/>
      <c r="I38" s="279"/>
      <c r="J38" s="279"/>
      <c r="K38" s="279"/>
      <c r="L38" s="279"/>
      <c r="M38" s="278"/>
      <c r="N38" s="271"/>
    </row>
    <row r="39" spans="1:19">
      <c r="B39" s="277"/>
      <c r="C39" s="306"/>
      <c r="D39" s="279"/>
      <c r="E39" s="279"/>
      <c r="F39" s="279"/>
      <c r="G39" s="279"/>
      <c r="H39" s="279"/>
      <c r="I39" s="279"/>
      <c r="J39" s="279"/>
      <c r="K39" s="279"/>
      <c r="L39" s="279"/>
      <c r="M39" s="278"/>
      <c r="N39" s="271"/>
    </row>
    <row r="40" spans="1:19">
      <c r="B40" s="277"/>
      <c r="C40" s="306"/>
      <c r="D40" s="279"/>
      <c r="E40" s="279"/>
      <c r="F40" s="279"/>
      <c r="G40" s="279"/>
      <c r="H40" s="279"/>
      <c r="I40" s="279"/>
      <c r="J40" s="279"/>
      <c r="K40" s="279"/>
      <c r="L40" s="279"/>
      <c r="M40" s="278"/>
      <c r="N40" s="271"/>
    </row>
    <row r="41" spans="1:19" ht="15" customHeight="1">
      <c r="B41" s="277"/>
      <c r="C41" s="728" t="s">
        <v>670</v>
      </c>
      <c r="D41" s="728"/>
      <c r="E41" s="300"/>
      <c r="F41" s="300"/>
      <c r="G41" s="300"/>
      <c r="H41" s="300"/>
      <c r="I41" s="300"/>
      <c r="J41" s="300"/>
      <c r="K41" s="300"/>
      <c r="L41" s="300"/>
      <c r="M41" s="299"/>
      <c r="N41" s="298"/>
      <c r="O41" s="297"/>
      <c r="P41" s="297"/>
      <c r="Q41" s="297"/>
      <c r="R41" s="297"/>
      <c r="S41" s="297"/>
    </row>
    <row r="42" spans="1:19" ht="15" thickBot="1">
      <c r="B42" s="277"/>
      <c r="C42" s="311"/>
      <c r="D42" s="300"/>
      <c r="E42" s="300"/>
      <c r="F42" s="300"/>
      <c r="G42" s="300"/>
      <c r="H42" s="300"/>
      <c r="I42" s="300"/>
      <c r="J42" s="300"/>
      <c r="K42" s="300"/>
      <c r="L42" s="300"/>
      <c r="M42" s="299"/>
      <c r="N42" s="298"/>
      <c r="O42" s="297"/>
      <c r="P42" s="297"/>
      <c r="Q42" s="297"/>
      <c r="R42" s="297"/>
      <c r="S42" s="297"/>
    </row>
    <row r="43" spans="1:19" s="11" customFormat="1" ht="86.15" customHeight="1" thickBot="1">
      <c r="A43" s="307"/>
      <c r="B43" s="310"/>
      <c r="C43" s="724" t="s">
        <v>669</v>
      </c>
      <c r="D43" s="725"/>
      <c r="E43" s="711" t="s">
        <v>999</v>
      </c>
      <c r="F43" s="712"/>
      <c r="G43" s="713"/>
      <c r="H43" s="309"/>
      <c r="I43" s="309"/>
      <c r="J43" s="309"/>
      <c r="K43" s="309"/>
      <c r="L43" s="309"/>
      <c r="M43" s="308"/>
      <c r="N43" s="117"/>
      <c r="O43" s="307"/>
      <c r="P43" s="307"/>
      <c r="Q43" s="307"/>
      <c r="R43" s="307"/>
      <c r="S43" s="307"/>
    </row>
    <row r="44" spans="1:19" s="11" customFormat="1" ht="40" customHeight="1">
      <c r="A44" s="307"/>
      <c r="B44" s="310"/>
      <c r="C44" s="726" t="s">
        <v>668</v>
      </c>
      <c r="D44" s="727"/>
      <c r="E44" s="711" t="s">
        <v>964</v>
      </c>
      <c r="F44" s="712"/>
      <c r="G44" s="713"/>
      <c r="H44" s="309"/>
      <c r="I44" s="309"/>
      <c r="J44" s="309"/>
      <c r="K44" s="309"/>
      <c r="L44" s="309"/>
      <c r="M44" s="308"/>
      <c r="N44" s="117"/>
      <c r="O44" s="307"/>
      <c r="P44" s="307"/>
      <c r="Q44" s="307"/>
      <c r="R44" s="307"/>
      <c r="S44" s="307"/>
    </row>
    <row r="45" spans="1:19" s="11" customFormat="1" ht="40" customHeight="1">
      <c r="A45" s="307"/>
      <c r="B45" s="310"/>
      <c r="C45" s="726" t="s">
        <v>667</v>
      </c>
      <c r="D45" s="727"/>
      <c r="E45" s="714"/>
      <c r="F45" s="714"/>
      <c r="G45" s="715"/>
      <c r="H45" s="309"/>
      <c r="I45" s="309"/>
      <c r="J45" s="309"/>
      <c r="K45" s="309"/>
      <c r="L45" s="309"/>
      <c r="M45" s="308"/>
      <c r="N45" s="117"/>
      <c r="O45" s="307"/>
      <c r="P45" s="307"/>
      <c r="Q45" s="307"/>
      <c r="R45" s="307"/>
      <c r="S45" s="307"/>
    </row>
    <row r="46" spans="1:19" s="11" customFormat="1" ht="40" customHeight="1" thickBot="1">
      <c r="A46" s="307"/>
      <c r="B46" s="310"/>
      <c r="C46" s="718" t="s">
        <v>666</v>
      </c>
      <c r="D46" s="719"/>
      <c r="E46" s="716"/>
      <c r="F46" s="716"/>
      <c r="G46" s="717"/>
      <c r="H46" s="309"/>
      <c r="I46" s="309"/>
      <c r="J46" s="309"/>
      <c r="K46" s="309"/>
      <c r="L46" s="309"/>
      <c r="M46" s="308"/>
      <c r="N46" s="117"/>
      <c r="O46" s="307"/>
      <c r="P46" s="307"/>
      <c r="Q46" s="307"/>
      <c r="R46" s="307"/>
      <c r="S46" s="307"/>
    </row>
    <row r="47" spans="1:19">
      <c r="B47" s="277"/>
      <c r="C47" s="286"/>
      <c r="D47" s="279"/>
      <c r="E47" s="279"/>
      <c r="F47" s="279"/>
      <c r="G47" s="279"/>
      <c r="H47" s="279"/>
      <c r="I47" s="279"/>
      <c r="J47" s="279"/>
      <c r="K47" s="279"/>
      <c r="L47" s="279"/>
      <c r="M47" s="278"/>
      <c r="N47" s="271"/>
    </row>
    <row r="48" spans="1:19">
      <c r="B48" s="277"/>
      <c r="C48" s="279"/>
      <c r="D48" s="279"/>
      <c r="E48" s="279"/>
      <c r="F48" s="279"/>
      <c r="G48" s="279"/>
      <c r="H48" s="279"/>
      <c r="I48" s="279"/>
      <c r="J48" s="279"/>
      <c r="K48" s="279"/>
      <c r="L48" s="279"/>
      <c r="M48" s="278"/>
      <c r="N48" s="271"/>
    </row>
    <row r="49" spans="1:21">
      <c r="B49" s="277"/>
      <c r="C49" s="281" t="s">
        <v>814</v>
      </c>
      <c r="D49" s="279"/>
      <c r="E49" s="279"/>
      <c r="F49" s="279"/>
      <c r="G49" s="279"/>
      <c r="H49" s="279"/>
      <c r="I49" s="279"/>
      <c r="J49" s="279"/>
      <c r="K49" s="279"/>
      <c r="L49" s="279"/>
      <c r="M49" s="278"/>
      <c r="N49" s="271"/>
    </row>
    <row r="50" spans="1:21" ht="15" thickBot="1">
      <c r="B50" s="277"/>
      <c r="C50" s="279"/>
      <c r="D50" s="286"/>
      <c r="E50" s="279"/>
      <c r="F50" s="279"/>
      <c r="G50" s="279"/>
      <c r="H50" s="279"/>
      <c r="I50" s="279"/>
      <c r="J50" s="279"/>
      <c r="K50" s="279"/>
      <c r="L50" s="279"/>
      <c r="M50" s="278"/>
      <c r="N50" s="271"/>
    </row>
    <row r="51" spans="1:21" ht="50.15" customHeight="1">
      <c r="B51" s="277"/>
      <c r="C51" s="724" t="s">
        <v>815</v>
      </c>
      <c r="D51" s="725"/>
      <c r="E51" s="733"/>
      <c r="F51" s="733"/>
      <c r="G51" s="734"/>
      <c r="H51" s="306"/>
      <c r="I51" s="306"/>
      <c r="J51" s="306"/>
      <c r="K51" s="286"/>
      <c r="L51" s="286"/>
      <c r="M51" s="285"/>
      <c r="N51" s="284"/>
      <c r="O51" s="283"/>
      <c r="P51" s="283"/>
      <c r="Q51" s="283"/>
      <c r="R51" s="283"/>
      <c r="S51" s="283"/>
      <c r="T51" s="282"/>
      <c r="U51" s="282"/>
    </row>
    <row r="52" spans="1:21" ht="274.5" customHeight="1">
      <c r="B52" s="277"/>
      <c r="C52" s="726" t="s">
        <v>665</v>
      </c>
      <c r="D52" s="727"/>
      <c r="E52" s="729" t="s">
        <v>965</v>
      </c>
      <c r="F52" s="729"/>
      <c r="G52" s="730"/>
      <c r="H52" s="306"/>
      <c r="I52" s="306"/>
      <c r="J52" s="306"/>
      <c r="K52" s="286"/>
      <c r="L52" s="286"/>
      <c r="M52" s="285"/>
      <c r="N52" s="284"/>
      <c r="O52" s="283"/>
      <c r="P52" s="283"/>
      <c r="Q52" s="283"/>
      <c r="R52" s="283"/>
      <c r="S52" s="283"/>
      <c r="T52" s="282"/>
      <c r="U52" s="282"/>
    </row>
    <row r="53" spans="1:21" ht="50.15" customHeight="1" thickBot="1">
      <c r="B53" s="277"/>
      <c r="C53" s="718" t="s">
        <v>816</v>
      </c>
      <c r="D53" s="719"/>
      <c r="E53" s="731" t="s">
        <v>872</v>
      </c>
      <c r="F53" s="731"/>
      <c r="G53" s="732"/>
      <c r="H53" s="306"/>
      <c r="I53" s="306"/>
      <c r="J53" s="306"/>
      <c r="K53" s="286"/>
      <c r="L53" s="286"/>
      <c r="M53" s="285"/>
      <c r="N53" s="284"/>
      <c r="O53" s="283"/>
      <c r="P53" s="283"/>
      <c r="Q53" s="283"/>
      <c r="R53" s="283"/>
      <c r="S53" s="283"/>
      <c r="T53" s="282"/>
      <c r="U53" s="282"/>
    </row>
    <row r="54" spans="1:21" customFormat="1" ht="15" customHeight="1" thickBot="1">
      <c r="A54" s="6"/>
      <c r="B54" s="87"/>
      <c r="C54" s="88"/>
      <c r="D54" s="88"/>
      <c r="E54" s="88"/>
      <c r="F54" s="88"/>
      <c r="G54" s="88"/>
      <c r="H54" s="88"/>
      <c r="I54" s="88"/>
      <c r="J54" s="88"/>
      <c r="K54" s="88"/>
      <c r="L54" s="88"/>
      <c r="M54" s="90"/>
      <c r="N54" s="164"/>
    </row>
    <row r="55" spans="1:21" s="295" customFormat="1" ht="87.75" customHeight="1">
      <c r="A55" s="305"/>
      <c r="B55" s="304"/>
      <c r="C55" s="303" t="s">
        <v>817</v>
      </c>
      <c r="D55" s="302" t="s">
        <v>664</v>
      </c>
      <c r="E55" s="302" t="s">
        <v>663</v>
      </c>
      <c r="F55" s="302" t="s">
        <v>662</v>
      </c>
      <c r="G55" s="302" t="s">
        <v>818</v>
      </c>
      <c r="H55" s="302" t="s">
        <v>661</v>
      </c>
      <c r="I55" s="302" t="s">
        <v>660</v>
      </c>
      <c r="J55" s="301" t="s">
        <v>659</v>
      </c>
      <c r="K55" s="300"/>
      <c r="L55" s="300"/>
      <c r="M55" s="299"/>
      <c r="N55" s="298"/>
      <c r="O55" s="297"/>
      <c r="P55" s="297"/>
      <c r="Q55" s="297"/>
      <c r="R55" s="297"/>
      <c r="S55" s="297"/>
      <c r="T55" s="296"/>
      <c r="U55" s="296"/>
    </row>
    <row r="56" spans="1:21" ht="409.5" customHeight="1">
      <c r="B56" s="277"/>
      <c r="C56" s="294" t="s">
        <v>1012</v>
      </c>
      <c r="D56" s="292" t="s">
        <v>11</v>
      </c>
      <c r="E56" s="292" t="s">
        <v>1011</v>
      </c>
      <c r="F56" s="292" t="s">
        <v>1013</v>
      </c>
      <c r="G56" s="292" t="s">
        <v>1014</v>
      </c>
      <c r="H56" s="292" t="s">
        <v>11</v>
      </c>
      <c r="I56" s="292" t="s">
        <v>1015</v>
      </c>
      <c r="J56" s="291"/>
      <c r="K56" s="286"/>
      <c r="L56" s="286"/>
      <c r="M56" s="285"/>
      <c r="N56" s="284"/>
      <c r="O56" s="283"/>
      <c r="P56" s="283"/>
      <c r="Q56" s="283"/>
      <c r="R56" s="283"/>
      <c r="S56" s="283"/>
      <c r="T56" s="282"/>
      <c r="U56" s="282"/>
    </row>
    <row r="57" spans="1:21" ht="30" customHeight="1">
      <c r="B57" s="277"/>
      <c r="C57" s="294" t="s">
        <v>658</v>
      </c>
      <c r="D57" s="292"/>
      <c r="E57" s="292"/>
      <c r="F57" s="292"/>
      <c r="G57" s="292"/>
      <c r="H57" s="292"/>
      <c r="I57" s="292"/>
      <c r="J57" s="291"/>
      <c r="K57" s="286"/>
      <c r="L57" s="286"/>
      <c r="M57" s="285"/>
      <c r="N57" s="284"/>
      <c r="O57" s="283"/>
      <c r="P57" s="283"/>
      <c r="Q57" s="283"/>
      <c r="R57" s="283"/>
      <c r="S57" s="283"/>
      <c r="T57" s="282"/>
      <c r="U57" s="282"/>
    </row>
    <row r="58" spans="1:21" ht="30" customHeight="1">
      <c r="B58" s="277"/>
      <c r="C58" s="294" t="s">
        <v>657</v>
      </c>
      <c r="D58" s="292"/>
      <c r="E58" s="292"/>
      <c r="F58" s="292"/>
      <c r="G58" s="292"/>
      <c r="H58" s="292"/>
      <c r="I58" s="292"/>
      <c r="J58" s="291"/>
      <c r="K58" s="286"/>
      <c r="L58" s="286"/>
      <c r="M58" s="285"/>
      <c r="N58" s="284"/>
      <c r="O58" s="283"/>
      <c r="P58" s="283"/>
      <c r="Q58" s="283"/>
      <c r="R58" s="283"/>
      <c r="S58" s="283"/>
      <c r="T58" s="282"/>
      <c r="U58" s="282"/>
    </row>
    <row r="59" spans="1:21" ht="30" customHeight="1">
      <c r="B59" s="277"/>
      <c r="C59" s="294" t="s">
        <v>656</v>
      </c>
      <c r="D59" s="292"/>
      <c r="E59" s="292"/>
      <c r="F59" s="292"/>
      <c r="G59" s="292"/>
      <c r="H59" s="292"/>
      <c r="I59" s="292"/>
      <c r="J59" s="291"/>
      <c r="K59" s="286"/>
      <c r="L59" s="286"/>
      <c r="M59" s="285"/>
      <c r="N59" s="284"/>
      <c r="O59" s="283"/>
      <c r="P59" s="283"/>
      <c r="Q59" s="283"/>
      <c r="R59" s="283"/>
      <c r="S59" s="283"/>
      <c r="T59" s="282"/>
      <c r="U59" s="282"/>
    </row>
    <row r="60" spans="1:21" ht="30" customHeight="1">
      <c r="B60" s="277"/>
      <c r="C60" s="294" t="s">
        <v>655</v>
      </c>
      <c r="D60" s="293"/>
      <c r="E60" s="292"/>
      <c r="F60" s="292"/>
      <c r="G60" s="292"/>
      <c r="H60" s="292"/>
      <c r="I60" s="292"/>
      <c r="J60" s="291"/>
      <c r="K60" s="286"/>
      <c r="L60" s="286"/>
      <c r="M60" s="285"/>
      <c r="N60" s="284"/>
      <c r="O60" s="283"/>
      <c r="P60" s="283"/>
      <c r="Q60" s="283"/>
      <c r="R60" s="283"/>
      <c r="S60" s="283"/>
      <c r="T60" s="282"/>
      <c r="U60" s="282"/>
    </row>
    <row r="61" spans="1:21" ht="30" customHeight="1" thickBot="1">
      <c r="B61" s="277"/>
      <c r="C61" s="290"/>
      <c r="D61" s="289"/>
      <c r="E61" s="288"/>
      <c r="F61" s="288"/>
      <c r="G61" s="288"/>
      <c r="H61" s="288"/>
      <c r="I61" s="288"/>
      <c r="J61" s="287"/>
      <c r="K61" s="286"/>
      <c r="L61" s="286"/>
      <c r="M61" s="285"/>
      <c r="N61" s="284"/>
      <c r="O61" s="283"/>
      <c r="P61" s="283"/>
      <c r="Q61" s="283"/>
      <c r="R61" s="283"/>
      <c r="S61" s="283"/>
      <c r="T61" s="282"/>
      <c r="U61" s="282"/>
    </row>
    <row r="62" spans="1:21">
      <c r="B62" s="277"/>
      <c r="C62" s="279"/>
      <c r="D62" s="279"/>
      <c r="E62" s="279"/>
      <c r="F62" s="279"/>
      <c r="G62" s="279"/>
      <c r="H62" s="279"/>
      <c r="I62" s="279"/>
      <c r="J62" s="279"/>
      <c r="K62" s="279"/>
      <c r="L62" s="279"/>
      <c r="M62" s="278"/>
      <c r="N62" s="271"/>
    </row>
    <row r="63" spans="1:21">
      <c r="B63" s="277"/>
      <c r="C63" s="281" t="s">
        <v>654</v>
      </c>
      <c r="D63" s="279"/>
      <c r="E63" s="279"/>
      <c r="F63" s="279"/>
      <c r="G63" s="279"/>
      <c r="H63" s="279"/>
      <c r="I63" s="279"/>
      <c r="J63" s="279"/>
      <c r="K63" s="279"/>
      <c r="L63" s="279"/>
      <c r="M63" s="278"/>
      <c r="N63" s="271"/>
    </row>
    <row r="64" spans="1:21" ht="15" thickBot="1">
      <c r="B64" s="277"/>
      <c r="C64" s="281"/>
      <c r="D64" s="279"/>
      <c r="E64" s="279"/>
      <c r="F64" s="279"/>
      <c r="G64" s="279"/>
      <c r="H64" s="279"/>
      <c r="I64" s="279"/>
      <c r="J64" s="279"/>
      <c r="K64" s="279"/>
      <c r="L64" s="279"/>
      <c r="M64" s="278"/>
      <c r="N64" s="271"/>
    </row>
    <row r="65" spans="2:14" ht="60" customHeight="1" thickBot="1">
      <c r="B65" s="277"/>
      <c r="C65" s="735" t="s">
        <v>653</v>
      </c>
      <c r="D65" s="736"/>
      <c r="E65" s="709"/>
      <c r="F65" s="710"/>
      <c r="G65" s="279"/>
      <c r="H65" s="279"/>
      <c r="I65" s="279"/>
      <c r="J65" s="279"/>
      <c r="K65" s="279"/>
      <c r="L65" s="279"/>
      <c r="M65" s="278"/>
      <c r="N65" s="271"/>
    </row>
    <row r="66" spans="2:14" ht="15" thickBot="1">
      <c r="B66" s="277"/>
      <c r="C66" s="280"/>
      <c r="D66" s="280"/>
      <c r="E66" s="279"/>
      <c r="F66" s="279"/>
      <c r="G66" s="279"/>
      <c r="H66" s="279"/>
      <c r="I66" s="279"/>
      <c r="J66" s="279"/>
      <c r="K66" s="279"/>
      <c r="L66" s="279"/>
      <c r="M66" s="278"/>
      <c r="N66" s="271"/>
    </row>
    <row r="67" spans="2:14" ht="45" customHeight="1">
      <c r="B67" s="277"/>
      <c r="C67" s="737" t="s">
        <v>819</v>
      </c>
      <c r="D67" s="738"/>
      <c r="E67" s="738" t="s">
        <v>652</v>
      </c>
      <c r="F67" s="739"/>
      <c r="G67" s="279"/>
      <c r="H67" s="279"/>
      <c r="I67" s="279"/>
      <c r="J67" s="279"/>
      <c r="K67" s="279"/>
      <c r="L67" s="279"/>
      <c r="M67" s="278"/>
      <c r="N67" s="271"/>
    </row>
    <row r="68" spans="2:14" ht="45" customHeight="1">
      <c r="B68" s="277"/>
      <c r="C68" s="743" t="s">
        <v>882</v>
      </c>
      <c r="D68" s="744"/>
      <c r="E68" s="741" t="s">
        <v>871</v>
      </c>
      <c r="F68" s="742"/>
      <c r="G68" s="279"/>
      <c r="H68" s="279"/>
      <c r="I68" s="279"/>
      <c r="J68" s="279"/>
      <c r="K68" s="279"/>
      <c r="L68" s="279"/>
      <c r="M68" s="278"/>
      <c r="N68" s="271"/>
    </row>
    <row r="69" spans="2:14" ht="32.25" customHeight="1" thickBot="1">
      <c r="B69" s="277"/>
      <c r="C69" s="740"/>
      <c r="D69" s="707"/>
      <c r="E69" s="707"/>
      <c r="F69" s="708"/>
      <c r="G69" s="279"/>
      <c r="H69" s="279"/>
      <c r="I69" s="279"/>
      <c r="J69" s="279"/>
      <c r="K69" s="279"/>
      <c r="L69" s="279"/>
      <c r="M69" s="278"/>
      <c r="N69" s="271"/>
    </row>
    <row r="70" spans="2:14">
      <c r="B70" s="277"/>
      <c r="C70" s="276"/>
      <c r="D70" s="276"/>
      <c r="E70" s="276"/>
      <c r="F70" s="276"/>
      <c r="G70" s="276"/>
      <c r="H70" s="276"/>
      <c r="I70" s="276"/>
      <c r="J70" s="276"/>
      <c r="K70" s="276"/>
      <c r="L70" s="276"/>
      <c r="M70" s="275"/>
      <c r="N70" s="271"/>
    </row>
    <row r="71" spans="2:14" ht="15" thickBot="1">
      <c r="B71" s="274"/>
      <c r="C71" s="273"/>
      <c r="D71" s="273"/>
      <c r="E71" s="273"/>
      <c r="F71" s="273"/>
      <c r="G71" s="273"/>
      <c r="H71" s="273"/>
      <c r="I71" s="273"/>
      <c r="J71" s="273"/>
      <c r="K71" s="273"/>
      <c r="L71" s="273"/>
      <c r="M71" s="272"/>
      <c r="N71" s="271"/>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6</xdr:col>
                    <xdr:colOff>800100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2165350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2"/>
  <sheetViews>
    <sheetView topLeftCell="A29" zoomScale="70" zoomScaleNormal="70" workbookViewId="0">
      <selection activeCell="E28" sqref="E28:H28"/>
    </sheetView>
  </sheetViews>
  <sheetFormatPr defaultColWidth="9.1796875" defaultRowHeight="14"/>
  <cols>
    <col min="1" max="2" width="1.81640625" style="315" customWidth="1"/>
    <col min="3" max="3" width="50" style="315" customWidth="1"/>
    <col min="4" max="4" width="29.453125" style="315" customWidth="1"/>
    <col min="5" max="5" width="26.7265625" style="315" customWidth="1"/>
    <col min="6" max="6" width="25.453125" style="315" customWidth="1"/>
    <col min="7" max="7" width="25.81640625" style="315" customWidth="1"/>
    <col min="8" max="8" width="57.453125" style="315" bestFit="1" customWidth="1"/>
    <col min="9" max="10" width="1.81640625" style="315" customWidth="1"/>
    <col min="11" max="16384" width="9.1796875" style="315"/>
  </cols>
  <sheetData>
    <row r="1" spans="2:9" ht="14.5" thickBot="1"/>
    <row r="2" spans="2:9" ht="14.5" thickBot="1">
      <c r="B2" s="345"/>
      <c r="C2" s="344"/>
      <c r="D2" s="344"/>
      <c r="E2" s="344"/>
      <c r="F2" s="344"/>
      <c r="G2" s="344"/>
      <c r="H2" s="344"/>
      <c r="I2" s="343"/>
    </row>
    <row r="3" spans="2:9" ht="20.5" thickBot="1">
      <c r="B3" s="320"/>
      <c r="C3" s="748" t="s">
        <v>707</v>
      </c>
      <c r="D3" s="749"/>
      <c r="E3" s="749"/>
      <c r="F3" s="749"/>
      <c r="G3" s="749"/>
      <c r="H3" s="750"/>
      <c r="I3" s="336"/>
    </row>
    <row r="4" spans="2:9">
      <c r="B4" s="320"/>
      <c r="C4" s="337"/>
      <c r="D4" s="337"/>
      <c r="E4" s="337"/>
      <c r="F4" s="337"/>
      <c r="G4" s="337"/>
      <c r="H4" s="337"/>
      <c r="I4" s="336"/>
    </row>
    <row r="5" spans="2:9">
      <c r="B5" s="320"/>
      <c r="C5" s="337"/>
      <c r="D5" s="337"/>
      <c r="E5" s="337"/>
      <c r="F5" s="337"/>
      <c r="G5" s="337"/>
      <c r="H5" s="337"/>
      <c r="I5" s="336"/>
    </row>
    <row r="6" spans="2:9">
      <c r="B6" s="320"/>
      <c r="C6" s="338" t="s">
        <v>764</v>
      </c>
      <c r="D6" s="337"/>
      <c r="E6" s="337"/>
      <c r="F6" s="337"/>
      <c r="G6" s="337"/>
      <c r="H6" s="337"/>
      <c r="I6" s="336"/>
    </row>
    <row r="7" spans="2:9" ht="14.5" thickBot="1">
      <c r="B7" s="320"/>
      <c r="C7" s="337"/>
      <c r="D7" s="337"/>
      <c r="E7" s="337"/>
      <c r="F7" s="337"/>
      <c r="G7" s="337"/>
      <c r="H7" s="337"/>
      <c r="I7" s="336"/>
    </row>
    <row r="8" spans="2:9" ht="45" customHeight="1">
      <c r="B8" s="320"/>
      <c r="C8" s="724" t="s">
        <v>706</v>
      </c>
      <c r="D8" s="725"/>
      <c r="E8" s="752" t="s">
        <v>11</v>
      </c>
      <c r="F8" s="752"/>
      <c r="G8" s="752"/>
      <c r="H8" s="753"/>
      <c r="I8" s="336"/>
    </row>
    <row r="9" spans="2:9" ht="45" customHeight="1" thickBot="1">
      <c r="B9" s="320"/>
      <c r="C9" s="718" t="s">
        <v>705</v>
      </c>
      <c r="D9" s="719"/>
      <c r="E9" s="755" t="s">
        <v>11</v>
      </c>
      <c r="F9" s="755"/>
      <c r="G9" s="755"/>
      <c r="H9" s="756"/>
      <c r="I9" s="336"/>
    </row>
    <row r="10" spans="2:9" ht="15" customHeight="1" thickBot="1">
      <c r="B10" s="320"/>
      <c r="C10" s="751"/>
      <c r="D10" s="751"/>
      <c r="E10" s="754"/>
      <c r="F10" s="754"/>
      <c r="G10" s="754"/>
      <c r="H10" s="754"/>
      <c r="I10" s="336"/>
    </row>
    <row r="11" spans="2:9" ht="30" customHeight="1">
      <c r="B11" s="320"/>
      <c r="C11" s="745" t="s">
        <v>704</v>
      </c>
      <c r="D11" s="746"/>
      <c r="E11" s="746"/>
      <c r="F11" s="746"/>
      <c r="G11" s="746"/>
      <c r="H11" s="747"/>
      <c r="I11" s="336"/>
    </row>
    <row r="12" spans="2:9">
      <c r="B12" s="320"/>
      <c r="C12" s="342" t="s">
        <v>785</v>
      </c>
      <c r="D12" s="341" t="s">
        <v>786</v>
      </c>
      <c r="E12" s="341" t="s">
        <v>231</v>
      </c>
      <c r="F12" s="341" t="s">
        <v>230</v>
      </c>
      <c r="G12" s="341" t="s">
        <v>703</v>
      </c>
      <c r="H12" s="340" t="s">
        <v>702</v>
      </c>
      <c r="I12" s="336"/>
    </row>
    <row r="13" spans="2:9" ht="95.15" customHeight="1">
      <c r="B13" s="320"/>
      <c r="C13" s="524" t="s">
        <v>874</v>
      </c>
      <c r="D13" s="525" t="s">
        <v>875</v>
      </c>
      <c r="E13" s="524" t="s">
        <v>873</v>
      </c>
      <c r="F13" s="524" t="s">
        <v>1017</v>
      </c>
      <c r="G13" s="524" t="s">
        <v>947</v>
      </c>
      <c r="H13" s="527" t="s">
        <v>1018</v>
      </c>
      <c r="I13" s="336"/>
    </row>
    <row r="14" spans="2:9" ht="73" customHeight="1">
      <c r="B14" s="320"/>
      <c r="C14" s="524" t="s">
        <v>877</v>
      </c>
      <c r="D14" s="525" t="s">
        <v>878</v>
      </c>
      <c r="E14" s="524" t="s">
        <v>876</v>
      </c>
      <c r="F14" s="524" t="s">
        <v>1049</v>
      </c>
      <c r="G14" s="524" t="s">
        <v>896</v>
      </c>
      <c r="H14" s="527" t="s">
        <v>1018</v>
      </c>
      <c r="I14" s="336"/>
    </row>
    <row r="15" spans="2:9" ht="92.15" customHeight="1" thickBot="1">
      <c r="B15" s="320"/>
      <c r="C15" s="524" t="s">
        <v>881</v>
      </c>
      <c r="D15" s="526" t="s">
        <v>878</v>
      </c>
      <c r="E15" s="524" t="s">
        <v>880</v>
      </c>
      <c r="F15" s="524" t="s">
        <v>1016</v>
      </c>
      <c r="G15" s="525" t="s">
        <v>879</v>
      </c>
      <c r="H15" s="527" t="s">
        <v>1018</v>
      </c>
      <c r="I15" s="336"/>
    </row>
    <row r="16" spans="2:9">
      <c r="B16" s="320"/>
      <c r="C16" s="337"/>
      <c r="D16" s="337"/>
      <c r="E16" s="337"/>
      <c r="F16" s="337"/>
      <c r="G16" s="337"/>
      <c r="H16" s="337"/>
      <c r="I16" s="336"/>
    </row>
    <row r="17" spans="2:9">
      <c r="B17" s="320"/>
      <c r="C17" s="280"/>
      <c r="D17" s="337"/>
      <c r="E17" s="337"/>
      <c r="F17" s="337"/>
      <c r="G17" s="337"/>
      <c r="H17" s="337"/>
      <c r="I17" s="336"/>
    </row>
    <row r="18" spans="2:9" s="316" customFormat="1">
      <c r="B18" s="320"/>
      <c r="C18" s="338" t="s">
        <v>765</v>
      </c>
      <c r="D18" s="337"/>
      <c r="E18" s="337"/>
      <c r="F18" s="337"/>
      <c r="G18" s="337"/>
      <c r="H18" s="337"/>
      <c r="I18" s="336"/>
    </row>
    <row r="19" spans="2:9" s="316" customFormat="1" ht="14.5" thickBot="1">
      <c r="B19" s="320"/>
      <c r="C19" s="338"/>
      <c r="D19" s="337"/>
      <c r="E19" s="337"/>
      <c r="F19" s="337"/>
      <c r="G19" s="337"/>
      <c r="H19" s="337"/>
      <c r="I19" s="336"/>
    </row>
    <row r="20" spans="2:9" s="316" customFormat="1" ht="30" customHeight="1">
      <c r="B20" s="320"/>
      <c r="C20" s="762" t="s">
        <v>787</v>
      </c>
      <c r="D20" s="763"/>
      <c r="E20" s="763"/>
      <c r="F20" s="763"/>
      <c r="G20" s="763"/>
      <c r="H20" s="764"/>
      <c r="I20" s="336"/>
    </row>
    <row r="21" spans="2:9" ht="30" customHeight="1">
      <c r="B21" s="320"/>
      <c r="C21" s="757" t="s">
        <v>788</v>
      </c>
      <c r="D21" s="758"/>
      <c r="E21" s="758" t="s">
        <v>702</v>
      </c>
      <c r="F21" s="758"/>
      <c r="G21" s="758"/>
      <c r="H21" s="759"/>
      <c r="I21" s="336"/>
    </row>
    <row r="22" spans="2:9" ht="30" customHeight="1">
      <c r="B22" s="320"/>
      <c r="C22" s="765"/>
      <c r="D22" s="766"/>
      <c r="E22" s="767"/>
      <c r="F22" s="768"/>
      <c r="G22" s="768"/>
      <c r="H22" s="769"/>
      <c r="I22" s="336"/>
    </row>
    <row r="23" spans="2:9" ht="30" customHeight="1" thickBot="1">
      <c r="B23" s="320"/>
      <c r="C23" s="760"/>
      <c r="D23" s="761"/>
      <c r="E23" s="707"/>
      <c r="F23" s="707"/>
      <c r="G23" s="707"/>
      <c r="H23" s="708"/>
      <c r="I23" s="336"/>
    </row>
    <row r="24" spans="2:9">
      <c r="B24" s="320"/>
      <c r="C24" s="337"/>
      <c r="D24" s="337"/>
      <c r="E24" s="337"/>
      <c r="F24" s="337"/>
      <c r="G24" s="337"/>
      <c r="H24" s="337"/>
      <c r="I24" s="336"/>
    </row>
    <row r="25" spans="2:9">
      <c r="B25" s="320"/>
      <c r="C25" s="337"/>
      <c r="D25" s="337"/>
      <c r="E25" s="337"/>
      <c r="F25" s="337"/>
      <c r="G25" s="337"/>
      <c r="H25" s="337"/>
      <c r="I25" s="336"/>
    </row>
    <row r="26" spans="2:9">
      <c r="B26" s="320"/>
      <c r="C26" s="338" t="s">
        <v>701</v>
      </c>
      <c r="D26" s="338"/>
      <c r="E26" s="337"/>
      <c r="F26" s="337"/>
      <c r="G26" s="337"/>
      <c r="H26" s="337"/>
      <c r="I26" s="336"/>
    </row>
    <row r="27" spans="2:9" ht="14.5" thickBot="1">
      <c r="B27" s="320"/>
      <c r="C27" s="339"/>
      <c r="D27" s="337"/>
      <c r="E27" s="337"/>
      <c r="F27" s="337"/>
      <c r="G27" s="337"/>
      <c r="H27" s="337"/>
      <c r="I27" s="336"/>
    </row>
    <row r="28" spans="2:9" ht="192.75" customHeight="1" thickBot="1">
      <c r="B28" s="320"/>
      <c r="C28" s="724" t="s">
        <v>700</v>
      </c>
      <c r="D28" s="725"/>
      <c r="E28" s="770" t="s">
        <v>1019</v>
      </c>
      <c r="F28" s="771"/>
      <c r="G28" s="771"/>
      <c r="H28" s="772"/>
      <c r="I28" s="336"/>
    </row>
    <row r="29" spans="2:9" ht="102" customHeight="1" thickBot="1">
      <c r="B29" s="320"/>
      <c r="C29" s="726" t="s">
        <v>699</v>
      </c>
      <c r="D29" s="727"/>
      <c r="E29" s="770" t="s">
        <v>893</v>
      </c>
      <c r="F29" s="771"/>
      <c r="G29" s="771"/>
      <c r="H29" s="772"/>
      <c r="I29" s="336"/>
    </row>
    <row r="30" spans="2:9" ht="47.15" customHeight="1" thickBot="1">
      <c r="B30" s="320"/>
      <c r="C30" s="726" t="s">
        <v>789</v>
      </c>
      <c r="D30" s="727"/>
      <c r="E30" s="770" t="s">
        <v>894</v>
      </c>
      <c r="F30" s="771"/>
      <c r="G30" s="771"/>
      <c r="H30" s="772"/>
      <c r="I30" s="336"/>
    </row>
    <row r="31" spans="2:9" ht="45" customHeight="1">
      <c r="B31" s="320"/>
      <c r="C31" s="726" t="s">
        <v>790</v>
      </c>
      <c r="D31" s="727"/>
      <c r="E31" s="770" t="s">
        <v>1020</v>
      </c>
      <c r="F31" s="771"/>
      <c r="G31" s="771"/>
      <c r="H31" s="772"/>
      <c r="I31" s="336"/>
    </row>
    <row r="32" spans="2:9" ht="45" customHeight="1" thickBot="1">
      <c r="B32" s="320"/>
      <c r="C32" s="718" t="s">
        <v>698</v>
      </c>
      <c r="D32" s="719"/>
      <c r="E32" s="773" t="s">
        <v>18</v>
      </c>
      <c r="F32" s="773"/>
      <c r="G32" s="773"/>
      <c r="H32" s="774"/>
      <c r="I32" s="336"/>
    </row>
    <row r="33" spans="2:9" customFormat="1" ht="15" customHeight="1">
      <c r="B33" s="87"/>
      <c r="C33" s="88"/>
      <c r="D33" s="88"/>
      <c r="E33" s="88"/>
      <c r="F33" s="88"/>
      <c r="G33" s="88"/>
      <c r="H33" s="88"/>
      <c r="I33" s="90"/>
    </row>
    <row r="34" spans="2:9">
      <c r="B34" s="320"/>
      <c r="C34" s="280"/>
      <c r="D34" s="337"/>
      <c r="E34" s="337"/>
      <c r="F34" s="337"/>
      <c r="G34" s="337"/>
      <c r="H34" s="337"/>
      <c r="I34" s="336"/>
    </row>
    <row r="35" spans="2:9">
      <c r="B35" s="320"/>
      <c r="C35" s="338" t="s">
        <v>697</v>
      </c>
      <c r="D35" s="337"/>
      <c r="E35" s="337"/>
      <c r="F35" s="337"/>
      <c r="G35" s="337"/>
      <c r="H35" s="337"/>
      <c r="I35" s="336"/>
    </row>
    <row r="36" spans="2:9" ht="14.5" thickBot="1">
      <c r="B36" s="320"/>
      <c r="C36" s="338"/>
      <c r="D36" s="337"/>
      <c r="E36" s="337"/>
      <c r="F36" s="337"/>
      <c r="G36" s="337"/>
      <c r="H36" s="337"/>
      <c r="I36" s="336"/>
    </row>
    <row r="37" spans="2:9" ht="45" customHeight="1">
      <c r="B37" s="320"/>
      <c r="C37" s="724" t="s">
        <v>763</v>
      </c>
      <c r="D37" s="725"/>
      <c r="E37" s="775"/>
      <c r="F37" s="775"/>
      <c r="G37" s="775"/>
      <c r="H37" s="776"/>
      <c r="I37" s="336"/>
    </row>
    <row r="38" spans="2:9" ht="45" customHeight="1">
      <c r="B38" s="320"/>
      <c r="C38" s="757" t="s">
        <v>791</v>
      </c>
      <c r="D38" s="758"/>
      <c r="E38" s="758" t="s">
        <v>652</v>
      </c>
      <c r="F38" s="758"/>
      <c r="G38" s="758"/>
      <c r="H38" s="759"/>
      <c r="I38" s="336"/>
    </row>
    <row r="39" spans="2:9" ht="45" customHeight="1">
      <c r="B39" s="320"/>
      <c r="C39" s="743" t="s">
        <v>882</v>
      </c>
      <c r="D39" s="766"/>
      <c r="E39" s="741" t="s">
        <v>871</v>
      </c>
      <c r="F39" s="782"/>
      <c r="G39" s="782"/>
      <c r="H39" s="742"/>
      <c r="I39" s="336"/>
    </row>
    <row r="40" spans="2:9" ht="45" customHeight="1" thickBot="1">
      <c r="B40" s="320"/>
      <c r="C40" s="777"/>
      <c r="D40" s="778"/>
      <c r="E40" s="779"/>
      <c r="F40" s="780"/>
      <c r="G40" s="780"/>
      <c r="H40" s="781"/>
      <c r="I40" s="336"/>
    </row>
    <row r="41" spans="2:9">
      <c r="B41" s="320"/>
      <c r="C41" s="337"/>
      <c r="D41" s="337"/>
      <c r="E41" s="337"/>
      <c r="F41" s="337"/>
      <c r="G41" s="337"/>
      <c r="H41" s="337"/>
      <c r="I41" s="336"/>
    </row>
    <row r="42" spans="2:9" ht="14.5" thickBot="1">
      <c r="B42" s="335"/>
      <c r="C42" s="334"/>
      <c r="D42" s="334"/>
      <c r="E42" s="334"/>
      <c r="F42" s="334"/>
      <c r="G42" s="334"/>
      <c r="H42" s="334"/>
      <c r="I42" s="333"/>
    </row>
  </sheetData>
  <mergeCells count="33">
    <mergeCell ref="C37:D37"/>
    <mergeCell ref="C38:D38"/>
    <mergeCell ref="E37:H37"/>
    <mergeCell ref="E38:H38"/>
    <mergeCell ref="C40:D40"/>
    <mergeCell ref="E40:H40"/>
    <mergeCell ref="C39:D39"/>
    <mergeCell ref="E39:H39"/>
    <mergeCell ref="E28:H28"/>
    <mergeCell ref="E29:H29"/>
    <mergeCell ref="E30:H30"/>
    <mergeCell ref="E31:H31"/>
    <mergeCell ref="E32:H32"/>
    <mergeCell ref="C28:D28"/>
    <mergeCell ref="C29:D29"/>
    <mergeCell ref="C30:D30"/>
    <mergeCell ref="C31:D31"/>
    <mergeCell ref="C32:D32"/>
    <mergeCell ref="C21:D21"/>
    <mergeCell ref="E21:H21"/>
    <mergeCell ref="C23:D23"/>
    <mergeCell ref="E23:H23"/>
    <mergeCell ref="C20:H20"/>
    <mergeCell ref="C22:D22"/>
    <mergeCell ref="E22:H22"/>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36</xdr:row>
                    <xdr:rowOff>0</xdr:rowOff>
                  </from>
                  <to>
                    <xdr:col>4</xdr:col>
                    <xdr:colOff>647700</xdr:colOff>
                    <xdr:row>37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698500</xdr:colOff>
                    <xdr:row>36</xdr:row>
                    <xdr:rowOff>0</xdr:rowOff>
                  </from>
                  <to>
                    <xdr:col>4</xdr:col>
                    <xdr:colOff>1346200</xdr:colOff>
                    <xdr:row>37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1333500</xdr:colOff>
                    <xdr:row>36</xdr:row>
                    <xdr:rowOff>0</xdr:rowOff>
                  </from>
                  <to>
                    <xdr:col>5</xdr:col>
                    <xdr:colOff>476250</xdr:colOff>
                    <xdr:row>37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6" workbookViewId="0">
      <selection activeCell="E27" sqref="E27"/>
    </sheetView>
  </sheetViews>
  <sheetFormatPr defaultColWidth="9.1796875" defaultRowHeight="14"/>
  <cols>
    <col min="1" max="2" width="1.81640625" style="20" customWidth="1"/>
    <col min="3" max="3" width="11.453125" style="347" customWidth="1"/>
    <col min="4" max="4" width="116" style="346" customWidth="1"/>
    <col min="5" max="6" width="1.81640625" style="20" customWidth="1"/>
    <col min="7" max="16384" width="9.1796875" style="20"/>
  </cols>
  <sheetData>
    <row r="1" spans="2:6" ht="10.5" customHeight="1" thickBot="1"/>
    <row r="2" spans="2:6" ht="14.5" thickBot="1">
      <c r="B2" s="366"/>
      <c r="C2" s="365"/>
      <c r="D2" s="364"/>
      <c r="E2" s="363"/>
    </row>
    <row r="3" spans="2:6" ht="20.5" thickBot="1">
      <c r="B3" s="355"/>
      <c r="C3" s="694" t="s">
        <v>729</v>
      </c>
      <c r="D3" s="696"/>
      <c r="E3" s="353"/>
    </row>
    <row r="4" spans="2:6" ht="20">
      <c r="B4" s="355"/>
      <c r="C4" s="362"/>
      <c r="D4" s="362"/>
      <c r="E4" s="353"/>
    </row>
    <row r="5" spans="2:6" ht="20">
      <c r="B5" s="355"/>
      <c r="C5" s="281" t="s">
        <v>728</v>
      </c>
      <c r="D5" s="362"/>
      <c r="E5" s="353"/>
    </row>
    <row r="6" spans="2:6" ht="14.5" thickBot="1">
      <c r="B6" s="355"/>
      <c r="C6" s="360"/>
      <c r="D6" s="311"/>
      <c r="E6" s="353"/>
    </row>
    <row r="7" spans="2:6" ht="30" customHeight="1">
      <c r="B7" s="355"/>
      <c r="C7" s="359" t="s">
        <v>715</v>
      </c>
      <c r="D7" s="358" t="s">
        <v>714</v>
      </c>
      <c r="E7" s="353"/>
    </row>
    <row r="8" spans="2:6" ht="42">
      <c r="B8" s="355"/>
      <c r="C8" s="356">
        <v>1</v>
      </c>
      <c r="D8" s="291" t="s">
        <v>727</v>
      </c>
      <c r="E8" s="353"/>
      <c r="F8" s="348"/>
    </row>
    <row r="9" spans="2:6">
      <c r="B9" s="355"/>
      <c r="C9" s="356">
        <v>2</v>
      </c>
      <c r="D9" s="291" t="s">
        <v>726</v>
      </c>
      <c r="E9" s="353"/>
    </row>
    <row r="10" spans="2:6" ht="42">
      <c r="B10" s="355"/>
      <c r="C10" s="356">
        <v>3</v>
      </c>
      <c r="D10" s="291" t="s">
        <v>725</v>
      </c>
      <c r="E10" s="353"/>
    </row>
    <row r="11" spans="2:6">
      <c r="B11" s="355"/>
      <c r="C11" s="356">
        <v>4</v>
      </c>
      <c r="D11" s="291" t="s">
        <v>724</v>
      </c>
      <c r="E11" s="353"/>
    </row>
    <row r="12" spans="2:6" ht="28">
      <c r="B12" s="355"/>
      <c r="C12" s="356">
        <v>5</v>
      </c>
      <c r="D12" s="291" t="s">
        <v>723</v>
      </c>
      <c r="E12" s="353"/>
    </row>
    <row r="13" spans="2:6">
      <c r="B13" s="355"/>
      <c r="C13" s="356">
        <v>6</v>
      </c>
      <c r="D13" s="291" t="s">
        <v>722</v>
      </c>
      <c r="E13" s="353"/>
    </row>
    <row r="14" spans="2:6" ht="28">
      <c r="B14" s="355"/>
      <c r="C14" s="356">
        <v>7</v>
      </c>
      <c r="D14" s="291" t="s">
        <v>721</v>
      </c>
      <c r="E14" s="353"/>
    </row>
    <row r="15" spans="2:6">
      <c r="B15" s="355"/>
      <c r="C15" s="356">
        <v>8</v>
      </c>
      <c r="D15" s="291" t="s">
        <v>720</v>
      </c>
      <c r="E15" s="353"/>
    </row>
    <row r="16" spans="2:6">
      <c r="B16" s="355"/>
      <c r="C16" s="356">
        <v>9</v>
      </c>
      <c r="D16" s="291" t="s">
        <v>719</v>
      </c>
      <c r="E16" s="353"/>
    </row>
    <row r="17" spans="2:5">
      <c r="B17" s="355"/>
      <c r="C17" s="356">
        <v>10</v>
      </c>
      <c r="D17" s="357" t="s">
        <v>718</v>
      </c>
      <c r="E17" s="353"/>
    </row>
    <row r="18" spans="2:5" ht="28.5" thickBot="1">
      <c r="B18" s="355"/>
      <c r="C18" s="354">
        <v>11</v>
      </c>
      <c r="D18" s="321" t="s">
        <v>717</v>
      </c>
      <c r="E18" s="353"/>
    </row>
    <row r="19" spans="2:5">
      <c r="B19" s="355"/>
      <c r="C19" s="361"/>
      <c r="D19" s="306"/>
      <c r="E19" s="353"/>
    </row>
    <row r="20" spans="2:5">
      <c r="B20" s="355"/>
      <c r="C20" s="281" t="s">
        <v>716</v>
      </c>
      <c r="D20" s="306"/>
      <c r="E20" s="353"/>
    </row>
    <row r="21" spans="2:5" ht="14.5" thickBot="1">
      <c r="B21" s="355"/>
      <c r="C21" s="360"/>
      <c r="D21" s="306"/>
      <c r="E21" s="353"/>
    </row>
    <row r="22" spans="2:5" ht="30" customHeight="1">
      <c r="B22" s="355"/>
      <c r="C22" s="359" t="s">
        <v>715</v>
      </c>
      <c r="D22" s="358" t="s">
        <v>714</v>
      </c>
      <c r="E22" s="353"/>
    </row>
    <row r="23" spans="2:5">
      <c r="B23" s="355"/>
      <c r="C23" s="356">
        <v>1</v>
      </c>
      <c r="D23" s="357" t="s">
        <v>713</v>
      </c>
      <c r="E23" s="353"/>
    </row>
    <row r="24" spans="2:5">
      <c r="B24" s="355"/>
      <c r="C24" s="356">
        <v>2</v>
      </c>
      <c r="D24" s="291" t="s">
        <v>712</v>
      </c>
      <c r="E24" s="353"/>
    </row>
    <row r="25" spans="2:5">
      <c r="B25" s="355"/>
      <c r="C25" s="356">
        <v>3</v>
      </c>
      <c r="D25" s="291" t="s">
        <v>711</v>
      </c>
      <c r="E25" s="353"/>
    </row>
    <row r="26" spans="2:5">
      <c r="B26" s="355"/>
      <c r="C26" s="356">
        <v>4</v>
      </c>
      <c r="D26" s="291" t="s">
        <v>710</v>
      </c>
      <c r="E26" s="353"/>
    </row>
    <row r="27" spans="2:5">
      <c r="B27" s="355"/>
      <c r="C27" s="356">
        <v>5</v>
      </c>
      <c r="D27" s="291" t="s">
        <v>709</v>
      </c>
      <c r="E27" s="353"/>
    </row>
    <row r="28" spans="2:5" ht="42.5" thickBot="1">
      <c r="B28" s="355"/>
      <c r="C28" s="354">
        <v>6</v>
      </c>
      <c r="D28" s="321" t="s">
        <v>708</v>
      </c>
      <c r="E28" s="353"/>
    </row>
    <row r="29" spans="2:5" ht="14.5" thickBot="1">
      <c r="B29" s="352"/>
      <c r="C29" s="351"/>
      <c r="D29" s="350"/>
      <c r="E29" s="349"/>
    </row>
    <row r="30" spans="2:5">
      <c r="D30" s="348"/>
    </row>
    <row r="31" spans="2:5">
      <c r="D31" s="348"/>
    </row>
    <row r="32" spans="2:5">
      <c r="D32" s="348"/>
    </row>
    <row r="33" spans="4:4">
      <c r="D33" s="348"/>
    </row>
    <row r="34" spans="4:4">
      <c r="D34" s="348"/>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48"/>
  <sheetViews>
    <sheetView topLeftCell="G73" zoomScale="69" zoomScaleNormal="69" zoomScalePageLayoutView="80" workbookViewId="0">
      <selection activeCell="J71" sqref="J71"/>
    </sheetView>
  </sheetViews>
  <sheetFormatPr defaultColWidth="8.81640625" defaultRowHeight="14.5"/>
  <cols>
    <col min="1" max="1" width="2.1796875" customWidth="1"/>
    <col min="2" max="2" width="2.26953125" customWidth="1"/>
    <col min="3" max="3" width="22.453125" style="11" customWidth="1"/>
    <col min="4" max="4" width="15.453125" customWidth="1"/>
    <col min="5" max="5" width="35" customWidth="1"/>
    <col min="6" max="6" width="16.1796875" customWidth="1"/>
    <col min="7" max="7" width="7" customWidth="1"/>
    <col min="8" max="8" width="18.81640625" customWidth="1"/>
    <col min="9" max="9" width="73.81640625" customWidth="1"/>
    <col min="10" max="10" width="87.453125" customWidth="1"/>
    <col min="11" max="11" width="8.81640625" customWidth="1"/>
    <col min="12" max="12" width="2.7265625" customWidth="1"/>
    <col min="13" max="13" width="2" customWidth="1"/>
    <col min="14" max="14" width="40.7265625" customWidth="1"/>
  </cols>
  <sheetData>
    <row r="1" spans="1:54" ht="15" thickBot="1">
      <c r="A1" s="19"/>
      <c r="B1" s="19"/>
      <c r="C1" s="18"/>
      <c r="D1" s="19"/>
      <c r="E1" s="19"/>
      <c r="F1" s="19"/>
      <c r="G1" s="19"/>
      <c r="H1" s="19"/>
      <c r="J1" s="19"/>
      <c r="K1" s="94"/>
      <c r="L1" s="19"/>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row>
    <row r="2" spans="1:54" ht="15" thickBot="1">
      <c r="A2" s="19"/>
      <c r="B2" s="37"/>
      <c r="C2" s="38"/>
      <c r="D2" s="39"/>
      <c r="E2" s="39"/>
      <c r="F2" s="39"/>
      <c r="G2" s="39"/>
      <c r="H2" s="39"/>
      <c r="I2" s="39"/>
      <c r="J2" s="112"/>
      <c r="K2" s="112"/>
      <c r="L2" s="40"/>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row>
    <row r="3" spans="1:54" ht="20.5" thickBot="1">
      <c r="A3" s="19"/>
      <c r="B3" s="87"/>
      <c r="C3" s="633" t="s">
        <v>238</v>
      </c>
      <c r="D3" s="634"/>
      <c r="E3" s="634"/>
      <c r="F3" s="634"/>
      <c r="G3" s="634"/>
      <c r="H3" s="634"/>
      <c r="I3" s="634"/>
      <c r="J3" s="634"/>
      <c r="K3" s="635"/>
      <c r="L3" s="89"/>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row>
    <row r="4" spans="1:54" ht="15" customHeight="1">
      <c r="A4" s="19"/>
      <c r="B4" s="41"/>
      <c r="C4" s="829" t="s">
        <v>792</v>
      </c>
      <c r="D4" s="829"/>
      <c r="E4" s="829"/>
      <c r="F4" s="829"/>
      <c r="G4" s="829"/>
      <c r="H4" s="829"/>
      <c r="I4" s="829"/>
      <c r="J4" s="829"/>
      <c r="K4" s="829"/>
      <c r="L4" s="42"/>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row>
    <row r="5" spans="1:54" ht="15" customHeight="1">
      <c r="A5" s="19"/>
      <c r="B5" s="41"/>
      <c r="C5" s="818" t="s">
        <v>810</v>
      </c>
      <c r="D5" s="818"/>
      <c r="E5" s="818"/>
      <c r="F5" s="818"/>
      <c r="G5" s="818"/>
      <c r="H5" s="818"/>
      <c r="I5" s="818"/>
      <c r="J5" s="818"/>
      <c r="K5" s="818"/>
      <c r="L5" s="42"/>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row>
    <row r="6" spans="1:54">
      <c r="A6" s="19"/>
      <c r="B6" s="41"/>
      <c r="C6" s="43"/>
      <c r="D6" s="44"/>
      <c r="E6" s="44"/>
      <c r="F6" s="44"/>
      <c r="G6" s="44"/>
      <c r="H6" s="44"/>
      <c r="I6" s="44"/>
      <c r="J6" s="113"/>
      <c r="K6" s="113"/>
      <c r="L6" s="42"/>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row>
    <row r="7" spans="1:54" ht="28.75" customHeight="1" thickBot="1">
      <c r="A7" s="19"/>
      <c r="B7" s="41"/>
      <c r="C7" s="43"/>
      <c r="D7" s="830" t="s">
        <v>820</v>
      </c>
      <c r="E7" s="830"/>
      <c r="F7" s="830" t="s">
        <v>774</v>
      </c>
      <c r="G7" s="830"/>
      <c r="H7" s="831" t="s">
        <v>242</v>
      </c>
      <c r="I7" s="831"/>
      <c r="J7" s="109" t="s">
        <v>243</v>
      </c>
      <c r="K7" s="109" t="s">
        <v>224</v>
      </c>
      <c r="L7" s="42"/>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row>
    <row r="8" spans="1:54" s="11" customFormat="1" ht="50.25" customHeight="1" thickBot="1">
      <c r="A8" s="18"/>
      <c r="B8" s="46"/>
      <c r="C8" s="431" t="s">
        <v>972</v>
      </c>
      <c r="D8" s="788" t="s">
        <v>958</v>
      </c>
      <c r="E8" s="792"/>
      <c r="F8" s="790"/>
      <c r="G8" s="790"/>
      <c r="H8" s="790"/>
      <c r="I8" s="790"/>
      <c r="J8" s="790"/>
      <c r="K8" s="791"/>
      <c r="L8" s="4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row>
    <row r="9" spans="1:54" s="11" customFormat="1" ht="409.5" customHeight="1" thickBot="1">
      <c r="A9" s="18"/>
      <c r="B9" s="46"/>
      <c r="C9" s="108"/>
      <c r="D9" s="786" t="s">
        <v>897</v>
      </c>
      <c r="E9" s="787"/>
      <c r="F9" s="786" t="s">
        <v>796</v>
      </c>
      <c r="G9" s="787"/>
      <c r="H9" s="827" t="s">
        <v>1056</v>
      </c>
      <c r="I9" s="832"/>
      <c r="J9" s="606" t="s">
        <v>1057</v>
      </c>
      <c r="K9" s="532" t="s">
        <v>20</v>
      </c>
      <c r="L9" s="47"/>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row>
    <row r="10" spans="1:54" s="11" customFormat="1" ht="409" customHeight="1" thickBot="1">
      <c r="A10" s="18"/>
      <c r="B10" s="46"/>
      <c r="C10" s="108"/>
      <c r="D10" s="786" t="s">
        <v>898</v>
      </c>
      <c r="E10" s="787"/>
      <c r="F10" s="786" t="s">
        <v>906</v>
      </c>
      <c r="G10" s="787"/>
      <c r="H10" s="813" t="s">
        <v>1058</v>
      </c>
      <c r="I10" s="814"/>
      <c r="J10" s="606" t="s">
        <v>1067</v>
      </c>
      <c r="K10" s="532" t="s">
        <v>960</v>
      </c>
      <c r="L10" s="47"/>
      <c r="N10" s="559"/>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row>
    <row r="11" spans="1:54" s="11" customFormat="1" ht="281.14999999999998" customHeight="1" thickBot="1">
      <c r="A11" s="18"/>
      <c r="B11" s="46"/>
      <c r="C11" s="108"/>
      <c r="D11" s="786" t="s">
        <v>899</v>
      </c>
      <c r="E11" s="787"/>
      <c r="F11" s="786" t="s">
        <v>906</v>
      </c>
      <c r="G11" s="787"/>
      <c r="H11" s="813" t="s">
        <v>1059</v>
      </c>
      <c r="I11" s="814"/>
      <c r="J11" s="606" t="s">
        <v>1073</v>
      </c>
      <c r="K11" s="532" t="s">
        <v>960</v>
      </c>
      <c r="L11" s="47"/>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row>
    <row r="12" spans="1:54" s="11" customFormat="1" ht="42" customHeight="1" thickBot="1">
      <c r="A12" s="18"/>
      <c r="B12" s="46"/>
      <c r="C12" s="108"/>
      <c r="D12" s="788" t="s">
        <v>957</v>
      </c>
      <c r="E12" s="789"/>
      <c r="F12" s="790"/>
      <c r="G12" s="790"/>
      <c r="H12" s="790"/>
      <c r="I12" s="790"/>
      <c r="J12" s="790"/>
      <c r="K12" s="791"/>
      <c r="L12" s="47"/>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row>
    <row r="13" spans="1:54" s="11" customFormat="1" ht="321" customHeight="1" thickBot="1">
      <c r="A13" s="18"/>
      <c r="B13" s="46"/>
      <c r="C13" s="108"/>
      <c r="D13" s="786" t="s">
        <v>900</v>
      </c>
      <c r="E13" s="787"/>
      <c r="F13" s="786" t="s">
        <v>907</v>
      </c>
      <c r="G13" s="787"/>
      <c r="H13" s="813" t="s">
        <v>1050</v>
      </c>
      <c r="I13" s="814"/>
      <c r="J13" s="559" t="s">
        <v>1054</v>
      </c>
      <c r="K13" s="532" t="s">
        <v>960</v>
      </c>
      <c r="L13" s="47"/>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row>
    <row r="14" spans="1:54" s="11" customFormat="1" ht="322" customHeight="1" thickBot="1">
      <c r="A14" s="18"/>
      <c r="B14" s="46"/>
      <c r="C14" s="108"/>
      <c r="D14" s="786" t="s">
        <v>901</v>
      </c>
      <c r="E14" s="787"/>
      <c r="F14" s="786" t="s">
        <v>796</v>
      </c>
      <c r="G14" s="787"/>
      <c r="H14" s="813" t="s">
        <v>1051</v>
      </c>
      <c r="I14" s="814"/>
      <c r="J14" s="559" t="s">
        <v>1055</v>
      </c>
      <c r="K14" s="532" t="s">
        <v>960</v>
      </c>
      <c r="L14" s="47"/>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row>
    <row r="15" spans="1:54" s="11" customFormat="1" ht="93" customHeight="1" thickBot="1">
      <c r="A15" s="18"/>
      <c r="B15" s="46"/>
      <c r="C15" s="108"/>
      <c r="D15" s="786" t="s">
        <v>902</v>
      </c>
      <c r="E15" s="787"/>
      <c r="F15" s="786" t="s">
        <v>907</v>
      </c>
      <c r="G15" s="787"/>
      <c r="H15" s="827" t="s">
        <v>1052</v>
      </c>
      <c r="I15" s="828"/>
      <c r="J15" s="559" t="s">
        <v>1053</v>
      </c>
      <c r="K15" s="115" t="s">
        <v>837</v>
      </c>
      <c r="L15" s="47"/>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row>
    <row r="16" spans="1:54" s="11" customFormat="1" ht="66" customHeight="1" thickBot="1">
      <c r="A16" s="18"/>
      <c r="B16" s="46"/>
      <c r="C16" s="108"/>
      <c r="D16" s="788" t="s">
        <v>956</v>
      </c>
      <c r="E16" s="789"/>
      <c r="F16" s="790"/>
      <c r="G16" s="790"/>
      <c r="H16" s="790"/>
      <c r="I16" s="790"/>
      <c r="J16" s="790"/>
      <c r="K16" s="791"/>
      <c r="L16" s="4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row>
    <row r="17" spans="1:54" s="11" customFormat="1" ht="305.14999999999998" customHeight="1" thickBot="1">
      <c r="A17" s="18"/>
      <c r="B17" s="46"/>
      <c r="C17" s="108"/>
      <c r="D17" s="786" t="s">
        <v>903</v>
      </c>
      <c r="E17" s="787"/>
      <c r="F17" s="786" t="s">
        <v>798</v>
      </c>
      <c r="G17" s="787"/>
      <c r="H17" s="813" t="s">
        <v>1060</v>
      </c>
      <c r="I17" s="814"/>
      <c r="J17" s="531" t="s">
        <v>1065</v>
      </c>
      <c r="K17" s="607" t="s">
        <v>20</v>
      </c>
      <c r="L17" s="47"/>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row>
    <row r="18" spans="1:54" s="11" customFormat="1" ht="233.15" customHeight="1" thickBot="1">
      <c r="A18" s="18"/>
      <c r="B18" s="46"/>
      <c r="C18" s="108"/>
      <c r="D18" s="786" t="s">
        <v>904</v>
      </c>
      <c r="E18" s="787"/>
      <c r="F18" s="786" t="s">
        <v>795</v>
      </c>
      <c r="G18" s="787"/>
      <c r="H18" s="813" t="s">
        <v>1061</v>
      </c>
      <c r="I18" s="814"/>
      <c r="J18" s="531" t="s">
        <v>1066</v>
      </c>
      <c r="K18" s="532" t="s">
        <v>960</v>
      </c>
      <c r="L18" s="47"/>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row>
    <row r="19" spans="1:54" s="11" customFormat="1" ht="84" customHeight="1" thickBot="1">
      <c r="A19" s="18"/>
      <c r="B19" s="46"/>
      <c r="C19" s="108"/>
      <c r="D19" s="786" t="s">
        <v>905</v>
      </c>
      <c r="E19" s="787"/>
      <c r="F19" s="786" t="s">
        <v>795</v>
      </c>
      <c r="G19" s="787"/>
      <c r="H19" s="813" t="s">
        <v>1062</v>
      </c>
      <c r="I19" s="814"/>
      <c r="J19" s="531" t="s">
        <v>1063</v>
      </c>
      <c r="K19" s="115" t="s">
        <v>871</v>
      </c>
      <c r="L19" s="47"/>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row>
    <row r="20" spans="1:54" s="11" customFormat="1" ht="18.75" customHeight="1" thickBot="1">
      <c r="A20" s="18"/>
      <c r="B20" s="46"/>
      <c r="C20" s="106"/>
      <c r="D20" s="48"/>
      <c r="E20" s="48"/>
      <c r="F20" s="48"/>
      <c r="G20" s="48"/>
      <c r="H20" s="48"/>
      <c r="I20" s="48"/>
      <c r="J20" s="118" t="s">
        <v>239</v>
      </c>
      <c r="K20" s="533" t="s">
        <v>960</v>
      </c>
      <c r="L20" s="47"/>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row>
    <row r="21" spans="1:54" s="11" customFormat="1" ht="18.75" customHeight="1">
      <c r="A21" s="18"/>
      <c r="B21" s="46"/>
      <c r="C21" s="163"/>
      <c r="D21" s="48"/>
      <c r="E21" s="48"/>
      <c r="F21" s="48"/>
      <c r="G21" s="48"/>
      <c r="H21" s="48"/>
      <c r="I21" s="48"/>
      <c r="J21" s="119"/>
      <c r="K21" s="43"/>
      <c r="L21" s="47"/>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row>
    <row r="22" spans="1:54" s="11" customFormat="1" ht="15" thickBot="1">
      <c r="A22" s="18"/>
      <c r="B22" s="46"/>
      <c r="C22" s="138"/>
      <c r="D22" s="836" t="s">
        <v>262</v>
      </c>
      <c r="E22" s="836"/>
      <c r="F22" s="836"/>
      <c r="G22" s="836"/>
      <c r="H22" s="836"/>
      <c r="I22" s="836"/>
      <c r="J22" s="836"/>
      <c r="K22" s="836"/>
      <c r="L22" s="47"/>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row>
    <row r="23" spans="1:54" s="11" customFormat="1" ht="15" thickBot="1">
      <c r="A23" s="18"/>
      <c r="B23" s="46"/>
      <c r="C23" s="138"/>
      <c r="D23" s="82" t="s">
        <v>57</v>
      </c>
      <c r="E23" s="833" t="s">
        <v>970</v>
      </c>
      <c r="F23" s="834"/>
      <c r="G23" s="834"/>
      <c r="H23" s="834"/>
      <c r="I23" s="834"/>
      <c r="J23" s="835"/>
      <c r="K23" s="48"/>
      <c r="L23" s="47"/>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row>
    <row r="24" spans="1:54" s="11" customFormat="1" ht="15" thickBot="1">
      <c r="A24" s="18"/>
      <c r="B24" s="46"/>
      <c r="C24" s="138"/>
      <c r="D24" s="82" t="s">
        <v>59</v>
      </c>
      <c r="E24" s="798" t="s">
        <v>839</v>
      </c>
      <c r="F24" s="796"/>
      <c r="G24" s="796"/>
      <c r="H24" s="796"/>
      <c r="I24" s="796"/>
      <c r="J24" s="797"/>
      <c r="K24" s="48"/>
      <c r="L24" s="47"/>
      <c r="N24" s="558"/>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row>
    <row r="25" spans="1:54" s="11" customFormat="1" ht="13.5" customHeight="1">
      <c r="A25" s="18"/>
      <c r="B25" s="46"/>
      <c r="C25" s="138"/>
      <c r="D25" s="48"/>
      <c r="E25" s="48"/>
      <c r="F25" s="48"/>
      <c r="G25" s="48"/>
      <c r="H25" s="48"/>
      <c r="I25" s="48"/>
      <c r="J25" s="48"/>
      <c r="K25" s="48"/>
      <c r="L25" s="47"/>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row>
    <row r="26" spans="1:54" s="11" customFormat="1" ht="30.75" customHeight="1" thickBot="1">
      <c r="A26" s="18"/>
      <c r="B26" s="46"/>
      <c r="C26" s="799" t="s">
        <v>766</v>
      </c>
      <c r="D26" s="799"/>
      <c r="E26" s="799"/>
      <c r="F26" s="799"/>
      <c r="G26" s="799"/>
      <c r="H26" s="799"/>
      <c r="I26" s="799"/>
      <c r="J26" s="799"/>
      <c r="K26" s="113"/>
      <c r="L26" s="47"/>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row>
    <row r="27" spans="1:54" s="11" customFormat="1" ht="30.75" customHeight="1">
      <c r="A27" s="18"/>
      <c r="B27" s="46"/>
      <c r="C27" s="116"/>
      <c r="D27" s="837" t="s">
        <v>1068</v>
      </c>
      <c r="E27" s="838"/>
      <c r="F27" s="838"/>
      <c r="G27" s="838"/>
      <c r="H27" s="838"/>
      <c r="I27" s="838"/>
      <c r="J27" s="838"/>
      <c r="K27" s="839"/>
      <c r="L27" s="47"/>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row>
    <row r="28" spans="1:54" s="11" customFormat="1" ht="30.75" customHeight="1">
      <c r="A28" s="18"/>
      <c r="B28" s="46"/>
      <c r="C28" s="116"/>
      <c r="D28" s="840"/>
      <c r="E28" s="841"/>
      <c r="F28" s="841"/>
      <c r="G28" s="841"/>
      <c r="H28" s="841"/>
      <c r="I28" s="841"/>
      <c r="J28" s="841"/>
      <c r="K28" s="842"/>
      <c r="L28" s="47"/>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row>
    <row r="29" spans="1:54" s="11" customFormat="1" ht="30.75" customHeight="1">
      <c r="A29" s="18"/>
      <c r="B29" s="46"/>
      <c r="C29" s="116"/>
      <c r="D29" s="840"/>
      <c r="E29" s="841"/>
      <c r="F29" s="841"/>
      <c r="G29" s="841"/>
      <c r="H29" s="841"/>
      <c r="I29" s="841"/>
      <c r="J29" s="841"/>
      <c r="K29" s="842"/>
      <c r="L29" s="47"/>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row>
    <row r="30" spans="1:54" s="11" customFormat="1" ht="171" customHeight="1" thickBot="1">
      <c r="A30" s="18"/>
      <c r="B30" s="46"/>
      <c r="C30" s="116"/>
      <c r="D30" s="843"/>
      <c r="E30" s="844"/>
      <c r="F30" s="844"/>
      <c r="G30" s="844"/>
      <c r="H30" s="844"/>
      <c r="I30" s="844"/>
      <c r="J30" s="844"/>
      <c r="K30" s="845"/>
      <c r="L30" s="47"/>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row>
    <row r="31" spans="1:54" s="11" customFormat="1">
      <c r="A31" s="18"/>
      <c r="B31" s="46"/>
      <c r="C31" s="107"/>
      <c r="D31" s="107"/>
      <c r="E31" s="107"/>
      <c r="F31" s="413"/>
      <c r="G31" s="413"/>
      <c r="H31" s="116"/>
      <c r="I31" s="107"/>
      <c r="J31" s="113"/>
      <c r="K31" s="113"/>
      <c r="L31" s="47"/>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row>
    <row r="32" spans="1:54" ht="25.4" customHeight="1" thickBot="1">
      <c r="A32" s="19"/>
      <c r="B32" s="46"/>
      <c r="C32" s="49"/>
      <c r="D32" s="793" t="s">
        <v>820</v>
      </c>
      <c r="E32" s="793"/>
      <c r="F32" s="793" t="s">
        <v>774</v>
      </c>
      <c r="G32" s="793"/>
      <c r="H32" s="794" t="s">
        <v>242</v>
      </c>
      <c r="I32" s="794"/>
      <c r="J32" s="109" t="s">
        <v>243</v>
      </c>
      <c r="K32" s="109" t="s">
        <v>224</v>
      </c>
      <c r="L32" s="47"/>
      <c r="M32" s="6"/>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row>
    <row r="33" spans="1:54" ht="27.75" customHeight="1" thickBot="1">
      <c r="A33" s="19"/>
      <c r="B33" s="46"/>
      <c r="C33" s="431" t="s">
        <v>954</v>
      </c>
      <c r="D33" s="786" t="s">
        <v>955</v>
      </c>
      <c r="E33" s="810"/>
      <c r="F33" s="846"/>
      <c r="G33" s="846"/>
      <c r="H33" s="846"/>
      <c r="I33" s="846"/>
      <c r="J33" s="847"/>
      <c r="K33" s="115"/>
      <c r="L33" s="47"/>
      <c r="M33" s="6"/>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row>
    <row r="34" spans="1:54" ht="390.75" customHeight="1" thickBot="1">
      <c r="A34" s="19"/>
      <c r="B34" s="46"/>
      <c r="C34" s="108"/>
      <c r="D34" s="786" t="s">
        <v>897</v>
      </c>
      <c r="E34" s="787"/>
      <c r="F34" s="786" t="s">
        <v>796</v>
      </c>
      <c r="G34" s="787"/>
      <c r="H34" s="813" t="s">
        <v>1056</v>
      </c>
      <c r="I34" s="814"/>
      <c r="J34" s="595" t="s">
        <v>1075</v>
      </c>
      <c r="K34" s="532" t="s">
        <v>20</v>
      </c>
      <c r="L34" s="47"/>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row>
    <row r="35" spans="1:54" ht="299.14999999999998" customHeight="1" thickBot="1">
      <c r="A35" s="19"/>
      <c r="B35" s="46"/>
      <c r="C35" s="108"/>
      <c r="D35" s="786" t="s">
        <v>898</v>
      </c>
      <c r="E35" s="787"/>
      <c r="F35" s="786" t="s">
        <v>906</v>
      </c>
      <c r="G35" s="787"/>
      <c r="H35" s="813" t="s">
        <v>1064</v>
      </c>
      <c r="I35" s="814"/>
      <c r="J35" s="595" t="s">
        <v>1076</v>
      </c>
      <c r="K35" s="532" t="s">
        <v>960</v>
      </c>
      <c r="L35" s="47"/>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row>
    <row r="36" spans="1:54" ht="268.5" customHeight="1" thickBot="1">
      <c r="A36" s="19"/>
      <c r="B36" s="46"/>
      <c r="C36" s="108"/>
      <c r="D36" s="786" t="s">
        <v>899</v>
      </c>
      <c r="E36" s="787"/>
      <c r="F36" s="786" t="s">
        <v>906</v>
      </c>
      <c r="G36" s="787"/>
      <c r="H36" s="813" t="s">
        <v>1059</v>
      </c>
      <c r="I36" s="814"/>
      <c r="J36" s="595" t="s">
        <v>1078</v>
      </c>
      <c r="K36" s="532" t="s">
        <v>960</v>
      </c>
      <c r="L36" s="47"/>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row>
    <row r="37" spans="1:54" ht="33.75" customHeight="1" thickBot="1">
      <c r="A37" s="19"/>
      <c r="B37" s="46"/>
      <c r="C37" s="108"/>
      <c r="D37" s="788" t="s">
        <v>957</v>
      </c>
      <c r="E37" s="789"/>
      <c r="F37" s="790"/>
      <c r="G37" s="790"/>
      <c r="H37" s="790"/>
      <c r="I37" s="790"/>
      <c r="J37" s="790"/>
      <c r="K37" s="791"/>
      <c r="L37" s="47"/>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row>
    <row r="38" spans="1:54" ht="243.75" customHeight="1" thickBot="1">
      <c r="A38" s="19"/>
      <c r="B38" s="46"/>
      <c r="C38" s="108"/>
      <c r="D38" s="786" t="s">
        <v>900</v>
      </c>
      <c r="E38" s="787"/>
      <c r="F38" s="786" t="s">
        <v>907</v>
      </c>
      <c r="G38" s="787"/>
      <c r="H38" s="813" t="s">
        <v>1050</v>
      </c>
      <c r="I38" s="814"/>
      <c r="J38" s="595" t="s">
        <v>1077</v>
      </c>
      <c r="K38" s="532" t="s">
        <v>960</v>
      </c>
      <c r="L38" s="47"/>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row>
    <row r="39" spans="1:54" ht="207" customHeight="1" thickBot="1">
      <c r="A39" s="19"/>
      <c r="B39" s="46"/>
      <c r="C39" s="108"/>
      <c r="D39" s="786" t="s">
        <v>901</v>
      </c>
      <c r="E39" s="787"/>
      <c r="F39" s="786" t="s">
        <v>796</v>
      </c>
      <c r="G39" s="787"/>
      <c r="H39" s="813" t="s">
        <v>1051</v>
      </c>
      <c r="I39" s="814"/>
      <c r="J39" s="595" t="s">
        <v>1079</v>
      </c>
      <c r="K39" s="532" t="s">
        <v>960</v>
      </c>
      <c r="L39" s="47"/>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row>
    <row r="40" spans="1:54" ht="67" customHeight="1" thickBot="1">
      <c r="A40" s="19"/>
      <c r="B40" s="46"/>
      <c r="C40" s="108"/>
      <c r="D40" s="786" t="s">
        <v>902</v>
      </c>
      <c r="E40" s="787"/>
      <c r="F40" s="786" t="s">
        <v>907</v>
      </c>
      <c r="G40" s="787"/>
      <c r="H40" s="827" t="s">
        <v>1052</v>
      </c>
      <c r="I40" s="828"/>
      <c r="J40" s="595" t="s">
        <v>1080</v>
      </c>
      <c r="K40" s="115" t="s">
        <v>837</v>
      </c>
      <c r="L40" s="47"/>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row>
    <row r="41" spans="1:54" ht="31.5" customHeight="1" thickBot="1">
      <c r="A41" s="19"/>
      <c r="B41" s="46"/>
      <c r="C41" s="108"/>
      <c r="D41" s="788" t="s">
        <v>956</v>
      </c>
      <c r="E41" s="789"/>
      <c r="F41" s="790"/>
      <c r="G41" s="790"/>
      <c r="H41" s="790"/>
      <c r="I41" s="790"/>
      <c r="J41" s="790"/>
      <c r="K41" s="791"/>
      <c r="L41" s="47"/>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row>
    <row r="42" spans="1:54" ht="278.14999999999998" customHeight="1" thickBot="1">
      <c r="A42" s="19"/>
      <c r="B42" s="46"/>
      <c r="C42" s="108"/>
      <c r="D42" s="786" t="s">
        <v>903</v>
      </c>
      <c r="E42" s="787"/>
      <c r="F42" s="786" t="s">
        <v>798</v>
      </c>
      <c r="G42" s="787"/>
      <c r="H42" s="813" t="s">
        <v>1060</v>
      </c>
      <c r="I42" s="814"/>
      <c r="J42" s="531" t="s">
        <v>1081</v>
      </c>
      <c r="K42" s="532" t="s">
        <v>20</v>
      </c>
      <c r="L42" s="47"/>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row>
    <row r="43" spans="1:54" ht="238" customHeight="1" thickBot="1">
      <c r="A43" s="19"/>
      <c r="B43" s="46"/>
      <c r="C43" s="108"/>
      <c r="D43" s="786" t="s">
        <v>904</v>
      </c>
      <c r="E43" s="787"/>
      <c r="F43" s="786" t="s">
        <v>795</v>
      </c>
      <c r="G43" s="787"/>
      <c r="H43" s="813" t="s">
        <v>1061</v>
      </c>
      <c r="I43" s="814"/>
      <c r="J43" s="531" t="s">
        <v>1082</v>
      </c>
      <c r="K43" s="532" t="s">
        <v>960</v>
      </c>
      <c r="L43" s="47"/>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row>
    <row r="44" spans="1:54" ht="68.25" customHeight="1" thickBot="1">
      <c r="A44" s="19"/>
      <c r="B44" s="46"/>
      <c r="C44" s="108"/>
      <c r="D44" s="786" t="s">
        <v>905</v>
      </c>
      <c r="E44" s="787"/>
      <c r="F44" s="786" t="s">
        <v>795</v>
      </c>
      <c r="G44" s="787"/>
      <c r="H44" s="813" t="s">
        <v>1062</v>
      </c>
      <c r="I44" s="814"/>
      <c r="J44" s="531" t="s">
        <v>1083</v>
      </c>
      <c r="K44" s="115" t="s">
        <v>837</v>
      </c>
      <c r="L44" s="47"/>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row>
    <row r="45" spans="1:54" ht="18.75" customHeight="1" thickBot="1">
      <c r="A45" s="19"/>
      <c r="B45" s="46"/>
      <c r="C45" s="43"/>
      <c r="D45" s="43"/>
      <c r="E45" s="43"/>
      <c r="F45" s="43"/>
      <c r="G45" s="43"/>
      <c r="H45" s="43"/>
      <c r="I45" s="43"/>
      <c r="J45" s="118" t="s">
        <v>239</v>
      </c>
      <c r="K45" s="532" t="s">
        <v>960</v>
      </c>
      <c r="L45" s="47"/>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row>
    <row r="46" spans="1:54" ht="15" thickBot="1">
      <c r="A46" s="19"/>
      <c r="B46" s="46"/>
      <c r="C46" s="43"/>
      <c r="D46" s="161" t="s">
        <v>262</v>
      </c>
      <c r="E46" s="164"/>
      <c r="F46" s="164"/>
      <c r="G46" s="164"/>
      <c r="H46" s="43"/>
      <c r="I46" s="43"/>
      <c r="J46" s="119"/>
      <c r="K46" s="43"/>
      <c r="L46" s="47"/>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row>
    <row r="47" spans="1:54" ht="15" thickBot="1">
      <c r="A47" s="19"/>
      <c r="B47" s="46"/>
      <c r="C47" s="43"/>
      <c r="D47" s="82" t="s">
        <v>57</v>
      </c>
      <c r="E47" s="795" t="s">
        <v>1022</v>
      </c>
      <c r="F47" s="796"/>
      <c r="G47" s="796"/>
      <c r="H47" s="796"/>
      <c r="I47" s="796"/>
      <c r="J47" s="797"/>
      <c r="K47" s="43"/>
      <c r="L47" s="47"/>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row>
    <row r="48" spans="1:54" ht="15" thickBot="1">
      <c r="A48" s="19"/>
      <c r="B48" s="46"/>
      <c r="C48" s="43"/>
      <c r="D48" s="82" t="s">
        <v>59</v>
      </c>
      <c r="E48" s="798" t="s">
        <v>1023</v>
      </c>
      <c r="F48" s="796"/>
      <c r="G48" s="796"/>
      <c r="H48" s="796"/>
      <c r="I48" s="796"/>
      <c r="J48" s="797"/>
      <c r="K48" s="43"/>
      <c r="L48" s="47"/>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row>
    <row r="49" spans="1:54">
      <c r="A49" s="19"/>
      <c r="B49" s="46"/>
      <c r="C49" s="43"/>
      <c r="D49" s="43"/>
      <c r="E49" s="43"/>
      <c r="F49" s="43"/>
      <c r="G49" s="43"/>
      <c r="H49" s="43"/>
      <c r="I49" s="43"/>
      <c r="J49" s="119"/>
      <c r="K49" s="43"/>
      <c r="L49" s="47"/>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row>
    <row r="50" spans="1:54" ht="32.5" customHeight="1" thickBot="1">
      <c r="A50" s="19"/>
      <c r="B50" s="46"/>
      <c r="C50" s="799" t="s">
        <v>766</v>
      </c>
      <c r="D50" s="799"/>
      <c r="E50" s="799"/>
      <c r="F50" s="799"/>
      <c r="G50" s="799"/>
      <c r="H50" s="799"/>
      <c r="I50" s="799"/>
      <c r="J50" s="799"/>
      <c r="K50" s="113"/>
      <c r="L50" s="47"/>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row>
    <row r="51" spans="1:54" ht="15" customHeight="1">
      <c r="A51" s="19"/>
      <c r="B51" s="46"/>
      <c r="C51" s="393"/>
      <c r="D51" s="800" t="s">
        <v>1084</v>
      </c>
      <c r="E51" s="801"/>
      <c r="F51" s="801"/>
      <c r="G51" s="801"/>
      <c r="H51" s="801"/>
      <c r="I51" s="801"/>
      <c r="J51" s="801"/>
      <c r="K51" s="802"/>
      <c r="L51" s="47"/>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row>
    <row r="52" spans="1:54" ht="15" customHeight="1">
      <c r="A52" s="19"/>
      <c r="B52" s="46"/>
      <c r="C52" s="393"/>
      <c r="D52" s="803"/>
      <c r="E52" s="804"/>
      <c r="F52" s="804"/>
      <c r="G52" s="804"/>
      <c r="H52" s="804"/>
      <c r="I52" s="804"/>
      <c r="J52" s="804"/>
      <c r="K52" s="805"/>
      <c r="L52" s="47"/>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row>
    <row r="53" spans="1:54" ht="15" customHeight="1">
      <c r="A53" s="19"/>
      <c r="B53" s="46"/>
      <c r="C53" s="393"/>
      <c r="D53" s="803"/>
      <c r="E53" s="804"/>
      <c r="F53" s="804"/>
      <c r="G53" s="804"/>
      <c r="H53" s="804"/>
      <c r="I53" s="804"/>
      <c r="J53" s="804"/>
      <c r="K53" s="805"/>
      <c r="L53" s="47"/>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row>
    <row r="54" spans="1:54" ht="15" customHeight="1">
      <c r="A54" s="19"/>
      <c r="B54" s="46"/>
      <c r="C54" s="393"/>
      <c r="D54" s="803"/>
      <c r="E54" s="804"/>
      <c r="F54" s="804"/>
      <c r="G54" s="804"/>
      <c r="H54" s="804"/>
      <c r="I54" s="804"/>
      <c r="J54" s="804"/>
      <c r="K54" s="805"/>
      <c r="L54" s="47"/>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row>
    <row r="55" spans="1:54" ht="15" customHeight="1">
      <c r="A55" s="19"/>
      <c r="B55" s="46"/>
      <c r="C55" s="393"/>
      <c r="D55" s="803"/>
      <c r="E55" s="804"/>
      <c r="F55" s="804"/>
      <c r="G55" s="804"/>
      <c r="H55" s="804"/>
      <c r="I55" s="804"/>
      <c r="J55" s="804"/>
      <c r="K55" s="805"/>
      <c r="L55" s="47"/>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row>
    <row r="56" spans="1:54" ht="15" customHeight="1">
      <c r="A56" s="19"/>
      <c r="B56" s="46"/>
      <c r="C56" s="393"/>
      <c r="D56" s="803"/>
      <c r="E56" s="804"/>
      <c r="F56" s="804"/>
      <c r="G56" s="804"/>
      <c r="H56" s="804"/>
      <c r="I56" s="804"/>
      <c r="J56" s="804"/>
      <c r="K56" s="805"/>
      <c r="L56" s="47"/>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row>
    <row r="57" spans="1:54">
      <c r="A57" s="19"/>
      <c r="B57" s="46"/>
      <c r="C57" s="393"/>
      <c r="D57" s="803"/>
      <c r="E57" s="804"/>
      <c r="F57" s="804"/>
      <c r="G57" s="804"/>
      <c r="H57" s="804"/>
      <c r="I57" s="804"/>
      <c r="J57" s="804"/>
      <c r="K57" s="805"/>
      <c r="L57" s="47"/>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row>
    <row r="58" spans="1:54" ht="132.75" customHeight="1" thickBot="1">
      <c r="A58" s="19"/>
      <c r="B58" s="46"/>
      <c r="C58" s="393"/>
      <c r="D58" s="806"/>
      <c r="E58" s="807"/>
      <c r="F58" s="807"/>
      <c r="G58" s="807"/>
      <c r="H58" s="807"/>
      <c r="I58" s="807"/>
      <c r="J58" s="807"/>
      <c r="K58" s="808"/>
      <c r="L58" s="47"/>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row>
    <row r="59" spans="1:54">
      <c r="A59" s="19"/>
      <c r="B59" s="46"/>
      <c r="C59" s="43"/>
      <c r="D59" s="43"/>
      <c r="E59" s="43"/>
      <c r="F59" s="43"/>
      <c r="G59" s="43"/>
      <c r="H59" s="43"/>
      <c r="I59" s="43"/>
      <c r="J59" s="119"/>
      <c r="K59" s="43"/>
      <c r="L59" s="47"/>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row>
    <row r="60" spans="1:54" ht="8.5" customHeight="1">
      <c r="A60" s="19"/>
      <c r="B60" s="46"/>
      <c r="C60" s="43"/>
      <c r="D60" s="43"/>
      <c r="E60" s="43"/>
      <c r="F60" s="43"/>
      <c r="G60" s="43"/>
      <c r="H60" s="43"/>
      <c r="I60" s="43"/>
      <c r="J60" s="119"/>
      <c r="K60" s="43"/>
      <c r="L60" s="47"/>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row>
    <row r="61" spans="1:54" ht="25.4" customHeight="1" thickBot="1">
      <c r="A61" s="19"/>
      <c r="B61" s="46"/>
      <c r="C61" s="49"/>
      <c r="D61" s="793" t="s">
        <v>820</v>
      </c>
      <c r="E61" s="793"/>
      <c r="F61" s="793" t="s">
        <v>774</v>
      </c>
      <c r="G61" s="793"/>
      <c r="H61" s="794" t="s">
        <v>242</v>
      </c>
      <c r="I61" s="794"/>
      <c r="J61" s="109" t="s">
        <v>243</v>
      </c>
      <c r="K61" s="109" t="s">
        <v>224</v>
      </c>
      <c r="L61" s="47"/>
      <c r="M61" s="6"/>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row>
    <row r="62" spans="1:54" ht="39.75" customHeight="1" thickBot="1">
      <c r="A62" s="19"/>
      <c r="B62" s="46"/>
      <c r="C62" s="825" t="s">
        <v>203</v>
      </c>
      <c r="D62" s="809" t="s">
        <v>955</v>
      </c>
      <c r="E62" s="810"/>
      <c r="F62" s="811"/>
      <c r="G62" s="811"/>
      <c r="H62" s="811"/>
      <c r="I62" s="811"/>
      <c r="J62" s="811"/>
      <c r="K62" s="812"/>
      <c r="L62" s="47"/>
      <c r="M62" s="6"/>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row>
    <row r="63" spans="1:54" ht="408.75" customHeight="1" thickBot="1">
      <c r="A63" s="19"/>
      <c r="B63" s="46"/>
      <c r="C63" s="825"/>
      <c r="D63" s="786" t="s">
        <v>897</v>
      </c>
      <c r="E63" s="787"/>
      <c r="F63" s="786" t="s">
        <v>796</v>
      </c>
      <c r="G63" s="787"/>
      <c r="H63" s="813" t="s">
        <v>1056</v>
      </c>
      <c r="I63" s="814"/>
      <c r="J63" s="595" t="s">
        <v>1069</v>
      </c>
      <c r="K63" s="532" t="s">
        <v>20</v>
      </c>
      <c r="L63" s="47"/>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row>
    <row r="64" spans="1:54" ht="409.5" customHeight="1" thickBot="1">
      <c r="A64" s="19"/>
      <c r="B64" s="46"/>
      <c r="C64" s="825"/>
      <c r="D64" s="786" t="s">
        <v>898</v>
      </c>
      <c r="E64" s="787"/>
      <c r="F64" s="786" t="s">
        <v>906</v>
      </c>
      <c r="G64" s="787"/>
      <c r="H64" s="813" t="s">
        <v>1064</v>
      </c>
      <c r="I64" s="814"/>
      <c r="J64" s="595" t="s">
        <v>1070</v>
      </c>
      <c r="K64" s="532" t="s">
        <v>960</v>
      </c>
      <c r="L64" s="47"/>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row>
    <row r="65" spans="1:54" ht="313" customHeight="1" thickBot="1">
      <c r="A65" s="19"/>
      <c r="B65" s="46"/>
      <c r="C65" s="825"/>
      <c r="D65" s="786" t="s">
        <v>899</v>
      </c>
      <c r="E65" s="787"/>
      <c r="F65" s="786" t="s">
        <v>906</v>
      </c>
      <c r="G65" s="787"/>
      <c r="H65" s="813" t="s">
        <v>1059</v>
      </c>
      <c r="I65" s="814"/>
      <c r="J65" s="595" t="s">
        <v>1071</v>
      </c>
      <c r="K65" s="532" t="s">
        <v>960</v>
      </c>
      <c r="L65" s="47"/>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row>
    <row r="66" spans="1:54" ht="40" customHeight="1" thickBot="1">
      <c r="A66" s="19"/>
      <c r="B66" s="46"/>
      <c r="C66" s="825"/>
      <c r="D66" s="788" t="s">
        <v>957</v>
      </c>
      <c r="E66" s="789"/>
      <c r="F66" s="790"/>
      <c r="G66" s="790"/>
      <c r="H66" s="790"/>
      <c r="I66" s="790"/>
      <c r="J66" s="790"/>
      <c r="K66" s="791"/>
      <c r="L66" s="47"/>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row>
    <row r="67" spans="1:54" ht="250" customHeight="1" thickBot="1">
      <c r="A67" s="19"/>
      <c r="B67" s="46"/>
      <c r="C67" s="825"/>
      <c r="D67" s="786" t="s">
        <v>900</v>
      </c>
      <c r="E67" s="787"/>
      <c r="F67" s="786" t="s">
        <v>907</v>
      </c>
      <c r="G67" s="787"/>
      <c r="H67" s="813" t="s">
        <v>1050</v>
      </c>
      <c r="I67" s="814"/>
      <c r="J67" s="595" t="s">
        <v>1072</v>
      </c>
      <c r="K67" s="532" t="s">
        <v>960</v>
      </c>
      <c r="L67" s="47"/>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row>
    <row r="68" spans="1:54" ht="212.15" customHeight="1" thickBot="1">
      <c r="A68" s="19"/>
      <c r="B68" s="46"/>
      <c r="C68" s="825"/>
      <c r="D68" s="786" t="s">
        <v>901</v>
      </c>
      <c r="E68" s="787"/>
      <c r="F68" s="786" t="s">
        <v>796</v>
      </c>
      <c r="G68" s="787"/>
      <c r="H68" s="813" t="s">
        <v>1051</v>
      </c>
      <c r="I68" s="814"/>
      <c r="J68" s="595" t="s">
        <v>1055</v>
      </c>
      <c r="K68" s="532" t="s">
        <v>960</v>
      </c>
      <c r="L68" s="47"/>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row>
    <row r="69" spans="1:54" ht="65.150000000000006" customHeight="1" thickBot="1">
      <c r="A69" s="19"/>
      <c r="B69" s="46"/>
      <c r="C69" s="825"/>
      <c r="D69" s="786" t="s">
        <v>902</v>
      </c>
      <c r="E69" s="787"/>
      <c r="F69" s="786" t="s">
        <v>907</v>
      </c>
      <c r="G69" s="787"/>
      <c r="H69" s="827" t="s">
        <v>1052</v>
      </c>
      <c r="I69" s="828"/>
      <c r="J69" s="595" t="s">
        <v>1053</v>
      </c>
      <c r="K69" s="115" t="s">
        <v>837</v>
      </c>
      <c r="L69" s="47"/>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row>
    <row r="70" spans="1:54" ht="40" customHeight="1" thickBot="1">
      <c r="A70" s="19"/>
      <c r="B70" s="46"/>
      <c r="C70" s="825"/>
      <c r="D70" s="788" t="s">
        <v>956</v>
      </c>
      <c r="E70" s="789"/>
      <c r="F70" s="790"/>
      <c r="G70" s="790"/>
      <c r="H70" s="790"/>
      <c r="I70" s="790"/>
      <c r="J70" s="790"/>
      <c r="K70" s="791"/>
      <c r="L70" s="47"/>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row>
    <row r="71" spans="1:54" ht="273" customHeight="1" thickBot="1">
      <c r="A71" s="19"/>
      <c r="B71" s="46"/>
      <c r="C71" s="825"/>
      <c r="D71" s="786" t="s">
        <v>903</v>
      </c>
      <c r="E71" s="787"/>
      <c r="F71" s="786" t="s">
        <v>798</v>
      </c>
      <c r="G71" s="787"/>
      <c r="H71" s="813" t="s">
        <v>1060</v>
      </c>
      <c r="I71" s="814"/>
      <c r="J71" s="531" t="s">
        <v>1065</v>
      </c>
      <c r="K71" s="532" t="s">
        <v>20</v>
      </c>
      <c r="L71" s="47"/>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row>
    <row r="72" spans="1:54" ht="184" customHeight="1" thickBot="1">
      <c r="A72" s="19"/>
      <c r="B72" s="46"/>
      <c r="C72" s="825"/>
      <c r="D72" s="786" t="s">
        <v>904</v>
      </c>
      <c r="E72" s="787"/>
      <c r="F72" s="786" t="s">
        <v>795</v>
      </c>
      <c r="G72" s="787"/>
      <c r="H72" s="813" t="s">
        <v>1061</v>
      </c>
      <c r="I72" s="814"/>
      <c r="J72" s="531" t="s">
        <v>1066</v>
      </c>
      <c r="K72" s="532" t="s">
        <v>960</v>
      </c>
      <c r="L72" s="47"/>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row>
    <row r="73" spans="1:54" ht="70" customHeight="1" thickBot="1">
      <c r="A73" s="19"/>
      <c r="B73" s="46"/>
      <c r="C73" s="825"/>
      <c r="D73" s="786" t="s">
        <v>905</v>
      </c>
      <c r="E73" s="787"/>
      <c r="F73" s="786" t="s">
        <v>795</v>
      </c>
      <c r="G73" s="787"/>
      <c r="H73" s="813" t="s">
        <v>1062</v>
      </c>
      <c r="I73" s="814"/>
      <c r="J73" s="531" t="s">
        <v>1063</v>
      </c>
      <c r="K73" s="115" t="s">
        <v>837</v>
      </c>
      <c r="L73" s="47"/>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row>
    <row r="74" spans="1:54" ht="26.15" customHeight="1" thickBot="1">
      <c r="A74" s="19"/>
      <c r="B74" s="46"/>
      <c r="C74" s="825"/>
      <c r="D74" s="43"/>
      <c r="E74" s="43"/>
      <c r="F74" s="43"/>
      <c r="G74" s="43"/>
      <c r="H74" s="43"/>
      <c r="I74" s="43"/>
      <c r="J74" s="118" t="s">
        <v>239</v>
      </c>
      <c r="K74" s="532" t="s">
        <v>960</v>
      </c>
      <c r="L74" s="47"/>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row>
    <row r="75" spans="1:54" ht="15" thickBot="1">
      <c r="A75" s="19"/>
      <c r="B75" s="46"/>
      <c r="C75" s="43"/>
      <c r="D75" s="161" t="s">
        <v>262</v>
      </c>
      <c r="E75" s="164"/>
      <c r="F75" s="164"/>
      <c r="G75" s="164"/>
      <c r="H75" s="43"/>
      <c r="I75" s="43"/>
      <c r="J75" s="559"/>
      <c r="K75" s="43"/>
      <c r="L75" s="47"/>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row>
    <row r="76" spans="1:54" ht="15" thickBot="1">
      <c r="A76" s="19"/>
      <c r="B76" s="46"/>
      <c r="C76" s="43"/>
      <c r="D76" s="82" t="s">
        <v>57</v>
      </c>
      <c r="E76" s="795" t="s">
        <v>1021</v>
      </c>
      <c r="F76" s="796"/>
      <c r="G76" s="796"/>
      <c r="H76" s="796"/>
      <c r="I76" s="796"/>
      <c r="J76" s="797"/>
      <c r="K76" s="43"/>
      <c r="L76" s="47"/>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row>
    <row r="77" spans="1:54" ht="15" thickBot="1">
      <c r="A77" s="19"/>
      <c r="B77" s="46"/>
      <c r="C77" s="43"/>
      <c r="D77" s="82" t="s">
        <v>59</v>
      </c>
      <c r="E77" s="798" t="s">
        <v>979</v>
      </c>
      <c r="F77" s="796"/>
      <c r="G77" s="796"/>
      <c r="H77" s="796"/>
      <c r="I77" s="796"/>
      <c r="J77" s="797"/>
      <c r="K77" s="43"/>
      <c r="L77" s="47"/>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row>
    <row r="78" spans="1:54" ht="15" thickBot="1">
      <c r="A78" s="19"/>
      <c r="B78" s="46"/>
      <c r="C78" s="43"/>
      <c r="D78" s="82"/>
      <c r="E78" s="43"/>
      <c r="F78" s="43"/>
      <c r="G78" s="43"/>
      <c r="H78" s="43"/>
      <c r="I78" s="43"/>
      <c r="J78" s="43"/>
      <c r="K78" s="43"/>
      <c r="L78" s="47"/>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row>
    <row r="79" spans="1:54" ht="274.5" customHeight="1" thickBot="1">
      <c r="A79" s="19"/>
      <c r="B79" s="46"/>
      <c r="C79" s="826" t="s">
        <v>244</v>
      </c>
      <c r="D79" s="826"/>
      <c r="E79" s="826"/>
      <c r="F79" s="783" t="s">
        <v>1074</v>
      </c>
      <c r="G79" s="784"/>
      <c r="H79" s="784"/>
      <c r="I79" s="784"/>
      <c r="J79" s="784"/>
      <c r="K79" s="785"/>
      <c r="L79" s="47"/>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row>
    <row r="80" spans="1:54" s="11" customFormat="1" ht="18.75" customHeight="1">
      <c r="A80" s="18"/>
      <c r="B80" s="46"/>
      <c r="C80" s="50"/>
      <c r="D80" s="50"/>
      <c r="E80" s="50"/>
      <c r="F80" s="50"/>
      <c r="G80" s="50"/>
      <c r="H80" s="50"/>
      <c r="I80" s="50"/>
      <c r="J80" s="113"/>
      <c r="K80" s="113"/>
      <c r="L80" s="47"/>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row>
    <row r="81" spans="1:54" s="11" customFormat="1" ht="15.75" customHeight="1" thickBot="1">
      <c r="A81" s="18"/>
      <c r="B81" s="46"/>
      <c r="C81" s="43"/>
      <c r="D81" s="417" t="s">
        <v>793</v>
      </c>
      <c r="E81" s="44"/>
      <c r="F81" s="44"/>
      <c r="G81" s="44"/>
      <c r="H81" s="44"/>
      <c r="I81" s="81" t="s">
        <v>218</v>
      </c>
      <c r="J81" s="113"/>
      <c r="K81" s="113"/>
      <c r="L81" s="47"/>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row>
    <row r="82" spans="1:54" s="11" customFormat="1" ht="78" customHeight="1">
      <c r="A82" s="18"/>
      <c r="B82" s="46"/>
      <c r="C82" s="432" t="s">
        <v>795</v>
      </c>
      <c r="D82" s="822" t="s">
        <v>794</v>
      </c>
      <c r="E82" s="823"/>
      <c r="F82" s="824"/>
      <c r="G82" s="44"/>
      <c r="H82" s="28" t="s">
        <v>219</v>
      </c>
      <c r="I82" s="822" t="s">
        <v>971</v>
      </c>
      <c r="J82" s="823"/>
      <c r="K82" s="824"/>
      <c r="L82" s="47"/>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row>
    <row r="83" spans="1:54" s="11" customFormat="1" ht="54.75" customHeight="1">
      <c r="A83" s="18"/>
      <c r="B83" s="46"/>
      <c r="C83" s="433" t="s">
        <v>796</v>
      </c>
      <c r="D83" s="819" t="s">
        <v>801</v>
      </c>
      <c r="E83" s="820"/>
      <c r="F83" s="821"/>
      <c r="G83" s="44"/>
      <c r="H83" s="29" t="s">
        <v>220</v>
      </c>
      <c r="I83" s="819" t="s">
        <v>272</v>
      </c>
      <c r="J83" s="820"/>
      <c r="K83" s="821"/>
      <c r="L83" s="47"/>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row>
    <row r="84" spans="1:54" s="11" customFormat="1" ht="58.5" customHeight="1">
      <c r="A84" s="18"/>
      <c r="B84" s="46"/>
      <c r="C84" s="433" t="s">
        <v>797</v>
      </c>
      <c r="D84" s="819" t="s">
        <v>802</v>
      </c>
      <c r="E84" s="820"/>
      <c r="F84" s="821"/>
      <c r="G84" s="44"/>
      <c r="H84" s="29" t="s">
        <v>221</v>
      </c>
      <c r="I84" s="819" t="s">
        <v>273</v>
      </c>
      <c r="J84" s="820"/>
      <c r="K84" s="821"/>
      <c r="L84" s="47"/>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row>
    <row r="85" spans="1:54" ht="60" customHeight="1">
      <c r="A85" s="19"/>
      <c r="B85" s="46"/>
      <c r="C85" s="433" t="s">
        <v>798</v>
      </c>
      <c r="D85" s="819" t="s">
        <v>803</v>
      </c>
      <c r="E85" s="820"/>
      <c r="F85" s="821"/>
      <c r="G85" s="44"/>
      <c r="H85" s="29" t="s">
        <v>222</v>
      </c>
      <c r="I85" s="819" t="s">
        <v>274</v>
      </c>
      <c r="J85" s="820"/>
      <c r="K85" s="821"/>
      <c r="L85" s="47"/>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row>
    <row r="86" spans="1:54" ht="54" customHeight="1">
      <c r="A86" s="19"/>
      <c r="B86" s="41"/>
      <c r="C86" s="433" t="s">
        <v>799</v>
      </c>
      <c r="D86" s="819" t="s">
        <v>804</v>
      </c>
      <c r="E86" s="820"/>
      <c r="F86" s="821"/>
      <c r="G86" s="44"/>
      <c r="H86" s="29" t="s">
        <v>223</v>
      </c>
      <c r="I86" s="819" t="s">
        <v>275</v>
      </c>
      <c r="J86" s="820"/>
      <c r="K86" s="821"/>
      <c r="L86" s="42"/>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row>
    <row r="87" spans="1:54" ht="61.5" customHeight="1" thickBot="1">
      <c r="A87" s="19"/>
      <c r="B87" s="41"/>
      <c r="C87" s="433" t="s">
        <v>800</v>
      </c>
      <c r="D87" s="819" t="s">
        <v>805</v>
      </c>
      <c r="E87" s="820"/>
      <c r="F87" s="821"/>
      <c r="G87" s="44"/>
      <c r="H87" s="30" t="s">
        <v>1044</v>
      </c>
      <c r="I87" s="815" t="s">
        <v>276</v>
      </c>
      <c r="J87" s="816"/>
      <c r="K87" s="817"/>
      <c r="L87" s="42"/>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row>
    <row r="88" spans="1:54" ht="61.5" customHeight="1">
      <c r="A88" s="19"/>
      <c r="B88" s="41"/>
      <c r="C88" s="434" t="s">
        <v>806</v>
      </c>
      <c r="D88" s="819" t="s">
        <v>808</v>
      </c>
      <c r="E88" s="820"/>
      <c r="F88" s="821"/>
      <c r="G88" s="41"/>
      <c r="H88" s="162"/>
      <c r="I88" s="418"/>
      <c r="J88" s="418"/>
      <c r="K88" s="418"/>
      <c r="L88" s="42"/>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row>
    <row r="89" spans="1:54" ht="61.5" customHeight="1" thickBot="1">
      <c r="A89" s="19"/>
      <c r="B89" s="399"/>
      <c r="C89" s="435" t="s">
        <v>807</v>
      </c>
      <c r="D89" s="815" t="s">
        <v>809</v>
      </c>
      <c r="E89" s="816"/>
      <c r="F89" s="817"/>
      <c r="G89" s="41"/>
      <c r="H89" s="162"/>
      <c r="I89" s="418"/>
      <c r="J89" s="418"/>
      <c r="K89" s="418"/>
      <c r="L89" s="42"/>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row>
    <row r="90" spans="1:54" ht="15" thickBot="1">
      <c r="A90" s="19"/>
      <c r="B90" s="51"/>
      <c r="C90" s="52"/>
      <c r="D90" s="53"/>
      <c r="E90" s="53"/>
      <c r="F90" s="53"/>
      <c r="G90" s="53"/>
      <c r="H90" s="53"/>
      <c r="I90" s="53"/>
      <c r="J90" s="114"/>
      <c r="K90" s="114"/>
      <c r="L90" s="5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row>
    <row r="91" spans="1:54" ht="50.15" customHeight="1">
      <c r="A91" s="19"/>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row>
    <row r="92" spans="1:54" ht="50.15" customHeight="1">
      <c r="A92" s="19"/>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row>
    <row r="93" spans="1:54" ht="49.5" customHeight="1">
      <c r="A93" s="19"/>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row>
    <row r="94" spans="1:54" ht="50.15" customHeight="1">
      <c r="A94" s="19"/>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row>
    <row r="95" spans="1:54" ht="50.15" customHeight="1">
      <c r="A95" s="19"/>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row>
    <row r="96" spans="1:54" ht="50.15" customHeight="1">
      <c r="A96" s="19"/>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row>
    <row r="97" spans="1:54">
      <c r="A97" s="19"/>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row>
    <row r="98" spans="1:54">
      <c r="A98" s="19"/>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row>
    <row r="99" spans="1:54">
      <c r="A99" s="19"/>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row>
    <row r="100" spans="1:54">
      <c r="A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row>
    <row r="101" spans="1:54">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row>
    <row r="102" spans="1:54">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row>
    <row r="103" spans="1:54">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row>
    <row r="104" spans="1:54">
      <c r="A104" s="94"/>
      <c r="B104" s="94"/>
      <c r="C104" s="94"/>
      <c r="D104" s="94"/>
      <c r="E104" s="94"/>
      <c r="F104" s="94"/>
      <c r="G104" s="94"/>
      <c r="H104" s="94"/>
      <c r="I104" s="94"/>
      <c r="J104" s="94"/>
      <c r="K104" s="94"/>
      <c r="L104" s="94"/>
      <c r="M104" s="94"/>
    </row>
    <row r="105" spans="1:54">
      <c r="A105" s="94"/>
      <c r="B105" s="94"/>
      <c r="C105" s="94"/>
      <c r="D105" s="94"/>
      <c r="E105" s="94"/>
      <c r="F105" s="94"/>
      <c r="G105" s="94"/>
      <c r="H105" s="94"/>
      <c r="I105" s="94"/>
      <c r="J105" s="94"/>
      <c r="K105" s="94"/>
      <c r="L105" s="94"/>
      <c r="M105" s="94"/>
    </row>
    <row r="106" spans="1:54">
      <c r="A106" s="94"/>
      <c r="B106" s="94"/>
      <c r="C106" s="94"/>
      <c r="D106" s="94"/>
      <c r="E106" s="94"/>
      <c r="F106" s="94"/>
      <c r="G106" s="94"/>
      <c r="H106" s="94"/>
      <c r="I106" s="94"/>
      <c r="J106" s="94"/>
      <c r="K106" s="94"/>
      <c r="L106" s="94"/>
      <c r="M106" s="94"/>
    </row>
    <row r="107" spans="1:54">
      <c r="A107" s="94"/>
      <c r="B107" s="94"/>
      <c r="C107" s="94"/>
      <c r="D107" s="94"/>
      <c r="E107" s="94"/>
      <c r="F107" s="94"/>
      <c r="G107" s="94"/>
      <c r="H107" s="94"/>
      <c r="I107" s="94"/>
      <c r="J107" s="94"/>
      <c r="K107" s="94"/>
      <c r="L107" s="94"/>
      <c r="M107" s="94"/>
    </row>
    <row r="108" spans="1:54">
      <c r="A108" s="94"/>
      <c r="B108" s="94"/>
      <c r="C108" s="94"/>
      <c r="D108" s="94"/>
      <c r="E108" s="94"/>
      <c r="F108" s="94"/>
      <c r="G108" s="94"/>
      <c r="H108" s="94"/>
      <c r="I108" s="94"/>
      <c r="J108" s="94"/>
      <c r="K108" s="94"/>
      <c r="L108" s="94"/>
      <c r="M108" s="94"/>
    </row>
    <row r="109" spans="1:54">
      <c r="A109" s="94"/>
      <c r="B109" s="94"/>
      <c r="C109" s="94"/>
      <c r="D109" s="94"/>
      <c r="E109" s="94"/>
      <c r="F109" s="94"/>
      <c r="G109" s="94"/>
      <c r="H109" s="94"/>
      <c r="I109" s="94"/>
      <c r="J109" s="94"/>
      <c r="K109" s="94"/>
      <c r="L109" s="94"/>
      <c r="M109" s="94"/>
    </row>
    <row r="110" spans="1:54">
      <c r="A110" s="94"/>
      <c r="B110" s="94"/>
      <c r="C110" s="94"/>
      <c r="D110" s="94"/>
      <c r="E110" s="94"/>
      <c r="F110" s="94"/>
      <c r="G110" s="94"/>
      <c r="H110" s="94"/>
      <c r="I110" s="94"/>
      <c r="J110" s="94"/>
      <c r="K110" s="94"/>
      <c r="L110" s="94"/>
      <c r="M110" s="94"/>
    </row>
    <row r="111" spans="1:54">
      <c r="A111" s="94"/>
      <c r="B111" s="94"/>
      <c r="C111" s="94"/>
      <c r="D111" s="94"/>
      <c r="E111" s="94"/>
      <c r="F111" s="94"/>
      <c r="G111" s="94"/>
      <c r="H111" s="94"/>
      <c r="I111" s="94"/>
      <c r="J111" s="94"/>
      <c r="K111" s="94"/>
      <c r="L111" s="94"/>
      <c r="M111" s="94"/>
    </row>
    <row r="112" spans="1:54">
      <c r="A112" s="94"/>
      <c r="B112" s="94"/>
      <c r="C112" s="94"/>
      <c r="D112" s="94"/>
      <c r="E112" s="94"/>
      <c r="F112" s="94"/>
      <c r="G112" s="94"/>
      <c r="H112" s="94"/>
      <c r="I112" s="94"/>
      <c r="J112" s="94"/>
      <c r="K112" s="94"/>
      <c r="L112" s="94"/>
      <c r="M112" s="94"/>
    </row>
    <row r="113" spans="1:13">
      <c r="A113" s="94"/>
      <c r="B113" s="94"/>
      <c r="C113" s="94"/>
      <c r="D113" s="94"/>
      <c r="E113" s="94"/>
      <c r="F113" s="94"/>
      <c r="G113" s="94"/>
      <c r="H113" s="94"/>
      <c r="I113" s="94"/>
      <c r="J113" s="94"/>
      <c r="K113" s="94"/>
      <c r="L113" s="94"/>
      <c r="M113" s="94"/>
    </row>
    <row r="114" spans="1:13">
      <c r="A114" s="94"/>
      <c r="B114" s="94"/>
      <c r="C114" s="94"/>
      <c r="D114" s="94"/>
      <c r="E114" s="94"/>
      <c r="F114" s="94"/>
      <c r="G114" s="94"/>
      <c r="H114" s="94"/>
      <c r="I114" s="94"/>
      <c r="J114" s="94"/>
      <c r="K114" s="94"/>
      <c r="L114" s="94"/>
      <c r="M114" s="94"/>
    </row>
    <row r="115" spans="1:13">
      <c r="A115" s="94"/>
      <c r="B115" s="94"/>
      <c r="C115" s="94"/>
      <c r="D115" s="94"/>
      <c r="E115" s="94"/>
      <c r="F115" s="94"/>
      <c r="G115" s="94"/>
      <c r="H115" s="94"/>
      <c r="I115" s="94"/>
      <c r="J115" s="94"/>
      <c r="K115" s="94"/>
      <c r="L115" s="94"/>
      <c r="M115" s="94"/>
    </row>
    <row r="116" spans="1:13">
      <c r="A116" s="94"/>
      <c r="B116" s="94"/>
      <c r="C116" s="94"/>
      <c r="D116" s="94"/>
      <c r="E116" s="94"/>
      <c r="F116" s="94"/>
      <c r="G116" s="94"/>
      <c r="H116" s="94"/>
      <c r="I116" s="94"/>
      <c r="J116" s="94"/>
      <c r="K116" s="94"/>
      <c r="L116" s="94"/>
      <c r="M116" s="94"/>
    </row>
    <row r="117" spans="1:13">
      <c r="A117" s="94"/>
      <c r="B117" s="94"/>
      <c r="C117" s="94"/>
      <c r="D117" s="94"/>
      <c r="E117" s="94"/>
      <c r="F117" s="94"/>
      <c r="G117" s="94"/>
      <c r="H117" s="94"/>
      <c r="I117" s="94"/>
      <c r="J117" s="94"/>
      <c r="K117" s="94"/>
      <c r="L117" s="94"/>
      <c r="M117" s="94"/>
    </row>
    <row r="118" spans="1:13">
      <c r="A118" s="94"/>
      <c r="B118" s="94"/>
      <c r="C118" s="94"/>
      <c r="D118" s="94"/>
      <c r="E118" s="94"/>
      <c r="F118" s="94"/>
      <c r="G118" s="94"/>
      <c r="H118" s="94"/>
      <c r="I118" s="94"/>
      <c r="J118" s="94"/>
      <c r="K118" s="94"/>
      <c r="L118" s="94"/>
      <c r="M118" s="94"/>
    </row>
    <row r="119" spans="1:13">
      <c r="A119" s="94"/>
      <c r="B119" s="94"/>
      <c r="C119" s="94"/>
      <c r="D119" s="94"/>
      <c r="E119" s="94"/>
      <c r="F119" s="94"/>
      <c r="G119" s="94"/>
      <c r="H119" s="94"/>
      <c r="I119" s="94"/>
      <c r="J119" s="94"/>
      <c r="K119" s="94"/>
      <c r="L119" s="94"/>
      <c r="M119" s="94"/>
    </row>
    <row r="120" spans="1:13">
      <c r="A120" s="94"/>
      <c r="B120" s="94"/>
      <c r="C120" s="94"/>
      <c r="D120" s="94"/>
      <c r="E120" s="94"/>
      <c r="F120" s="94"/>
      <c r="G120" s="94"/>
      <c r="H120" s="94"/>
      <c r="I120" s="94"/>
      <c r="J120" s="94"/>
      <c r="K120" s="94"/>
      <c r="L120" s="94"/>
      <c r="M120" s="94"/>
    </row>
    <row r="121" spans="1:13">
      <c r="A121" s="94"/>
      <c r="B121" s="94"/>
      <c r="C121" s="94"/>
      <c r="D121" s="94"/>
      <c r="E121" s="94"/>
      <c r="F121" s="94"/>
      <c r="G121" s="94"/>
      <c r="H121" s="94"/>
      <c r="I121" s="94"/>
      <c r="J121" s="94"/>
      <c r="K121" s="94"/>
      <c r="L121" s="94"/>
      <c r="M121" s="94"/>
    </row>
    <row r="122" spans="1:13">
      <c r="A122" s="94"/>
      <c r="B122" s="94"/>
      <c r="C122" s="94"/>
      <c r="D122" s="94"/>
      <c r="E122" s="94"/>
      <c r="F122" s="94"/>
      <c r="G122" s="94"/>
      <c r="H122" s="94"/>
      <c r="I122" s="94"/>
      <c r="J122" s="94"/>
      <c r="K122" s="94"/>
      <c r="L122" s="94"/>
      <c r="M122" s="94"/>
    </row>
    <row r="123" spans="1:13">
      <c r="A123" s="94"/>
      <c r="B123" s="94"/>
      <c r="C123" s="94"/>
      <c r="D123" s="94"/>
      <c r="E123" s="94"/>
      <c r="F123" s="94"/>
      <c r="G123" s="94"/>
      <c r="H123" s="94"/>
      <c r="I123" s="94"/>
      <c r="J123" s="94"/>
      <c r="K123" s="94"/>
      <c r="L123" s="94"/>
      <c r="M123" s="94"/>
    </row>
    <row r="124" spans="1:13">
      <c r="A124" s="94"/>
      <c r="B124" s="94"/>
      <c r="C124" s="94"/>
      <c r="D124" s="94"/>
      <c r="E124" s="94"/>
      <c r="F124" s="94"/>
      <c r="G124" s="94"/>
      <c r="H124" s="94"/>
      <c r="I124" s="94"/>
      <c r="J124" s="94"/>
      <c r="K124" s="94"/>
      <c r="L124" s="94"/>
      <c r="M124" s="94"/>
    </row>
    <row r="125" spans="1:13">
      <c r="A125" s="94"/>
      <c r="B125" s="94"/>
      <c r="C125" s="94"/>
      <c r="D125" s="94"/>
      <c r="E125" s="94"/>
      <c r="F125" s="94"/>
      <c r="G125" s="94"/>
      <c r="H125" s="94"/>
      <c r="I125" s="94"/>
      <c r="J125" s="94"/>
      <c r="K125" s="94"/>
      <c r="L125" s="94"/>
      <c r="M125" s="94"/>
    </row>
    <row r="126" spans="1:13">
      <c r="A126" s="94"/>
      <c r="B126" s="94"/>
      <c r="C126" s="94"/>
      <c r="D126" s="94"/>
      <c r="E126" s="94"/>
      <c r="F126" s="94"/>
      <c r="G126" s="94"/>
      <c r="H126" s="94"/>
      <c r="I126" s="94"/>
      <c r="J126" s="94"/>
      <c r="K126" s="94"/>
      <c r="L126" s="94"/>
      <c r="M126" s="94"/>
    </row>
    <row r="127" spans="1:13">
      <c r="A127" s="94"/>
      <c r="B127" s="94"/>
      <c r="C127" s="94"/>
      <c r="D127" s="94"/>
      <c r="E127" s="94"/>
      <c r="F127" s="94"/>
      <c r="G127" s="94"/>
      <c r="H127" s="94"/>
      <c r="I127" s="94"/>
      <c r="J127" s="94"/>
      <c r="K127" s="94"/>
      <c r="L127" s="94"/>
      <c r="M127" s="94"/>
    </row>
    <row r="128" spans="1:13">
      <c r="A128" s="94"/>
      <c r="B128" s="94"/>
      <c r="C128" s="94"/>
      <c r="D128" s="94"/>
      <c r="E128" s="94"/>
      <c r="F128" s="94"/>
      <c r="G128" s="94"/>
      <c r="H128" s="94"/>
      <c r="I128" s="94"/>
      <c r="J128" s="94"/>
      <c r="K128" s="94"/>
      <c r="L128" s="94"/>
      <c r="M128" s="94"/>
    </row>
    <row r="129" spans="1:13">
      <c r="A129" s="94"/>
      <c r="B129" s="94"/>
      <c r="C129" s="94"/>
      <c r="D129" s="94"/>
      <c r="E129" s="94"/>
      <c r="F129" s="94"/>
      <c r="G129" s="94"/>
      <c r="H129" s="94"/>
      <c r="I129" s="94"/>
      <c r="J129" s="94"/>
      <c r="K129" s="94"/>
      <c r="L129" s="94"/>
      <c r="M129" s="94"/>
    </row>
    <row r="130" spans="1:13">
      <c r="A130" s="94"/>
      <c r="B130" s="94"/>
      <c r="C130" s="94"/>
      <c r="D130" s="94"/>
      <c r="E130" s="94"/>
      <c r="F130" s="94"/>
      <c r="G130" s="94"/>
      <c r="H130" s="94"/>
      <c r="I130" s="94"/>
      <c r="J130" s="94"/>
      <c r="K130" s="94"/>
      <c r="L130" s="94"/>
      <c r="M130" s="94"/>
    </row>
    <row r="131" spans="1:13">
      <c r="A131" s="94"/>
      <c r="B131" s="94"/>
      <c r="C131" s="94"/>
      <c r="D131" s="94"/>
      <c r="E131" s="94"/>
      <c r="F131" s="94"/>
      <c r="G131" s="94"/>
      <c r="H131" s="94"/>
      <c r="I131" s="94"/>
      <c r="J131" s="94"/>
      <c r="K131" s="94"/>
      <c r="L131" s="94"/>
      <c r="M131" s="94"/>
    </row>
    <row r="132" spans="1:13">
      <c r="A132" s="94"/>
      <c r="B132" s="94"/>
      <c r="C132" s="94"/>
      <c r="D132" s="94"/>
      <c r="E132" s="94"/>
      <c r="F132" s="94"/>
      <c r="G132" s="94"/>
      <c r="H132" s="94"/>
      <c r="I132" s="94"/>
      <c r="J132" s="94"/>
      <c r="K132" s="94"/>
      <c r="L132" s="94"/>
      <c r="M132" s="94"/>
    </row>
    <row r="133" spans="1:13">
      <c r="A133" s="94"/>
      <c r="B133" s="94"/>
      <c r="C133" s="94"/>
      <c r="D133" s="94"/>
      <c r="E133" s="94"/>
      <c r="F133" s="94"/>
      <c r="G133" s="94"/>
      <c r="H133" s="94"/>
      <c r="I133" s="94"/>
      <c r="J133" s="94"/>
      <c r="K133" s="94"/>
      <c r="L133" s="94"/>
      <c r="M133" s="94"/>
    </row>
    <row r="134" spans="1:13">
      <c r="A134" s="94"/>
      <c r="B134" s="94"/>
      <c r="C134" s="94"/>
      <c r="D134" s="94"/>
      <c r="E134" s="94"/>
      <c r="F134" s="94"/>
      <c r="G134" s="94"/>
      <c r="H134" s="94"/>
      <c r="I134" s="94"/>
      <c r="J134" s="94"/>
      <c r="K134" s="94"/>
      <c r="L134" s="94"/>
      <c r="M134" s="94"/>
    </row>
    <row r="135" spans="1:13">
      <c r="A135" s="94"/>
      <c r="B135" s="94"/>
      <c r="C135" s="94"/>
      <c r="D135" s="94"/>
      <c r="E135" s="94"/>
      <c r="F135" s="94"/>
      <c r="G135" s="94"/>
      <c r="H135" s="94"/>
      <c r="I135" s="94"/>
      <c r="J135" s="94"/>
      <c r="K135" s="94"/>
      <c r="L135" s="94"/>
      <c r="M135" s="94"/>
    </row>
    <row r="136" spans="1:13">
      <c r="A136" s="94"/>
      <c r="B136" s="94"/>
      <c r="C136" s="94"/>
      <c r="D136" s="94"/>
      <c r="E136" s="94"/>
      <c r="F136" s="94"/>
      <c r="G136" s="94"/>
      <c r="H136" s="94"/>
      <c r="I136" s="94"/>
      <c r="J136" s="94"/>
      <c r="K136" s="94"/>
      <c r="L136" s="94"/>
      <c r="M136" s="94"/>
    </row>
    <row r="137" spans="1:13">
      <c r="A137" s="94"/>
      <c r="B137" s="94"/>
      <c r="C137" s="94"/>
      <c r="D137" s="94"/>
      <c r="E137" s="94"/>
      <c r="F137" s="94"/>
      <c r="G137" s="94"/>
      <c r="H137" s="94"/>
      <c r="I137" s="94"/>
      <c r="J137" s="94"/>
      <c r="K137" s="94"/>
      <c r="L137" s="94"/>
      <c r="M137" s="94"/>
    </row>
    <row r="138" spans="1:13">
      <c r="A138" s="94"/>
      <c r="B138" s="94"/>
      <c r="C138" s="94"/>
      <c r="D138" s="94"/>
      <c r="E138" s="94"/>
      <c r="F138" s="94"/>
      <c r="G138" s="94"/>
      <c r="H138" s="94"/>
      <c r="I138" s="94"/>
      <c r="J138" s="94"/>
      <c r="K138" s="94"/>
      <c r="L138" s="94"/>
      <c r="M138" s="94"/>
    </row>
    <row r="139" spans="1:13">
      <c r="A139" s="94"/>
      <c r="B139" s="94"/>
      <c r="J139" s="94"/>
      <c r="K139" s="94"/>
      <c r="L139" s="94"/>
      <c r="M139" s="94"/>
    </row>
    <row r="140" spans="1:13">
      <c r="A140" s="94"/>
      <c r="B140" s="94"/>
      <c r="J140" s="94"/>
      <c r="K140" s="94"/>
      <c r="L140" s="94"/>
      <c r="M140" s="94"/>
    </row>
    <row r="141" spans="1:13">
      <c r="A141" s="94"/>
      <c r="B141" s="94"/>
      <c r="J141" s="94"/>
      <c r="K141" s="94"/>
      <c r="L141" s="94"/>
      <c r="M141" s="94"/>
    </row>
    <row r="142" spans="1:13">
      <c r="A142" s="94"/>
      <c r="B142" s="94"/>
      <c r="J142" s="94"/>
      <c r="K142" s="94"/>
      <c r="L142" s="94"/>
      <c r="M142" s="94"/>
    </row>
    <row r="143" spans="1:13">
      <c r="A143" s="94"/>
      <c r="B143" s="94"/>
      <c r="J143" s="94"/>
      <c r="K143" s="94"/>
      <c r="L143" s="94"/>
      <c r="M143" s="94"/>
    </row>
    <row r="144" spans="1:13">
      <c r="A144" s="94"/>
      <c r="B144" s="94"/>
      <c r="J144" s="94"/>
      <c r="K144" s="94"/>
      <c r="L144" s="94"/>
      <c r="M144" s="94"/>
    </row>
    <row r="145" spans="1:13">
      <c r="A145" s="94"/>
      <c r="B145" s="94"/>
      <c r="J145" s="94"/>
      <c r="K145" s="94"/>
      <c r="L145" s="94"/>
      <c r="M145" s="94"/>
    </row>
    <row r="146" spans="1:13">
      <c r="A146" s="94"/>
      <c r="B146" s="94"/>
      <c r="J146" s="94"/>
      <c r="K146" s="94"/>
      <c r="L146" s="94"/>
      <c r="M146" s="94"/>
    </row>
    <row r="147" spans="1:13">
      <c r="A147" s="94"/>
      <c r="B147" s="94"/>
      <c r="J147" s="94"/>
      <c r="K147" s="94"/>
      <c r="L147" s="94"/>
      <c r="M147" s="94"/>
    </row>
    <row r="148" spans="1:13">
      <c r="B148" s="94"/>
      <c r="L148" s="94"/>
    </row>
  </sheetData>
  <mergeCells count="130">
    <mergeCell ref="F15:G15"/>
    <mergeCell ref="F17:G17"/>
    <mergeCell ref="H15:I15"/>
    <mergeCell ref="D34:E34"/>
    <mergeCell ref="D12:K12"/>
    <mergeCell ref="H18:I18"/>
    <mergeCell ref="F18:G18"/>
    <mergeCell ref="F19:G19"/>
    <mergeCell ref="F34:G34"/>
    <mergeCell ref="F32:G32"/>
    <mergeCell ref="D27:K30"/>
    <mergeCell ref="D32:E32"/>
    <mergeCell ref="H32:I32"/>
    <mergeCell ref="F13:G13"/>
    <mergeCell ref="D33:J33"/>
    <mergeCell ref="C3:K3"/>
    <mergeCell ref="C4:K4"/>
    <mergeCell ref="C26:J26"/>
    <mergeCell ref="D19:E19"/>
    <mergeCell ref="D7:E7"/>
    <mergeCell ref="H7:I7"/>
    <mergeCell ref="H19:I19"/>
    <mergeCell ref="H9:I9"/>
    <mergeCell ref="E23:J23"/>
    <mergeCell ref="E24:J24"/>
    <mergeCell ref="D22:K22"/>
    <mergeCell ref="F7:G7"/>
    <mergeCell ref="H11:I11"/>
    <mergeCell ref="H14:I14"/>
    <mergeCell ref="D9:E9"/>
    <mergeCell ref="D10:E10"/>
    <mergeCell ref="D11:E11"/>
    <mergeCell ref="D13:E13"/>
    <mergeCell ref="D14:E14"/>
    <mergeCell ref="D15:E15"/>
    <mergeCell ref="H17:I17"/>
    <mergeCell ref="H13:I13"/>
    <mergeCell ref="H10:I10"/>
    <mergeCell ref="F14:G14"/>
    <mergeCell ref="F35:G35"/>
    <mergeCell ref="F36:G36"/>
    <mergeCell ref="F38:G38"/>
    <mergeCell ref="F39:G39"/>
    <mergeCell ref="F40:G40"/>
    <mergeCell ref="F42:G42"/>
    <mergeCell ref="F43:G43"/>
    <mergeCell ref="D35:E35"/>
    <mergeCell ref="D37:K37"/>
    <mergeCell ref="D41:K41"/>
    <mergeCell ref="H36:I36"/>
    <mergeCell ref="H38:I38"/>
    <mergeCell ref="H39:I39"/>
    <mergeCell ref="H40:I40"/>
    <mergeCell ref="H42:I42"/>
    <mergeCell ref="H43:I43"/>
    <mergeCell ref="D38:E38"/>
    <mergeCell ref="D39:E39"/>
    <mergeCell ref="D40:E40"/>
    <mergeCell ref="I83:K83"/>
    <mergeCell ref="I84:K84"/>
    <mergeCell ref="I85:K85"/>
    <mergeCell ref="I86:K86"/>
    <mergeCell ref="E77:J77"/>
    <mergeCell ref="D63:E63"/>
    <mergeCell ref="H73:I73"/>
    <mergeCell ref="E76:J76"/>
    <mergeCell ref="C79:E79"/>
    <mergeCell ref="F73:G73"/>
    <mergeCell ref="D64:E64"/>
    <mergeCell ref="D65:E65"/>
    <mergeCell ref="D67:E67"/>
    <mergeCell ref="D68:E68"/>
    <mergeCell ref="D69:E69"/>
    <mergeCell ref="D71:E71"/>
    <mergeCell ref="D72:E72"/>
    <mergeCell ref="H64:I64"/>
    <mergeCell ref="F64:G64"/>
    <mergeCell ref="D73:E73"/>
    <mergeCell ref="H65:I65"/>
    <mergeCell ref="H67:I67"/>
    <mergeCell ref="H68:I68"/>
    <mergeCell ref="H69:I69"/>
    <mergeCell ref="D89:F89"/>
    <mergeCell ref="C5:K5"/>
    <mergeCell ref="D83:F83"/>
    <mergeCell ref="D84:F84"/>
    <mergeCell ref="D85:F85"/>
    <mergeCell ref="D86:F86"/>
    <mergeCell ref="D87:F87"/>
    <mergeCell ref="D44:E44"/>
    <mergeCell ref="H34:I34"/>
    <mergeCell ref="H44:I44"/>
    <mergeCell ref="D82:F82"/>
    <mergeCell ref="C62:C74"/>
    <mergeCell ref="F63:G63"/>
    <mergeCell ref="D17:E17"/>
    <mergeCell ref="D18:E18"/>
    <mergeCell ref="F9:G9"/>
    <mergeCell ref="F10:G10"/>
    <mergeCell ref="F11:G11"/>
    <mergeCell ref="D36:E36"/>
    <mergeCell ref="D42:E42"/>
    <mergeCell ref="D88:F88"/>
    <mergeCell ref="I87:K87"/>
    <mergeCell ref="H63:I63"/>
    <mergeCell ref="I82:K82"/>
    <mergeCell ref="F79:K79"/>
    <mergeCell ref="F67:G67"/>
    <mergeCell ref="F68:G68"/>
    <mergeCell ref="F69:G69"/>
    <mergeCell ref="F71:G71"/>
    <mergeCell ref="F72:G72"/>
    <mergeCell ref="D66:K66"/>
    <mergeCell ref="D70:K70"/>
    <mergeCell ref="D8:K8"/>
    <mergeCell ref="D16:K16"/>
    <mergeCell ref="D61:E61"/>
    <mergeCell ref="H61:I61"/>
    <mergeCell ref="E47:J47"/>
    <mergeCell ref="E48:J48"/>
    <mergeCell ref="F61:G61"/>
    <mergeCell ref="F44:G44"/>
    <mergeCell ref="C50:J50"/>
    <mergeCell ref="D51:K58"/>
    <mergeCell ref="D43:E43"/>
    <mergeCell ref="D62:K62"/>
    <mergeCell ref="H71:I71"/>
    <mergeCell ref="H72:I72"/>
    <mergeCell ref="F65:G65"/>
    <mergeCell ref="H35:I35"/>
  </mergeCells>
  <dataValidations count="5">
    <dataValidation type="list" allowBlank="1" showInputMessage="1" showErrorMessage="1" sqref="F34:F36 F42:F44 F9:F11 F17:F19 F38:F40 F13:F15 F63:F65 F71:F73 F67:F69"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32 J61" xr:uid="{1B9734F0-50A7-479D-ABFE-1CB451E9E6F9}"/>
    <dataValidation allowBlank="1" showInputMessage="1" showErrorMessage="1" prompt="Refers to the progress expected to be reached at project finalization. " sqref="H7:I7 H32:I32 H61:I61" xr:uid="{796D07AB-DB36-4395-BBDF-F15569F365CC}"/>
    <dataValidation allowBlank="1" showInputMessage="1" showErrorMessage="1" prompt="Please use the drop-down menu to fill this section" sqref="F7:G7 F32:G32 F61:G61" xr:uid="{DBE09938-904E-475E-B929-C73798B23CCA}"/>
    <dataValidation allowBlank="1" showInputMessage="1" showErrorMessage="1" prompt="Report the project components/outcomes as in the project document " sqref="D7:E7 D32:E32 D61:E61" xr:uid="{DC1DFBE9-63D6-4B24-9A8E-F739A97F9FBC}"/>
  </dataValidations>
  <hyperlinks>
    <hyperlink ref="E24" r:id="rId1" xr:uid="{D7AD272F-380A-C848-AB3A-6F092A6C91BA}"/>
    <hyperlink ref="E48" r:id="rId2" display="Nataly.olofinskaya@undp.org" xr:uid="{F20C5AEF-6283-425E-8CA9-A5A8438C9E3D}"/>
    <hyperlink ref="E77" r:id="rId3" xr:uid="{0A1A9A79-01C9-2044-8B7D-7E7C417DFE4D}"/>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topLeftCell="A19" zoomScale="81" zoomScaleNormal="81" workbookViewId="0">
      <selection activeCell="G19" sqref="G19"/>
    </sheetView>
  </sheetViews>
  <sheetFormatPr defaultColWidth="8.81640625" defaultRowHeight="14.5"/>
  <cols>
    <col min="1" max="1" width="1.453125" customWidth="1"/>
    <col min="2" max="2" width="1.81640625" customWidth="1"/>
    <col min="3" max="3" width="30" customWidth="1"/>
    <col min="4" max="4" width="11.453125" customWidth="1"/>
    <col min="5" max="5" width="19.1796875" customWidth="1"/>
    <col min="6" max="6" width="29.453125" customWidth="1"/>
    <col min="7" max="7" width="36" customWidth="1"/>
    <col min="8" max="8" width="34.453125" customWidth="1"/>
    <col min="9" max="10" width="1.7265625" customWidth="1"/>
  </cols>
  <sheetData>
    <row r="1" spans="2:9" ht="15" thickBot="1"/>
    <row r="2" spans="2:9" ht="15" thickBot="1">
      <c r="B2" s="37"/>
      <c r="C2" s="38"/>
      <c r="D2" s="39"/>
      <c r="E2" s="39"/>
      <c r="F2" s="39"/>
      <c r="G2" s="39"/>
      <c r="H2" s="39"/>
      <c r="I2" s="40"/>
    </row>
    <row r="3" spans="2:9" ht="20.5" thickBot="1">
      <c r="B3" s="87"/>
      <c r="C3" s="633" t="s">
        <v>233</v>
      </c>
      <c r="D3" s="860"/>
      <c r="E3" s="860"/>
      <c r="F3" s="860"/>
      <c r="G3" s="860"/>
      <c r="H3" s="861"/>
      <c r="I3" s="89"/>
    </row>
    <row r="4" spans="2:9">
      <c r="B4" s="41"/>
      <c r="C4" s="862" t="s">
        <v>234</v>
      </c>
      <c r="D4" s="862"/>
      <c r="E4" s="862"/>
      <c r="F4" s="862"/>
      <c r="G4" s="862"/>
      <c r="H4" s="862"/>
      <c r="I4" s="42"/>
    </row>
    <row r="5" spans="2:9">
      <c r="B5" s="41"/>
      <c r="C5" s="818"/>
      <c r="D5" s="818"/>
      <c r="E5" s="818"/>
      <c r="F5" s="818"/>
      <c r="G5" s="818"/>
      <c r="H5" s="818"/>
      <c r="I5" s="42"/>
    </row>
    <row r="6" spans="2:9" ht="46" customHeight="1" thickBot="1">
      <c r="B6" s="41"/>
      <c r="C6" s="867" t="s">
        <v>235</v>
      </c>
      <c r="D6" s="867"/>
      <c r="E6" s="44"/>
      <c r="F6" s="44"/>
      <c r="G6" s="44"/>
      <c r="H6" s="44"/>
      <c r="I6" s="42"/>
    </row>
    <row r="7" spans="2:9" ht="30" customHeight="1" thickBot="1">
      <c r="B7" s="41"/>
      <c r="C7" s="165" t="s">
        <v>232</v>
      </c>
      <c r="D7" s="863" t="s">
        <v>231</v>
      </c>
      <c r="E7" s="864"/>
      <c r="F7" s="98" t="s">
        <v>230</v>
      </c>
      <c r="G7" s="99" t="s">
        <v>259</v>
      </c>
      <c r="H7" s="98" t="s">
        <v>265</v>
      </c>
      <c r="I7" s="42"/>
    </row>
    <row r="8" spans="2:9" ht="100" customHeight="1">
      <c r="B8" s="46"/>
      <c r="C8" s="851" t="s">
        <v>913</v>
      </c>
      <c r="D8" s="865" t="s">
        <v>908</v>
      </c>
      <c r="E8" s="866"/>
      <c r="F8" s="536">
        <v>0</v>
      </c>
      <c r="G8" s="536" t="s">
        <v>1026</v>
      </c>
      <c r="H8" s="536" t="s">
        <v>940</v>
      </c>
      <c r="I8" s="47"/>
    </row>
    <row r="9" spans="2:9" ht="138" customHeight="1">
      <c r="B9" s="46"/>
      <c r="C9" s="852"/>
      <c r="D9" s="858" t="s">
        <v>909</v>
      </c>
      <c r="E9" s="859"/>
      <c r="F9" s="537" t="s">
        <v>910</v>
      </c>
      <c r="G9" s="537" t="s">
        <v>1024</v>
      </c>
      <c r="H9" s="537" t="s">
        <v>911</v>
      </c>
      <c r="I9" s="47"/>
    </row>
    <row r="10" spans="2:9" ht="340" customHeight="1" thickBot="1">
      <c r="B10" s="46"/>
      <c r="C10" s="853"/>
      <c r="D10" s="868" t="s">
        <v>1025</v>
      </c>
      <c r="E10" s="869"/>
      <c r="F10" s="535" t="s">
        <v>912</v>
      </c>
      <c r="G10" s="535" t="s">
        <v>1028</v>
      </c>
      <c r="H10" s="535" t="s">
        <v>1027</v>
      </c>
      <c r="I10" s="47"/>
    </row>
    <row r="11" spans="2:9" ht="223" customHeight="1">
      <c r="B11" s="46"/>
      <c r="C11" s="851" t="s">
        <v>914</v>
      </c>
      <c r="D11" s="856" t="s">
        <v>915</v>
      </c>
      <c r="E11" s="857"/>
      <c r="F11" s="848" t="s">
        <v>935</v>
      </c>
      <c r="G11" s="538" t="s">
        <v>1029</v>
      </c>
      <c r="H11" s="538" t="s">
        <v>918</v>
      </c>
      <c r="I11" s="47"/>
    </row>
    <row r="12" spans="2:9" ht="270" customHeight="1">
      <c r="B12" s="46"/>
      <c r="C12" s="852"/>
      <c r="D12" s="858" t="s">
        <v>916</v>
      </c>
      <c r="E12" s="859"/>
      <c r="F12" s="849"/>
      <c r="G12" s="537" t="s">
        <v>1043</v>
      </c>
      <c r="H12" s="537" t="s">
        <v>919</v>
      </c>
      <c r="I12" s="47"/>
    </row>
    <row r="13" spans="2:9" ht="206.15" customHeight="1" thickBot="1">
      <c r="B13" s="46"/>
      <c r="C13" s="853"/>
      <c r="D13" s="874" t="s">
        <v>917</v>
      </c>
      <c r="E13" s="875"/>
      <c r="F13" s="850"/>
      <c r="G13" s="535" t="s">
        <v>1042</v>
      </c>
      <c r="H13" s="535" t="s">
        <v>920</v>
      </c>
      <c r="I13" s="47"/>
    </row>
    <row r="14" spans="2:9" ht="252.5" thickBot="1">
      <c r="B14" s="46"/>
      <c r="C14" s="103" t="s">
        <v>921</v>
      </c>
      <c r="D14" s="856" t="s">
        <v>922</v>
      </c>
      <c r="E14" s="857"/>
      <c r="F14" s="848" t="s">
        <v>923</v>
      </c>
      <c r="G14" s="538" t="s">
        <v>1040</v>
      </c>
      <c r="H14" s="538" t="s">
        <v>937</v>
      </c>
      <c r="I14" s="47"/>
    </row>
    <row r="15" spans="2:9" ht="112.5" thickBot="1">
      <c r="B15" s="46"/>
      <c r="C15" s="104"/>
      <c r="D15" s="858" t="s">
        <v>927</v>
      </c>
      <c r="E15" s="859"/>
      <c r="F15" s="849"/>
      <c r="G15" s="538" t="s">
        <v>1031</v>
      </c>
      <c r="H15" s="537" t="s">
        <v>928</v>
      </c>
      <c r="I15" s="47"/>
    </row>
    <row r="16" spans="2:9" ht="178" customHeight="1" thickBot="1">
      <c r="B16" s="46"/>
      <c r="C16" s="105"/>
      <c r="D16" s="874" t="s">
        <v>926</v>
      </c>
      <c r="E16" s="875"/>
      <c r="F16" s="850"/>
      <c r="G16" s="538" t="s">
        <v>1030</v>
      </c>
      <c r="H16" s="535" t="s">
        <v>929</v>
      </c>
      <c r="I16" s="47"/>
    </row>
    <row r="17" spans="2:9" ht="140.5" thickBot="1">
      <c r="B17" s="46"/>
      <c r="C17" s="851" t="s">
        <v>936</v>
      </c>
      <c r="D17" s="856" t="s">
        <v>924</v>
      </c>
      <c r="E17" s="857"/>
      <c r="F17" s="848" t="s">
        <v>934</v>
      </c>
      <c r="G17" s="540" t="s">
        <v>1032</v>
      </c>
      <c r="H17" s="539" t="s">
        <v>925</v>
      </c>
      <c r="I17" s="47"/>
    </row>
    <row r="18" spans="2:9" ht="94" customHeight="1" thickBot="1">
      <c r="B18" s="46"/>
      <c r="C18" s="852"/>
      <c r="D18" s="858" t="s">
        <v>930</v>
      </c>
      <c r="E18" s="859"/>
      <c r="F18" s="854"/>
      <c r="G18" s="560" t="s">
        <v>1041</v>
      </c>
      <c r="H18" s="535" t="s">
        <v>931</v>
      </c>
      <c r="I18" s="47"/>
    </row>
    <row r="19" spans="2:9" ht="290.14999999999998" customHeight="1" thickBot="1">
      <c r="B19" s="46"/>
      <c r="C19" s="853"/>
      <c r="D19" s="874" t="s">
        <v>932</v>
      </c>
      <c r="E19" s="875"/>
      <c r="F19" s="855"/>
      <c r="G19" s="534" t="s">
        <v>1033</v>
      </c>
      <c r="H19" s="534" t="s">
        <v>933</v>
      </c>
      <c r="I19" s="47"/>
    </row>
    <row r="20" spans="2:9">
      <c r="B20" s="46"/>
      <c r="C20" s="104"/>
      <c r="D20" s="876"/>
      <c r="E20" s="877"/>
      <c r="F20" s="97"/>
      <c r="G20" s="536"/>
      <c r="H20" s="97"/>
      <c r="I20" s="47"/>
    </row>
    <row r="21" spans="2:9">
      <c r="B21" s="46"/>
      <c r="C21" s="104"/>
      <c r="D21" s="872"/>
      <c r="E21" s="873"/>
      <c r="F21" s="95"/>
      <c r="G21" s="95"/>
      <c r="H21" s="95"/>
      <c r="I21" s="47"/>
    </row>
    <row r="22" spans="2:9">
      <c r="B22" s="46"/>
      <c r="C22" s="104"/>
      <c r="D22" s="872"/>
      <c r="E22" s="873"/>
      <c r="F22" s="95"/>
      <c r="G22" s="95"/>
      <c r="H22" s="95"/>
      <c r="I22" s="47"/>
    </row>
    <row r="23" spans="2:9">
      <c r="B23" s="46"/>
      <c r="C23" s="104"/>
      <c r="D23" s="872"/>
      <c r="E23" s="873"/>
      <c r="F23" s="95"/>
      <c r="G23" s="95"/>
      <c r="H23" s="95"/>
      <c r="I23" s="47"/>
    </row>
    <row r="24" spans="2:9">
      <c r="B24" s="46"/>
      <c r="C24" s="104"/>
      <c r="D24" s="872"/>
      <c r="E24" s="873"/>
      <c r="F24" s="95"/>
      <c r="G24" s="95"/>
      <c r="H24" s="95"/>
      <c r="I24" s="47"/>
    </row>
    <row r="25" spans="2:9">
      <c r="B25" s="46"/>
      <c r="C25" s="104"/>
      <c r="D25" s="872"/>
      <c r="E25" s="873"/>
      <c r="F25" s="95"/>
      <c r="G25" s="95"/>
      <c r="H25" s="95"/>
      <c r="I25" s="47"/>
    </row>
    <row r="26" spans="2:9">
      <c r="B26" s="46"/>
      <c r="C26" s="104"/>
      <c r="D26" s="872"/>
      <c r="E26" s="873"/>
      <c r="F26" s="95"/>
      <c r="G26" s="95"/>
      <c r="H26" s="95"/>
      <c r="I26" s="47"/>
    </row>
    <row r="27" spans="2:9">
      <c r="B27" s="46"/>
      <c r="C27" s="104"/>
      <c r="D27" s="872"/>
      <c r="E27" s="873"/>
      <c r="F27" s="95"/>
      <c r="G27" s="95"/>
      <c r="H27" s="95"/>
      <c r="I27" s="47"/>
    </row>
    <row r="28" spans="2:9">
      <c r="B28" s="46"/>
      <c r="C28" s="104"/>
      <c r="D28" s="872"/>
      <c r="E28" s="873"/>
      <c r="F28" s="95"/>
      <c r="G28" s="95"/>
      <c r="H28" s="95"/>
      <c r="I28" s="47"/>
    </row>
    <row r="29" spans="2:9">
      <c r="B29" s="46"/>
      <c r="C29" s="104"/>
      <c r="D29" s="872"/>
      <c r="E29" s="873"/>
      <c r="F29" s="95"/>
      <c r="G29" s="95"/>
      <c r="H29" s="95"/>
      <c r="I29" s="47"/>
    </row>
    <row r="30" spans="2:9">
      <c r="B30" s="46"/>
      <c r="C30" s="104"/>
      <c r="D30" s="872"/>
      <c r="E30" s="873"/>
      <c r="F30" s="95"/>
      <c r="G30" s="95"/>
      <c r="H30" s="95"/>
      <c r="I30" s="47"/>
    </row>
    <row r="31" spans="2:9" ht="15" thickBot="1">
      <c r="B31" s="46"/>
      <c r="C31" s="105"/>
      <c r="D31" s="870"/>
      <c r="E31" s="871"/>
      <c r="F31" s="96"/>
      <c r="G31" s="96"/>
      <c r="H31" s="96"/>
      <c r="I31" s="47"/>
    </row>
    <row r="32" spans="2:9" ht="15" thickBot="1">
      <c r="B32" s="100"/>
      <c r="C32" s="101"/>
      <c r="D32" s="101"/>
      <c r="E32" s="101"/>
      <c r="F32" s="101"/>
      <c r="G32" s="101"/>
      <c r="H32" s="101"/>
      <c r="I32" s="102"/>
    </row>
  </sheetData>
  <mergeCells count="35">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C3:H3"/>
    <mergeCell ref="C4:H4"/>
    <mergeCell ref="C5:H5"/>
    <mergeCell ref="D7:E7"/>
    <mergeCell ref="D8:E8"/>
    <mergeCell ref="C6:D6"/>
    <mergeCell ref="C8:C10"/>
    <mergeCell ref="D9:E9"/>
    <mergeCell ref="D10:E10"/>
    <mergeCell ref="F11:F13"/>
    <mergeCell ref="C11:C13"/>
    <mergeCell ref="F14:F16"/>
    <mergeCell ref="F17:F19"/>
    <mergeCell ref="C17:C19"/>
    <mergeCell ref="D11:E11"/>
    <mergeCell ref="D12:E12"/>
    <mergeCell ref="D14:E14"/>
    <mergeCell ref="D15:E15"/>
    <mergeCell ref="D17:E17"/>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3"/>
  <sheetViews>
    <sheetView topLeftCell="A10" zoomScale="86" zoomScaleNormal="86" workbookViewId="0">
      <selection activeCell="D12" sqref="D12"/>
    </sheetView>
  </sheetViews>
  <sheetFormatPr defaultColWidth="8.81640625" defaultRowHeight="14.5"/>
  <cols>
    <col min="1" max="1" width="1.26953125" customWidth="1"/>
    <col min="2" max="2" width="2" customWidth="1"/>
    <col min="3" max="3" width="45.26953125" customWidth="1"/>
    <col min="4" max="4" width="107.7265625" customWidth="1"/>
    <col min="5" max="5" width="2.453125" customWidth="1"/>
    <col min="6" max="6" width="1.453125" customWidth="1"/>
  </cols>
  <sheetData>
    <row r="1" spans="2:5" ht="15" thickBot="1"/>
    <row r="2" spans="2:5" ht="15" thickBot="1">
      <c r="B2" s="120"/>
      <c r="C2" s="63"/>
      <c r="D2" s="63"/>
      <c r="E2" s="64"/>
    </row>
    <row r="3" spans="2:5" ht="18" thickBot="1">
      <c r="B3" s="121"/>
      <c r="C3" s="880" t="s">
        <v>245</v>
      </c>
      <c r="D3" s="881"/>
      <c r="E3" s="122"/>
    </row>
    <row r="4" spans="2:5">
      <c r="B4" s="121"/>
      <c r="C4" s="123"/>
      <c r="D4" s="123"/>
      <c r="E4" s="122"/>
    </row>
    <row r="5" spans="2:5" ht="15" thickBot="1">
      <c r="B5" s="121"/>
      <c r="C5" s="124" t="s">
        <v>279</v>
      </c>
      <c r="D5" s="123"/>
      <c r="E5" s="122"/>
    </row>
    <row r="6" spans="2:5" ht="15" thickBot="1">
      <c r="B6" s="121"/>
      <c r="C6" s="133" t="s">
        <v>246</v>
      </c>
      <c r="D6" s="134" t="s">
        <v>247</v>
      </c>
      <c r="E6" s="122"/>
    </row>
    <row r="7" spans="2:5">
      <c r="B7" s="121"/>
      <c r="C7" s="884" t="s">
        <v>283</v>
      </c>
      <c r="D7" s="885" t="s">
        <v>1037</v>
      </c>
      <c r="E7" s="122"/>
    </row>
    <row r="8" spans="2:5" ht="215.15" customHeight="1">
      <c r="B8" s="121"/>
      <c r="C8" s="854"/>
      <c r="D8" s="886"/>
      <c r="E8" s="122"/>
    </row>
    <row r="9" spans="2:5" ht="94" customHeight="1" thickBot="1">
      <c r="B9" s="121"/>
      <c r="C9" s="855"/>
      <c r="D9" s="126" t="s">
        <v>1034</v>
      </c>
      <c r="E9" s="122"/>
    </row>
    <row r="10" spans="2:5" ht="98.5" thickBot="1">
      <c r="B10" s="121"/>
      <c r="C10" s="127" t="s">
        <v>284</v>
      </c>
      <c r="D10" s="126" t="s">
        <v>1035</v>
      </c>
      <c r="E10" s="122"/>
    </row>
    <row r="11" spans="2:5" ht="42.5" thickBot="1">
      <c r="B11" s="121"/>
      <c r="C11" s="438" t="s">
        <v>758</v>
      </c>
      <c r="D11" s="129" t="s">
        <v>938</v>
      </c>
      <c r="E11" s="122"/>
    </row>
    <row r="12" spans="2:5" ht="84.5" thickBot="1">
      <c r="B12" s="121"/>
      <c r="C12" s="396" t="s">
        <v>751</v>
      </c>
      <c r="D12" s="126" t="s">
        <v>1036</v>
      </c>
      <c r="E12" s="122"/>
    </row>
    <row r="13" spans="2:5" ht="112.5" thickBot="1">
      <c r="B13" s="121"/>
      <c r="C13" s="125" t="s">
        <v>752</v>
      </c>
      <c r="D13" s="126" t="s">
        <v>939</v>
      </c>
      <c r="E13" s="122"/>
    </row>
    <row r="14" spans="2:5" ht="40" customHeight="1">
      <c r="B14" s="121"/>
      <c r="C14" s="879" t="s">
        <v>759</v>
      </c>
      <c r="D14" s="879"/>
      <c r="E14" s="122"/>
    </row>
    <row r="15" spans="2:5">
      <c r="B15" s="121"/>
      <c r="C15" s="123"/>
      <c r="D15" s="123"/>
      <c r="E15" s="122"/>
    </row>
    <row r="16" spans="2:5" ht="15" thickBot="1">
      <c r="B16" s="121"/>
      <c r="C16" s="882" t="s">
        <v>280</v>
      </c>
      <c r="D16" s="882"/>
      <c r="E16" s="122"/>
    </row>
    <row r="17" spans="2:5" ht="15" thickBot="1">
      <c r="B17" s="121"/>
      <c r="C17" s="135" t="s">
        <v>248</v>
      </c>
      <c r="D17" s="135" t="s">
        <v>247</v>
      </c>
      <c r="E17" s="122"/>
    </row>
    <row r="18" spans="2:5" ht="15" thickBot="1">
      <c r="B18" s="121"/>
      <c r="C18" s="878" t="s">
        <v>281</v>
      </c>
      <c r="D18" s="878"/>
      <c r="E18" s="122"/>
    </row>
    <row r="19" spans="2:5" ht="70.5" thickBot="1">
      <c r="B19" s="121"/>
      <c r="C19" s="128" t="s">
        <v>285</v>
      </c>
      <c r="D19" s="130"/>
      <c r="E19" s="122"/>
    </row>
    <row r="20" spans="2:5" ht="56.5" thickBot="1">
      <c r="B20" s="121"/>
      <c r="C20" s="128" t="s">
        <v>286</v>
      </c>
      <c r="D20" s="130"/>
      <c r="E20" s="122"/>
    </row>
    <row r="21" spans="2:5" ht="15" thickBot="1">
      <c r="B21" s="121"/>
      <c r="C21" s="883" t="s">
        <v>650</v>
      </c>
      <c r="D21" s="883"/>
      <c r="E21" s="122"/>
    </row>
    <row r="22" spans="2:5" ht="75.75" customHeight="1" thickBot="1">
      <c r="B22" s="121"/>
      <c r="C22" s="268" t="s">
        <v>648</v>
      </c>
      <c r="D22" s="267"/>
      <c r="E22" s="122"/>
    </row>
    <row r="23" spans="2:5" ht="120.75" customHeight="1" thickBot="1">
      <c r="B23" s="121"/>
      <c r="C23" s="268" t="s">
        <v>649</v>
      </c>
      <c r="D23" s="267"/>
      <c r="E23" s="122"/>
    </row>
    <row r="24" spans="2:5" ht="15" thickBot="1">
      <c r="B24" s="121"/>
      <c r="C24" s="878" t="s">
        <v>282</v>
      </c>
      <c r="D24" s="878"/>
      <c r="E24" s="122"/>
    </row>
    <row r="25" spans="2:5" ht="70.5" thickBot="1">
      <c r="B25" s="121"/>
      <c r="C25" s="128" t="s">
        <v>287</v>
      </c>
      <c r="D25" s="130"/>
      <c r="E25" s="122"/>
    </row>
    <row r="26" spans="2:5" ht="56.5" thickBot="1">
      <c r="B26" s="121"/>
      <c r="C26" s="128" t="s">
        <v>278</v>
      </c>
      <c r="D26" s="130"/>
      <c r="E26" s="122"/>
    </row>
    <row r="27" spans="2:5" ht="15" thickBot="1">
      <c r="B27" s="121"/>
      <c r="C27" s="878" t="s">
        <v>249</v>
      </c>
      <c r="D27" s="878"/>
      <c r="E27" s="122"/>
    </row>
    <row r="28" spans="2:5" ht="28.5" thickBot="1">
      <c r="B28" s="121"/>
      <c r="C28" s="131" t="s">
        <v>250</v>
      </c>
      <c r="D28" s="131"/>
      <c r="E28" s="122"/>
    </row>
    <row r="29" spans="2:5" ht="28.5" thickBot="1">
      <c r="B29" s="121"/>
      <c r="C29" s="131" t="s">
        <v>251</v>
      </c>
      <c r="D29" s="131"/>
      <c r="E29" s="122"/>
    </row>
    <row r="30" spans="2:5" ht="28.5" thickBot="1">
      <c r="B30" s="121"/>
      <c r="C30" s="131" t="s">
        <v>252</v>
      </c>
      <c r="D30" s="131"/>
      <c r="E30" s="122"/>
    </row>
    <row r="31" spans="2:5" ht="15" thickBot="1">
      <c r="B31" s="121"/>
      <c r="C31" s="878" t="s">
        <v>253</v>
      </c>
      <c r="D31" s="878"/>
      <c r="E31" s="122"/>
    </row>
    <row r="32" spans="2:5" ht="56.5" thickBot="1">
      <c r="B32" s="121"/>
      <c r="C32" s="128" t="s">
        <v>288</v>
      </c>
      <c r="D32" s="130"/>
      <c r="E32" s="122"/>
    </row>
    <row r="33" spans="2:5" ht="42.5" thickBot="1">
      <c r="B33" s="121"/>
      <c r="C33" s="268" t="s">
        <v>753</v>
      </c>
      <c r="D33" s="130"/>
      <c r="E33" s="122"/>
    </row>
    <row r="34" spans="2:5" ht="70.5" thickBot="1">
      <c r="B34" s="121"/>
      <c r="C34" s="268" t="s">
        <v>754</v>
      </c>
      <c r="D34" s="130"/>
      <c r="E34" s="122"/>
    </row>
    <row r="35" spans="2:5" ht="28.5" thickBot="1">
      <c r="B35" s="121"/>
      <c r="C35" s="128" t="s">
        <v>289</v>
      </c>
      <c r="D35" s="130"/>
      <c r="E35" s="122"/>
    </row>
    <row r="36" spans="2:5" ht="56.5" thickBot="1">
      <c r="B36" s="121"/>
      <c r="C36" s="128" t="s">
        <v>254</v>
      </c>
      <c r="D36" s="130"/>
      <c r="E36" s="122"/>
    </row>
    <row r="37" spans="2:5" ht="42.5" thickBot="1">
      <c r="B37" s="121"/>
      <c r="C37" s="128" t="s">
        <v>290</v>
      </c>
      <c r="D37" s="130"/>
      <c r="E37" s="122"/>
    </row>
    <row r="38" spans="2:5" ht="15" thickBot="1">
      <c r="B38" s="121"/>
      <c r="C38" s="878" t="s">
        <v>755</v>
      </c>
      <c r="D38" s="878"/>
      <c r="E38" s="122"/>
    </row>
    <row r="39" spans="2:5" ht="28.5" thickBot="1">
      <c r="B39" s="401"/>
      <c r="C39" s="436" t="s">
        <v>756</v>
      </c>
      <c r="D39" s="130"/>
      <c r="E39" s="401"/>
    </row>
    <row r="40" spans="2:5" ht="15" thickBot="1">
      <c r="B40" s="121"/>
      <c r="C40" s="878" t="s">
        <v>757</v>
      </c>
      <c r="D40" s="878"/>
      <c r="E40" s="122"/>
    </row>
    <row r="41" spans="2:5" ht="45.65" customHeight="1" thickBot="1">
      <c r="B41" s="121"/>
      <c r="C41" s="437" t="s">
        <v>824</v>
      </c>
      <c r="D41" s="130"/>
      <c r="E41" s="122"/>
    </row>
    <row r="42" spans="2:5" ht="28.5" thickBot="1">
      <c r="B42" s="121"/>
      <c r="C42" s="437" t="s">
        <v>823</v>
      </c>
      <c r="D42" s="423"/>
      <c r="E42" s="122"/>
    </row>
    <row r="43" spans="2:5" ht="15" thickBot="1">
      <c r="B43" s="166"/>
      <c r="C43" s="132"/>
      <c r="D43" s="132"/>
      <c r="E43" s="167"/>
    </row>
  </sheetData>
  <mergeCells count="12">
    <mergeCell ref="C38:D38"/>
    <mergeCell ref="C40:D40"/>
    <mergeCell ref="C14:D14"/>
    <mergeCell ref="C31:D31"/>
    <mergeCell ref="C3:D3"/>
    <mergeCell ref="C16:D16"/>
    <mergeCell ref="C18:D18"/>
    <mergeCell ref="C24:D24"/>
    <mergeCell ref="C27:D27"/>
    <mergeCell ref="C21:D21"/>
    <mergeCell ref="C7:C9"/>
    <mergeCell ref="D7:D8"/>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3</xdr:col>
                    <xdr:colOff>0</xdr:colOff>
                    <xdr:row>40</xdr:row>
                    <xdr:rowOff>0</xdr:rowOff>
                  </from>
                  <to>
                    <xdr:col>3</xdr:col>
                    <xdr:colOff>590550</xdr:colOff>
                    <xdr:row>40</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635000</xdr:colOff>
                    <xdr:row>40</xdr:row>
                    <xdr:rowOff>0</xdr:rowOff>
                  </from>
                  <to>
                    <xdr:col>3</xdr:col>
                    <xdr:colOff>1219200</xdr:colOff>
                    <xdr:row>40</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6534</ProjectId>
    <ReportingPeriod xmlns="dc9b7735-1e97-4a24-b7a2-47bf824ab39e" xsi:nil="true"/>
    <WBDocsDocURL xmlns="dc9b7735-1e97-4a24-b7a2-47bf824ab39e">https://spfilesapi.worldbank.org/services?I4_SERVICE=VC&amp;I4_KEY=TF069013&amp;I4_DOCID=e1093a5d-2af5-4bbe-9c46-398c9dde6a40</WBDocsDocURL>
    <WBDocsDocURLPublicOnly xmlns="dc9b7735-1e97-4a24-b7a2-47bf824ab39e">https://spxdocs.worldbank.org/en/081300005192250214/6534_PIMS 6215_AF_DrinFRM_2ndPPR_Feb2022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A923A914-10ED-4F0A-BD00-3C064241F927}"/>
</file>

<file path=customXml/itemProps2.xml><?xml version="1.0" encoding="utf-8"?>
<ds:datastoreItem xmlns:ds="http://schemas.openxmlformats.org/officeDocument/2006/customXml" ds:itemID="{6140399D-D15C-4BD1-ACCF-5D79A340B449}"/>
</file>

<file path=customXml/itemProps3.xml><?xml version="1.0" encoding="utf-8"?>
<ds:datastoreItem xmlns:ds="http://schemas.openxmlformats.org/officeDocument/2006/customXml" ds:itemID="{E5E4F9AD-3D30-4057-B751-11DFC5D061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2019-07-02T21:11:44Z</cp:lastPrinted>
  <dcterms:created xsi:type="dcterms:W3CDTF">2010-11-30T14:15:01Z</dcterms:created>
  <dcterms:modified xsi:type="dcterms:W3CDTF">2022-05-19T16:47:08Z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