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3.xml" ContentType="application/vnd.openxmlformats-officedocument.drawing+xml"/>
  <Override PartName="/xl/ink/ink1.xml" ContentType="application/inkml+xml"/>
  <Override PartName="/xl/worksheets/sheet1.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worksheets/sheet2.xml" ContentType="application/vnd.openxmlformats-officedocument.spreadsheetml.worksheet+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omments1.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5.xml" ContentType="application/vnd.ms-excel.controlproperties+xml"/>
  <Override PartName="/xl/ctrlProps/ctrlProp43.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autoCompressPictures="0" defaultThemeVersion="124226"/>
  <mc:AlternateContent xmlns:mc="http://schemas.openxmlformats.org/markup-compatibility/2006">
    <mc:Choice Requires="x15">
      <x15ac:absPath xmlns:x15ac="http://schemas.microsoft.com/office/spreadsheetml/2010/11/ac" url="C:\Users\wb512518\Downloads\"/>
    </mc:Choice>
  </mc:AlternateContent>
  <xr:revisionPtr revIDLastSave="0" documentId="8_{20AF9CCB-0E60-4273-A8CF-A0ED00DF7474}" xr6:coauthVersionLast="45" xr6:coauthVersionMax="45" xr10:uidLastSave="{00000000-0000-0000-0000-000000000000}"/>
  <bookViews>
    <workbookView xWindow="-110" yWindow="-110" windowWidth="19420" windowHeight="10420" activeTab="2" xr2:uid="{00000000-000D-0000-FFFF-FFFF00000000}"/>
  </bookViews>
  <sheets>
    <sheet name="Overview" sheetId="1" r:id="rId1"/>
    <sheet name="Financial Data" sheetId="15" r:id="rId2"/>
    <sheet name="Risk Assesment" sheetId="4" r:id="rId3"/>
    <sheet name="ESP Compliance" sheetId="12" r:id="rId4"/>
    <sheet name="GP Compliance" sheetId="13" r:id="rId5"/>
    <sheet name="ESP and GP Guidance notes" sheetId="14" r:id="rId6"/>
    <sheet name="Rating" sheetId="5" r:id="rId7"/>
    <sheet name="Project Indicators" sheetId="8" r:id="rId8"/>
    <sheet name="Lessons Learned" sheetId="9" r:id="rId9"/>
    <sheet name="Results Tracker" sheetId="11" r:id="rId10"/>
  </sheets>
  <externalReferences>
    <externalReference r:id="rId11"/>
    <externalReference r:id="rId12"/>
  </externalReferences>
  <definedNames>
    <definedName name="_xlnm._FilterDatabase" localSheetId="6" hidden="1">Rating!$C$7:$K$8</definedName>
    <definedName name="iincome" localSheetId="3">#REF!</definedName>
    <definedName name="iincome" localSheetId="1">#REF!</definedName>
    <definedName name="iincome">#REF!</definedName>
    <definedName name="income" localSheetId="3">#REF!</definedName>
    <definedName name="income" localSheetId="1">#REF!</definedName>
    <definedName name="income" localSheetId="9">#REF!</definedName>
    <definedName name="income">#REF!</definedName>
    <definedName name="incomelevel">'Results Tracker'!$E$145:$E$147</definedName>
    <definedName name="info">'Results Tracker'!$E$164:$E$166</definedName>
    <definedName name="Month">[1]Dropdowns!$G$2:$G$13</definedName>
    <definedName name="overalleffect">'Results Tracker'!$D$164:$D$166</definedName>
    <definedName name="physicalassets">'Results Tracker'!$J$164:$J$172</definedName>
    <definedName name="quality">'Results Tracker'!$B$155:$B$159</definedName>
    <definedName name="question">'Results Tracker'!$F$155:$F$157</definedName>
    <definedName name="responses">'Results Tracker'!$C$155:$C$159</definedName>
    <definedName name="state">'Results Tracker'!$I$159:$I$161</definedName>
    <definedName name="type1" localSheetId="1">'[2]Results Tracker'!$G$146:$G$149</definedName>
    <definedName name="type1">'Results Tracker'!$G$155:$G$158</definedName>
    <definedName name="Year">[1]Dropdowns!$H$2:$H$36</definedName>
    <definedName name="yesno">'Results Tracker'!$E$151:$E$152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L41" i="15" l="1"/>
  <c r="AL27" i="15"/>
  <c r="Q55" i="11" l="1"/>
  <c r="Q57" i="11" s="1"/>
  <c r="S23" i="11"/>
  <c r="S22" i="11"/>
  <c r="R23" i="11"/>
  <c r="R22" i="11"/>
  <c r="Q22" i="11" l="1"/>
  <c r="Q27" i="11"/>
  <c r="Q28" i="11" s="1"/>
  <c r="Q23" i="11"/>
  <c r="Q21" i="11"/>
  <c r="I22" i="11"/>
  <c r="I21" i="11"/>
  <c r="AK44" i="15"/>
  <c r="AK46" i="15"/>
  <c r="AD27" i="15" l="1"/>
  <c r="M55" i="11" l="1"/>
  <c r="M27" i="11"/>
  <c r="M28" i="11" s="1"/>
  <c r="I27" i="11"/>
  <c r="I28" i="11" s="1"/>
  <c r="N23" i="11"/>
  <c r="M23" i="11" s="1"/>
  <c r="I23" i="11"/>
  <c r="N22" i="11"/>
  <c r="M22" i="11"/>
  <c r="M21" i="11"/>
  <c r="G48" i="8" l="1"/>
  <c r="W32" i="15" l="1"/>
  <c r="W33" i="15" s="1"/>
  <c r="W34" i="15" s="1"/>
  <c r="W35" i="15" s="1"/>
  <c r="W36" i="15" s="1"/>
  <c r="W37" i="15" s="1"/>
  <c r="W38" i="15" s="1"/>
  <c r="W39" i="15" s="1"/>
  <c r="W40" i="15" s="1"/>
  <c r="N24" i="15" l="1"/>
  <c r="N23" i="15"/>
  <c r="N22" i="15"/>
  <c r="N21" i="15"/>
  <c r="N20" i="15"/>
  <c r="N19" i="15"/>
  <c r="N18" i="15"/>
  <c r="N17" i="15"/>
  <c r="F41" i="15" l="1"/>
  <c r="D63" i="1" l="1"/>
  <c r="D67" i="1" l="1"/>
  <c r="D71" i="1" s="1"/>
  <c r="AD41" i="15"/>
  <c r="D75" i="1" l="1"/>
  <c r="D79" i="1" s="1"/>
  <c r="D83" i="1" s="1"/>
  <c r="V41" i="15"/>
  <c r="N41" i="15"/>
  <c r="V27" i="15"/>
  <c r="N27" i="15"/>
  <c r="F27" i="15"/>
  <c r="D8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Estacion13</author>
  </authors>
  <commentList>
    <comment ref="F18" authorId="0" shapeId="0" xr:uid="{BA90E157-EF04-462E-A90D-B06E1FE0BF22}">
      <text>
        <r>
          <rPr>
            <b/>
            <sz val="9"/>
            <color indexed="81"/>
            <rFont val="Tahoma"/>
            <family val="2"/>
          </rPr>
          <t>Estacion13:</t>
        </r>
        <r>
          <rPr>
            <sz val="9"/>
            <color indexed="81"/>
            <rFont val="Tahoma"/>
            <family val="2"/>
          </rPr>
          <t xml:space="preserve">
Total</t>
        </r>
      </text>
    </comment>
    <comment ref="F30" authorId="0" shapeId="0" xr:uid="{7E12AE25-9EB9-4537-804D-6BC68C7E21AF}">
      <text>
        <r>
          <rPr>
            <b/>
            <sz val="9"/>
            <color indexed="81"/>
            <rFont val="Tahoma"/>
            <family val="2"/>
          </rPr>
          <t>Estacion13:</t>
        </r>
        <r>
          <rPr>
            <sz val="9"/>
            <color indexed="81"/>
            <rFont val="Tahoma"/>
            <family val="2"/>
          </rPr>
          <t xml:space="preserve">
Total</t>
        </r>
      </text>
    </comment>
    <comment ref="D31" authorId="0" shapeId="0" xr:uid="{4A4DE86B-DCD2-4DEE-9492-8D7DB85BD625}">
      <text>
        <r>
          <rPr>
            <b/>
            <sz val="9"/>
            <color indexed="81"/>
            <rFont val="Tahoma"/>
            <family val="2"/>
          </rPr>
          <t>Estacion13:</t>
        </r>
        <r>
          <rPr>
            <sz val="9"/>
            <color indexed="81"/>
            <rFont val="Tahoma"/>
            <family val="2"/>
          </rPr>
          <t xml:space="preserve">
ASADAS can only access to credit from only one Bank in the country.
We propose to create 2 credit products for financing adaptation measures in general.</t>
        </r>
      </text>
    </comment>
    <comment ref="F31" authorId="0" shapeId="0" xr:uid="{7E844B2F-98EC-49DC-9414-2DC48CE818B0}">
      <text>
        <r>
          <rPr>
            <b/>
            <sz val="9"/>
            <color indexed="81"/>
            <rFont val="Tahoma"/>
            <family val="2"/>
          </rPr>
          <t>Estacion13:</t>
        </r>
        <r>
          <rPr>
            <sz val="9"/>
            <color indexed="81"/>
            <rFont val="Tahoma"/>
            <family val="2"/>
          </rPr>
          <t xml:space="preserve">
Already created 2 credit products: Ganadería Pro-Clima y Agricultura Pro-Clima</t>
        </r>
      </text>
    </comment>
    <comment ref="F40" authorId="0" shapeId="0" xr:uid="{3B8B3798-DEF7-4066-B0E6-802DE48D4CE7}">
      <text>
        <r>
          <rPr>
            <b/>
            <sz val="9"/>
            <color indexed="81"/>
            <rFont val="Tahoma"/>
            <family val="2"/>
          </rPr>
          <t>Estacion13:</t>
        </r>
        <r>
          <rPr>
            <sz val="9"/>
            <color indexed="81"/>
            <rFont val="Tahoma"/>
            <family val="2"/>
          </rPr>
          <t xml:space="preserve">
ICICOR-
SARAPIQUI RESILIENTE
ACEPESA</t>
        </r>
      </text>
    </comment>
    <comment ref="F45" authorId="0" shapeId="0" xr:uid="{3047706F-121F-407C-8899-F30382589176}">
      <text>
        <r>
          <rPr>
            <b/>
            <sz val="9"/>
            <color indexed="81"/>
            <rFont val="Tahoma"/>
            <family val="2"/>
          </rPr>
          <t xml:space="preserve">Estacion13:
TPRH
PIEVC
KETO
ALIARSE 1
TU-MODELO modulos 1-3
</t>
        </r>
      </text>
    </comment>
    <comment ref="D48" authorId="0" shapeId="0" xr:uid="{0E2C8537-4CFB-4657-BA85-D9772BD4E152}">
      <text>
        <r>
          <rPr>
            <b/>
            <sz val="9"/>
            <color indexed="81"/>
            <rFont val="Tahoma"/>
            <family val="2"/>
          </rPr>
          <t>Estacion13:</t>
        </r>
        <r>
          <rPr>
            <sz val="9"/>
            <color indexed="81"/>
            <rFont val="Tahoma"/>
            <family val="2"/>
          </rPr>
          <t xml:space="preserve">
We would like to consider to change this indicator to as follow: More than 4000 have access and make use of improved climate risk information.
The main reason is because we are making efforts to have a national impact regarding this indicator... the result is even broader</t>
        </r>
      </text>
    </comment>
  </commentList>
</comments>
</file>

<file path=xl/sharedStrings.xml><?xml version="1.0" encoding="utf-8"?>
<sst xmlns="http://schemas.openxmlformats.org/spreadsheetml/2006/main" count="2758" uniqueCount="1120">
  <si>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</si>
  <si>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</si>
  <si>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</si>
  <si>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</si>
  <si>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</si>
  <si>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</si>
  <si>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</si>
  <si>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</si>
  <si>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</si>
  <si>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</si>
  <si>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</si>
  <si>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</si>
  <si>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</si>
  <si>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</si>
  <si>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</si>
  <si>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</si>
  <si>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</si>
  <si>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</si>
  <si>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</si>
  <si>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</si>
  <si>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</si>
  <si>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</si>
  <si>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</si>
  <si>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</si>
  <si>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</si>
  <si>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</si>
  <si>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</si>
  <si>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</si>
  <si>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</si>
  <si>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</si>
  <si>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</si>
  <si>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</si>
  <si>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</si>
  <si>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</si>
  <si>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</si>
  <si>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</si>
  <si>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</si>
  <si>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</si>
  <si>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</si>
  <si>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</si>
  <si>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</si>
  <si>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</si>
  <si>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</si>
  <si>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</si>
  <si>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</si>
  <si>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</si>
  <si>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</si>
  <si>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</si>
  <si>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</si>
  <si>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Cyprus</t>
  </si>
  <si>
    <t>Czech Republic</t>
  </si>
  <si>
    <t>Democratic People's Republic of Korea</t>
  </si>
  <si>
    <t>Democratic Republic of the Congo</t>
  </si>
  <si>
    <t>Denmark</t>
  </si>
  <si>
    <t xml:space="preserve">Project contacts:  </t>
  </si>
  <si>
    <t>Djibouti</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</si>
  <si>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</si>
  <si>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</si>
  <si>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</si>
  <si>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</si>
  <si>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</si>
  <si>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</si>
  <si>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</si>
  <si>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</si>
  <si>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</si>
  <si>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</si>
  <si>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</si>
  <si>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</si>
  <si>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</si>
  <si>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</si>
  <si>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</si>
  <si>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</si>
  <si>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</si>
  <si>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</si>
  <si>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</si>
  <si>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Grenada</t>
  </si>
  <si>
    <t>Guatemala</t>
  </si>
  <si>
    <t>Guinea</t>
  </si>
  <si>
    <t>Guyana</t>
  </si>
  <si>
    <t>Haiti</t>
  </si>
  <si>
    <t>Honduras</t>
  </si>
  <si>
    <t>Hungary</t>
  </si>
  <si>
    <t>India</t>
  </si>
  <si>
    <t>Indonesia</t>
  </si>
  <si>
    <t>Jamaica</t>
  </si>
  <si>
    <t>Jordan</t>
  </si>
  <si>
    <t>Kazakhstan</t>
  </si>
  <si>
    <t>Kenya</t>
  </si>
  <si>
    <t>Kiribati</t>
  </si>
  <si>
    <t>Latvia</t>
  </si>
  <si>
    <t>Lebanon</t>
  </si>
  <si>
    <t>Lesotho</t>
  </si>
  <si>
    <t>Liberia</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</si>
  <si>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</si>
  <si>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</si>
  <si>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</si>
  <si>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</si>
  <si>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</si>
  <si>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</si>
  <si>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</si>
  <si>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</si>
  <si>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</si>
  <si>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</si>
  <si>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</si>
  <si>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</si>
  <si>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</si>
  <si>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</si>
  <si>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</si>
  <si>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</si>
  <si>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</si>
  <si>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</si>
  <si>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</si>
  <si>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</si>
  <si>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</si>
  <si>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</si>
  <si>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</si>
  <si>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</si>
  <si>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</si>
  <si>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</si>
  <si>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</si>
  <si>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Oman</t>
  </si>
  <si>
    <t>Pakistan</t>
  </si>
  <si>
    <t>Palau</t>
  </si>
  <si>
    <t>Panama</t>
  </si>
  <si>
    <t>Papua New Guinea</t>
  </si>
  <si>
    <t>Paraguay</t>
  </si>
  <si>
    <t>Peru</t>
  </si>
  <si>
    <t>Philippines</t>
  </si>
  <si>
    <t>Poland</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</si>
  <si>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</si>
  <si>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</si>
  <si>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</si>
  <si>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</si>
  <si>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</si>
  <si>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</si>
  <si>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</si>
  <si>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</si>
  <si>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</si>
  <si>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</si>
  <si>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</si>
  <si>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</si>
  <si>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</si>
  <si>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</si>
  <si>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</si>
  <si>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Slovenia</t>
  </si>
  <si>
    <t>Solomon Islands</t>
  </si>
  <si>
    <t>South Africa</t>
  </si>
  <si>
    <t>Sri Lanka</t>
  </si>
  <si>
    <t>Sudan</t>
  </si>
  <si>
    <t>Suriname</t>
  </si>
  <si>
    <t>Swaziland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</si>
  <si>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</si>
  <si>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</si>
  <si>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</si>
  <si>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</si>
  <si>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</si>
  <si>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</si>
  <si>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</si>
  <si>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</si>
  <si>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</si>
  <si>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</si>
  <si>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</si>
  <si>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</si>
  <si>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</si>
  <si>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</si>
  <si>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</si>
  <si>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</si>
  <si>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</si>
  <si>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</si>
  <si>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</si>
  <si>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</si>
  <si>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</si>
  <si>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</si>
  <si>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</si>
  <si>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</si>
  <si>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</si>
  <si>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</si>
  <si>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</si>
  <si>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</si>
  <si>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</si>
  <si>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</si>
  <si>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</si>
  <si>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</si>
  <si>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</si>
  <si>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</si>
  <si>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</si>
  <si>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</si>
  <si>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</si>
  <si>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</si>
  <si>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</si>
  <si>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</si>
  <si>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</si>
  <si>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</si>
  <si>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</si>
  <si>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</si>
  <si>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</si>
  <si>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</si>
  <si>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</si>
  <si>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</si>
  <si>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</si>
  <si>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</si>
  <si>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</si>
  <si>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</si>
  <si>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</si>
  <si>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</si>
  <si>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</si>
  <si>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</si>
  <si>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</si>
  <si>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Baseline</t>
  </si>
  <si>
    <t>Indicator</t>
  </si>
  <si>
    <t>Type of Indicator</t>
  </si>
  <si>
    <t>PROJECT Indicators</t>
  </si>
  <si>
    <t>Please provide all indicators being tracked for the project as outlined in the project document</t>
  </si>
  <si>
    <t>How much of the total AF grant as noted in Project Document plus any project preparation grant has been spent to date?</t>
  </si>
  <si>
    <t>Est. Completion Date</t>
  </si>
  <si>
    <t xml:space="preserve">RATING ON IMPLEMENTATION PROGRESS </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</si>
  <si>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</si>
  <si>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</si>
  <si>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</si>
  <si>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</si>
  <si>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</si>
  <si>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</si>
  <si>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</si>
  <si>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</si>
  <si>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</si>
  <si>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</si>
  <si>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</si>
  <si>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</si>
  <si>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</si>
  <si>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</si>
  <si>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</si>
  <si>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</si>
  <si>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</si>
  <si>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</si>
  <si>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</si>
  <si>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</si>
  <si>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</si>
  <si>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IE-AFB Agreement Signature Date:</t>
  </si>
  <si>
    <t>Implementing Entity</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</si>
  <si>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</si>
  <si>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</si>
  <si>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</si>
  <si>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</si>
  <si>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</si>
  <si>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</si>
  <si>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</si>
  <si>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</si>
  <si>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</si>
  <si>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</si>
  <si>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</si>
  <si>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</si>
  <si>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</si>
  <si>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</si>
  <si>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</si>
  <si>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</si>
  <si>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</si>
  <si>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</si>
  <si>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</si>
  <si>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</si>
  <si>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</si>
  <si>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</si>
  <si>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</si>
  <si>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</si>
  <si>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</si>
  <si>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</si>
  <si>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</si>
  <si>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</si>
  <si>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</si>
  <si>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</si>
  <si>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</si>
  <si>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</si>
  <si>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</si>
  <si>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</si>
  <si>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</si>
  <si>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</si>
  <si>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</si>
  <si>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</si>
  <si>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</si>
  <si>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</si>
  <si>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</si>
  <si>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</si>
  <si>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</si>
  <si>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</si>
  <si>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</si>
  <si>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</si>
  <si>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</si>
  <si>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</si>
  <si>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</si>
  <si>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</si>
  <si>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</si>
  <si>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</si>
  <si>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</si>
  <si>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</si>
  <si>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</si>
  <si>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</si>
  <si>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</si>
  <si>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</si>
  <si>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</si>
  <si>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</si>
  <si>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</si>
  <si>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</si>
  <si>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</si>
  <si>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</si>
  <si>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</si>
  <si>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</si>
  <si>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</si>
  <si>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</si>
  <si>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</si>
  <si>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</si>
  <si>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</si>
  <si>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</si>
  <si>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</si>
  <si>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</si>
  <si>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</si>
  <si>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</si>
  <si>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</si>
  <si>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</si>
  <si>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</si>
  <si>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</si>
  <si>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</si>
  <si>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</si>
  <si>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</si>
  <si>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</si>
  <si>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</si>
  <si>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</si>
  <si>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</si>
  <si>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</si>
  <si>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</si>
  <si>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</si>
  <si>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</si>
  <si>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</si>
  <si>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</si>
  <si>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</si>
  <si>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</si>
  <si>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</si>
  <si>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</si>
  <si>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</si>
  <si>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</si>
  <si>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</si>
  <si>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</si>
  <si>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</si>
  <si>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</si>
  <si>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</si>
  <si>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</si>
  <si>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</si>
  <si>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</si>
  <si>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</si>
  <si>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</si>
  <si>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</si>
  <si>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</si>
  <si>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</si>
  <si>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</si>
  <si>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</si>
  <si>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</si>
  <si>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</si>
  <si>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</si>
  <si>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</si>
  <si>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</si>
  <si>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</si>
  <si>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</si>
  <si>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</si>
  <si>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</si>
  <si>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</si>
  <si>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</si>
  <si>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</si>
  <si>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</si>
  <si>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</si>
  <si>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</si>
  <si>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</si>
  <si>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</si>
  <si>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</si>
  <si>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</si>
  <si>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</si>
  <si>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</si>
  <si>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</si>
  <si>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</si>
  <si>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</si>
  <si>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</si>
  <si>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</si>
  <si>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</si>
  <si>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</si>
  <si>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</si>
  <si>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</si>
  <si>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</si>
  <si>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</si>
  <si>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</si>
  <si>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</si>
  <si>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</si>
  <si>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</si>
  <si>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</si>
  <si>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</si>
  <si>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</si>
  <si>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</si>
  <si>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</si>
  <si>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</si>
  <si>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</si>
  <si>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</si>
  <si>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</si>
  <si>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</si>
  <si>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</si>
  <si>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</si>
  <si>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</si>
  <si>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</si>
  <si>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</si>
  <si>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</si>
  <si>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</si>
  <si>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</si>
  <si>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</si>
  <si>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</si>
  <si>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</si>
  <si>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</si>
  <si>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</si>
  <si>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</si>
  <si>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</si>
  <si>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</si>
  <si>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</si>
  <si>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</si>
  <si>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</si>
  <si>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</si>
  <si>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</si>
  <si>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</si>
  <si>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</si>
  <si>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</si>
  <si>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</si>
  <si>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</si>
  <si>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</si>
  <si>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</si>
  <si>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</si>
  <si>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</si>
  <si>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</si>
  <si>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</si>
  <si>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</si>
  <si>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</si>
  <si>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</si>
  <si>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</si>
  <si>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</si>
  <si>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</si>
  <si>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</si>
  <si>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</si>
  <si>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</si>
  <si>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</si>
  <si>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</si>
  <si>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</si>
  <si>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</si>
  <si>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</si>
  <si>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</si>
  <si>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</si>
  <si>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</si>
  <si>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</si>
  <si>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</si>
  <si>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</si>
  <si>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</si>
  <si>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</si>
  <si>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</si>
  <si>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</si>
  <si>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</si>
  <si>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</si>
  <si>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</si>
  <si>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</si>
  <si>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</si>
  <si>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</si>
  <si>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</si>
  <si>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</si>
  <si>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</si>
  <si>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</si>
  <si>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</si>
  <si>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</si>
  <si>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</si>
  <si>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</si>
  <si>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</si>
  <si>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</si>
  <si>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</si>
  <si>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</si>
  <si>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</si>
  <si>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</si>
  <si>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</si>
  <si>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</si>
  <si>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</si>
  <si>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</si>
  <si>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</si>
  <si>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</si>
  <si>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</si>
  <si>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</si>
  <si>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</si>
  <si>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</si>
  <si>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</si>
  <si>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</si>
  <si>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</si>
  <si>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</si>
  <si>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</si>
  <si>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</si>
  <si>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</si>
  <si>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</si>
  <si>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</si>
  <si>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</si>
  <si>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</si>
  <si>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</si>
  <si>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</si>
  <si>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</si>
  <si>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</si>
  <si>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</si>
  <si>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</si>
  <si>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</si>
  <si>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</si>
  <si>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</si>
  <si>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</si>
  <si>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</si>
  <si>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</si>
  <si>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</si>
  <si>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</si>
  <si>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</si>
  <si>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</si>
  <si>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</si>
  <si>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</si>
  <si>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</si>
  <si>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</si>
  <si>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</si>
  <si>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</si>
  <si>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</si>
  <si>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</si>
  <si>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</si>
  <si>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</si>
  <si>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</si>
  <si>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</si>
  <si>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</si>
  <si>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</si>
  <si>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</si>
  <si>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</si>
  <si>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</si>
  <si>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</si>
  <si>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</si>
  <si>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</si>
  <si>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</si>
  <si>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</si>
  <si>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</si>
  <si>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</si>
  <si>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</si>
  <si>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</si>
  <si>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</si>
  <si>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</si>
  <si>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</si>
  <si>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</si>
  <si>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</si>
  <si>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</si>
  <si>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</si>
  <si>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</si>
  <si>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</si>
  <si>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</si>
  <si>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</si>
  <si>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</si>
  <si>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</si>
  <si>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</si>
  <si>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</si>
  <si>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</si>
  <si>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</si>
  <si>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</si>
  <si>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</si>
  <si>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</si>
  <si>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</si>
  <si>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</si>
  <si>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</si>
  <si>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</si>
  <si>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</si>
  <si>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</si>
  <si>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</si>
  <si>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</si>
  <si>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</si>
  <si>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</si>
  <si>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</si>
  <si>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</si>
  <si>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</si>
  <si>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</si>
  <si>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</si>
  <si>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</si>
  <si>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</si>
  <si>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</si>
  <si>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</si>
  <si>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</si>
  <si>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</si>
  <si>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</si>
  <si>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</si>
  <si>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</si>
  <si>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</si>
  <si>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</si>
  <si>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</si>
  <si>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</si>
  <si>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</si>
  <si>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</si>
  <si>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</si>
  <si>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</si>
  <si>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</si>
  <si>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</si>
  <si>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</si>
  <si>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</si>
  <si>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</si>
  <si>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</si>
  <si>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</si>
  <si>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</si>
  <si>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</si>
  <si>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</si>
  <si>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</si>
  <si>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</si>
  <si>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</si>
  <si>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</si>
  <si>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</si>
  <si>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</si>
  <si>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</si>
  <si>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</si>
  <si>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</si>
  <si>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</si>
  <si>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</si>
  <si>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</si>
  <si>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</si>
  <si>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</si>
  <si>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</si>
  <si>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</si>
  <si>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</si>
  <si>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</si>
  <si>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</si>
  <si>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</si>
  <si>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</si>
  <si>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</si>
  <si>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</si>
  <si>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</si>
  <si>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</si>
  <si>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</si>
  <si>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</si>
  <si>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</si>
  <si>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</si>
  <si>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</si>
  <si>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</si>
  <si>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</si>
  <si>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For each grievance, provide information on the grievance redress process used and the status/outcome</t>
  </si>
  <si>
    <t>Was a grievance mechanism established capable and known to stakeholders to accept grievances and complaints related to environmental and social risks and impacts?</t>
  </si>
  <si>
    <t>SECTION 6: GRIEVANCES</t>
  </si>
  <si>
    <t>List the monitoring indicator(s) for each impact identified</t>
  </si>
  <si>
    <t>List the environmental and social safeguard measures (avoidance, mitigation, management) that have been identified for the USP</t>
  </si>
  <si>
    <t>Have the data used to identify risks and impacts been disaggregated by gender as required?</t>
  </si>
  <si>
    <t>Has an impact assessment been carried out for each ESP risk that has been identified for the USP?</t>
  </si>
  <si>
    <t>List all the ESP risks that have been identified for the USP</t>
  </si>
  <si>
    <t>Has the ESMP been applied to the USP that has been identified?</t>
  </si>
  <si>
    <t xml:space="preserve">Is the required capacity for ESMP implementation present and effective with the IE and the EE(s)? Have all roles and responsibilities adequately been assigned and positions filled? Please provide details. </t>
  </si>
  <si>
    <t>Have the implementation arrangements at the EEs been effective during the reporting period?</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</si>
  <si>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</si>
  <si>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t>Have the implementation arrangements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</si>
  <si>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</si>
  <si>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t>SECTION 4: IMPLEMENTATION ARRANGEMENTS</t>
  </si>
  <si>
    <t>If No, please describe the changes made at activity, output or outcome level, approved by the Board, that resulted in this change of categorization.</t>
  </si>
  <si>
    <t>Is the categorisation according to ESP standards still relevant?</t>
  </si>
  <si>
    <t>SECTION 3: CATEGORISATION</t>
  </si>
  <si>
    <t>If unanticipated ESP risks have been identified, describe the safeguard measures that have been taken in response and how an ESMP has been prepared/updated</t>
  </si>
  <si>
    <t>Have unanticipated ESP risks been identified during the reporting period?</t>
  </si>
  <si>
    <t>Has monitoring for unanticipated ESP risks been carried out?</t>
  </si>
  <si>
    <t>SECTION 2: MONITORING FOR UNANTICIPATED IMPACTS / CORRECTIVE ACTIONS REQUIRED</t>
  </si>
  <si>
    <t>15 – Lands and soil conservation</t>
  </si>
  <si>
    <t>14 – Physical and cultural heritage</t>
  </si>
  <si>
    <t>13 – Public health</t>
  </si>
  <si>
    <t>12 – Pollution prevention and resource efficiency</t>
  </si>
  <si>
    <t>11 – Climate change</t>
  </si>
  <si>
    <t>10 – Conservation of biological diversity</t>
  </si>
  <si>
    <t>9 – Protection of natural habitats</t>
  </si>
  <si>
    <t>8 – Involuntary resettlement</t>
  </si>
  <si>
    <t>7 – Indigenous peoples</t>
  </si>
  <si>
    <t>5 – Gender equality and women’s empowerment</t>
  </si>
  <si>
    <t>4 – Human rights</t>
  </si>
  <si>
    <t>3 – Marginalized and vulnerable Groups</t>
  </si>
  <si>
    <t>2 - Access and equity</t>
  </si>
  <si>
    <t>1 - Compliance with the law</t>
  </si>
  <si>
    <t>State the baseline condition for each monitoring indicator</t>
  </si>
  <si>
    <t>List the identified impacts for which safeguard measures are required (as per II.K/II.L)</t>
  </si>
  <si>
    <t>SECTION 1: IDENTIFIED ESP RISKS MANAGEMENT</t>
  </si>
  <si>
    <t>ENVIRONMENTAL AND SOCIAL POLICY COMPLIANCE</t>
  </si>
  <si>
    <t>SECTION 4: GRIEVANCES</t>
  </si>
  <si>
    <t>Have any capacity gaps affecting GP compliance been identified during the reporting period and if so, what remediation was implemented?</t>
  </si>
  <si>
    <t>Have the implementation arrangements at the IE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</si>
  <si>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</si>
  <si>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t>SECTION 3: IMPLEMENTATION ARRANGEMENTS</t>
  </si>
  <si>
    <t>Rated result for the reporting period (poor, satisfactory, good)</t>
  </si>
  <si>
    <t>Target</t>
  </si>
  <si>
    <t>List the gender-responsive elements that were incorporated in the project/programme results framework</t>
  </si>
  <si>
    <t>Does the results framework include gender-responsive indictors broken down at the different levels (objective, outcome, output)?</t>
  </si>
  <si>
    <t>Was an initial gender assessment conducted during the preparation of the project/programme's first submission as a full proposal?</t>
  </si>
  <si>
    <t>GENDER POLICY COMPLIANCE</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</si>
  <si>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</si>
  <si>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Add lines as appropriate, one line for each executing entity</t>
  </si>
  <si>
    <t>Add lines as appropriate, one line for each issue</t>
  </si>
  <si>
    <t>Risks related to gender equality and women's empowerment should be reported in the ESP compliance tab</t>
  </si>
  <si>
    <t>Objective, outcome, output</t>
  </si>
  <si>
    <t>Add lines as appropriate, one line for each gender-responsive element</t>
  </si>
  <si>
    <t>Guidance</t>
  </si>
  <si>
    <t>Reference</t>
  </si>
  <si>
    <t>GENDER POLICY</t>
  </si>
  <si>
    <t>If any grievances were received that must not be made public, please inform the AF Secretariat of such grievances, detailing the reasons for them to remain confidential. Conficential information may be redacted by the IE in the report.</t>
  </si>
  <si>
    <t>Clarify also if the grievance mechanism has been made widely known to identified and potentially affected parties</t>
  </si>
  <si>
    <t>Please submit the updated ESMP together with the PPR</t>
  </si>
  <si>
    <t>The case being, please include details on the planned timing to have all the USP implementation arrangements in place.</t>
  </si>
  <si>
    <t>For the first PPR report of the project/programme, this column needs to be completed with full information. For subsequent PPR reports, an update of the information previously provided is sufficient.</t>
  </si>
  <si>
    <t>See the monitoring plan in the ESMP</t>
  </si>
  <si>
    <t>The safeguard measures that must be implemented during a project/programme are normally described in detail in the ESMP of the project/programme</t>
  </si>
  <si>
    <t>Only complete for those ESP principles for which risks were identified</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</si>
  <si>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</si>
  <si>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Complete this section for all the ESP risks that have been identified, not taking into account any USPs</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</si>
  <si>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</si>
  <si>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ENVIRONMENTAL AND SOCIAL POLICY</t>
  </si>
  <si>
    <t>ESP and GP Guidance Notes</t>
  </si>
  <si>
    <t>Output 2.2. Increased readiness and capacity of national and sub-national entities to directly access and program adaptation finance</t>
  </si>
  <si>
    <t>Output 3.2: Stengthened capacity of national and subnational stakeholders and entities to capture and disseminate knowledge and learning</t>
  </si>
  <si>
    <t>Indicator 3.2.1: No. of technical committees/associations formed to ensure transfer of knowledge</t>
  </si>
  <si>
    <t xml:space="preserve">No. of technical committees/associations </t>
  </si>
  <si>
    <t>No. of technical committees/associations</t>
  </si>
  <si>
    <t>Indicator 3.2.2: No. of tools and guidelines developed (thematic, sectoral, institutional) and shared with relevant stakeholders</t>
  </si>
  <si>
    <t>No. of tools and guidelines</t>
  </si>
  <si>
    <t>type</t>
  </si>
  <si>
    <t xml:space="preserve">Scale </t>
  </si>
  <si>
    <t>Outcome 8: Support the development and diffusion of innovative adaptation practices, tools and technologies</t>
  </si>
  <si>
    <t xml:space="preserve">Indicator 8: Innovative adaptation practices are rolled out, scaled up, encouraged and/or accelerated at regional, national and/or subnational level </t>
  </si>
  <si>
    <t xml:space="preserve">Sector of innovative practice </t>
  </si>
  <si>
    <t xml:space="preserve">Geographic Scale </t>
  </si>
  <si>
    <t>Sector of innovative practice</t>
  </si>
  <si>
    <t>Geographic Scale</t>
  </si>
  <si>
    <t>Sector of innovatice practice</t>
  </si>
  <si>
    <t>Geographic scale</t>
  </si>
  <si>
    <t>Output 8: Viable innovations are rolled out, saled up, encourages and/or accelerated</t>
  </si>
  <si>
    <t>Indicator 8.1: No. of innovative adaptation practices, tools and technologies accelerated, scaled-up and/or replicated</t>
  </si>
  <si>
    <t>No. of innovative practices/tools technologies</t>
  </si>
  <si>
    <t>No. of key findings generated</t>
  </si>
  <si>
    <t xml:space="preserve">Have the environmental and social safeguard measures that were taken been effective in avoiding unwanted negative impacts? </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</si>
  <si>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</si>
  <si>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Has the existing information/data/knowledge been made available to relevant stakeholder? If so, what chanels of dissemination have been used?</t>
  </si>
  <si>
    <t>Please list any knowledge products generated and include hyperlinks whenever posssible (e.g. project videos, project stories, studies and technical reports, case studies, tranining manuals, handbooks, strategies and plans developed, etc.)</t>
  </si>
  <si>
    <t xml:space="preserve">Innovation </t>
  </si>
  <si>
    <t xml:space="preserve">Describe any innovative practices or technologies that figured prominently in this project. </t>
  </si>
  <si>
    <t>Complementarity/ Coherence with other climate finance sources</t>
  </si>
  <si>
    <t>Describe any changes undertaken to improve results on the ground or any changes made to project outputs (i.e. changes to project design)*</t>
  </si>
  <si>
    <t xml:space="preserve">*Inform promptly the secretariat of any changes in the budget or project results framework in accordance with the Project Implementation Policy https://www.adaptation-fund.org/wp-content/uploads/2017/11/OPG-ANNEX-7-Project-Programme-Implementation-Approved-Oct-2017.pdf </t>
  </si>
  <si>
    <t>Original Completion Date:</t>
  </si>
  <si>
    <t>Actual Mid-term Review Date (if applicable):</t>
  </si>
  <si>
    <t xml:space="preserve">Revised Completion
Date after approval of </t>
  </si>
  <si>
    <r>
      <t>Was a grievance mechanism established capable and known to stakeholders to accept grievances and complaints related to gender equality and women's empowerment? [</t>
    </r>
    <r>
      <rPr>
        <b/>
        <i/>
        <sz val="11"/>
        <color theme="1"/>
        <rFont val="Times New Roman"/>
        <family val="1"/>
      </rPr>
      <t>to be completed at PPR1</t>
    </r>
    <r>
      <rPr>
        <b/>
        <sz val="11"/>
        <color theme="1"/>
        <rFont val="Times New Roman"/>
        <family val="1"/>
      </rPr>
      <t>]</t>
    </r>
  </si>
  <si>
    <r>
      <t>SECTION 1: QUALITY AT ENTRY [</t>
    </r>
    <r>
      <rPr>
        <b/>
        <i/>
        <sz val="11"/>
        <color theme="1"/>
        <rFont val="Times New Roman"/>
        <family val="1"/>
      </rPr>
      <t>to be completed only at PPR1</t>
    </r>
    <r>
      <rPr>
        <b/>
        <sz val="11"/>
        <color theme="1"/>
        <rFont val="Times New Roman"/>
        <family val="1"/>
      </rPr>
      <t>]</t>
    </r>
  </si>
  <si>
    <r>
      <t xml:space="preserve"> SECTION 2: QUALITY DURING IMPLEMENTATION AND AT EXIT [</t>
    </r>
    <r>
      <rPr>
        <b/>
        <i/>
        <sz val="11"/>
        <color theme="1"/>
        <rFont val="Times New Roman"/>
        <family val="1"/>
      </rPr>
      <t>to be completed at final PPR</t>
    </r>
    <r>
      <rPr>
        <b/>
        <sz val="11"/>
        <color theme="1"/>
        <rFont val="Times New Roman"/>
        <family val="1"/>
      </rPr>
      <t>]</t>
    </r>
  </si>
  <si>
    <t>Please justify your rating.  Outline the positive and negative progress made by the project since it started.  Provide specific recommendations for next steps.  (word limit=500)</t>
  </si>
  <si>
    <t xml:space="preserve">Indicator 8.2: No. of key findings on effective, efficient adaptation practices, products and technologies generated </t>
  </si>
  <si>
    <t>Project Performance Report (PPR)*</t>
  </si>
  <si>
    <t>Condition or Requirement</t>
  </si>
  <si>
    <t xml:space="preserve">Planned actions, including a detailed time schedule </t>
  </si>
  <si>
    <t>Other (If there is more than one executing entity a rating should be provided from each EE for the outputs/outcomes of the project for which the entity is responsible; the Designated Authority can also provide a rating)</t>
  </si>
  <si>
    <t xml:space="preserve">Executing Entity/Project Coordinator: </t>
  </si>
  <si>
    <t>Implementing Entity:</t>
  </si>
  <si>
    <t>Alignment with AF outcome(s)</t>
  </si>
  <si>
    <r>
      <rPr>
        <i/>
        <sz val="9"/>
        <color theme="1"/>
        <rFont val="Times New Roman"/>
        <family val="1"/>
      </rPr>
      <t>* Refers to both projects and programs</t>
    </r>
    <r>
      <rPr>
        <sz val="11"/>
        <color theme="1"/>
        <rFont val="Times New Roman"/>
        <family val="1"/>
      </rPr>
      <t xml:space="preserve"> </t>
    </r>
  </si>
  <si>
    <t>Category of condition</t>
  </si>
  <si>
    <t>Was the ESP risks identification complete at the time of funding approval? [1]</t>
  </si>
  <si>
    <t>ESP principle [2]</t>
  </si>
  <si>
    <t>Are environmental or social risks present as per table II.K (II.L for REG) of the proposal? [3]</t>
  </si>
  <si>
    <t>During project/programme formulation, an impact assessment was carried out for the risks identified. Have impacts been identified that require management actions to prevent unacceptable impacts? (as per II.K/II.L) [4]</t>
  </si>
  <si>
    <t>List here the safeguard measures (i.e. avoidance, management or mitigation) identified for each impact that are supposed to be (or had to be) implemented during the reporting period. Please break down the safeguard measures by activity. [5]</t>
  </si>
  <si>
    <t>List the monitoring indicator(s) for each impact identified. [6]</t>
  </si>
  <si>
    <t>Describe each safeguard measure that has been implemented during the reporting period [7]</t>
  </si>
  <si>
    <t>Describe the residual impact for each impact identified - if any - using the monitoring indicator(s) [7]</t>
  </si>
  <si>
    <t>Describe remedial action for residual impacts that will be taken. [7]</t>
  </si>
  <si>
    <t>Gender-responsive element [1]</t>
  </si>
  <si>
    <t>Level [2]</t>
  </si>
  <si>
    <t>List gender equality and women's empowerment issues encountered during implementation of the project/programme. For each gender equality and women's empowerment issue describe the progress that was made as well as the results. [3]</t>
  </si>
  <si>
    <t xml:space="preserve">Gender equality and women's empowerment issues [4] </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</si>
  <si>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[5]</t>
    </r>
  </si>
  <si>
    <t>Have the implementation arrangements at the EE(s) been effective during the reporting period? [5]</t>
  </si>
  <si>
    <t>List all grievances received through the grievance mechanism during the reporting period regarding gender-related matters of project/programme activities [6]</t>
  </si>
  <si>
    <t>For rating definitions and text of AF outcomes please see bottom of page.</t>
  </si>
  <si>
    <t>AF Outcomes</t>
  </si>
  <si>
    <t>Reduced exposure to climate-related
hazards and threats</t>
  </si>
  <si>
    <t>Outcome 1</t>
  </si>
  <si>
    <t>Outcome 2</t>
  </si>
  <si>
    <t>Outcome 3</t>
  </si>
  <si>
    <t>Outcome 4</t>
  </si>
  <si>
    <t>Outcome 5</t>
  </si>
  <si>
    <t xml:space="preserve">Outcome 6 </t>
  </si>
  <si>
    <t xml:space="preserve">Strengthened institutional capacity to reduce risks associated with climate-induced socioeconomic and environmental losses </t>
  </si>
  <si>
    <t xml:space="preserve">Strengthened awareness and ownership of adaptation and climate risk reduction processes at local level </t>
  </si>
  <si>
    <t>Increased adaptive capacity within relevant development sector services and infrastructure assets</t>
  </si>
  <si>
    <t xml:space="preserve">Increased ecosystem resilience in response to climate change and variability-induced stress </t>
  </si>
  <si>
    <t xml:space="preserve">Diversified and strengthened livelihods and sources of income for vulnerable people in targeted areas </t>
  </si>
  <si>
    <t xml:space="preserve">Outcome 7 </t>
  </si>
  <si>
    <t xml:space="preserve">Outcome 8 </t>
  </si>
  <si>
    <t>Improved policies and regulations that promote and enforce resilience measures</t>
  </si>
  <si>
    <t>Support the development and diffusion of innovative adaptation practices, tools and technologies</t>
  </si>
  <si>
    <t>Click above the columns captions in every table for guidance on reporting.</t>
  </si>
  <si>
    <t>List each approval condition, if any, and report on the status of meeting them (duplicate table as nec)</t>
  </si>
  <si>
    <t>List (only) inception report/ extension request(s)/ MTR that have been prepared for the project and 
provide date(s) of submission for each</t>
  </si>
  <si>
    <t>List the Website address (URL) of project</t>
  </si>
  <si>
    <r>
      <t xml:space="preserve">SECTION 5: PROJECTS/PROGRAMMES WITH UNIDENTIFIED SUB-PROJECTS (USPs). </t>
    </r>
    <r>
      <rPr>
        <b/>
        <i/>
        <sz val="11"/>
        <color theme="1"/>
        <rFont val="Times New Roman"/>
        <family val="1"/>
      </rPr>
      <t>This section needs to be completed only if  the project/proramme includes USPs.</t>
    </r>
    <r>
      <rPr>
        <b/>
        <sz val="11"/>
        <color theme="1"/>
        <rFont val="Times New Roman"/>
        <family val="1"/>
      </rPr>
      <t xml:space="preserve"> </t>
    </r>
  </si>
  <si>
    <t>Have the arrangements for the process described in the ESMP for ESP compliance for USPs been put in place? [8]</t>
  </si>
  <si>
    <t>Has the overall ESMP been updated with the findings of the USPs that have been identified in this reporting period? [9]</t>
  </si>
  <si>
    <r>
      <t xml:space="preserve">List each USP that has been identified in the reporting period to the level where effective ESP compliance is possible. 
</t>
    </r>
    <r>
      <rPr>
        <b/>
        <i/>
        <sz val="11"/>
        <color theme="1"/>
        <rFont val="Times New Roman"/>
        <family val="1"/>
      </rPr>
      <t>Add lines as necessary, one line for every USP identified.</t>
    </r>
    <r>
      <rPr>
        <b/>
        <sz val="11"/>
        <color theme="1"/>
        <rFont val="Times New Roman"/>
        <family val="1"/>
      </rPr>
      <t xml:space="preserve"> </t>
    </r>
  </si>
  <si>
    <t>Has adequate consultation been held during risks and impacts identification for the USP? [10]</t>
  </si>
  <si>
    <t>List all grievances received during the reporting period regarding environmental and social impacts; gender related matters; or any other matter of project/programme activities [11]</t>
  </si>
  <si>
    <t>Project components/outcomes</t>
  </si>
  <si>
    <t>Number of beneficiaries</t>
  </si>
  <si>
    <t>% of women represented in committes/associations</t>
  </si>
  <si>
    <t>If you answered yes above, kindly specify the name of the Fund/Organization.</t>
  </si>
  <si>
    <t xml:space="preserve">Has the project been scaled-up from any other climate finance? Or has the project build upon any other climate finance initiative?
</t>
  </si>
  <si>
    <t xml:space="preserve"> extension request (if applic)</t>
  </si>
  <si>
    <t>National/Regional Project Manager/Coordinator</t>
  </si>
  <si>
    <r>
      <t>Government(s) DA 
[</t>
    </r>
    <r>
      <rPr>
        <b/>
        <i/>
        <sz val="9"/>
        <rFont val="Times New Roman"/>
        <family val="1"/>
      </rPr>
      <t>if regional project/program add rows as necessary</t>
    </r>
    <r>
      <rPr>
        <b/>
        <sz val="11"/>
        <rFont val="Times New Roman"/>
        <family val="1"/>
      </rPr>
      <t>]</t>
    </r>
  </si>
  <si>
    <r>
      <rPr>
        <b/>
        <sz val="12"/>
        <rFont val="Times New Roman"/>
        <family val="1"/>
      </rPr>
      <t xml:space="preserve">Goal: </t>
    </r>
    <r>
      <rPr>
        <sz val="12"/>
        <rFont val="Times New Roman"/>
        <family val="1"/>
      </rPr>
      <t xml:space="preserve">Assist developing-country Parties to the Kyoto Protocol and the Paris Agreement that are particularly vulnerable to the adverse effects of climate change in meeting the costs of concrete adaptation projects and programmes in order to implement climate-resilient measures. 
</t>
    </r>
    <r>
      <rPr>
        <b/>
        <sz val="12"/>
        <rFont val="Times New Roman"/>
        <family val="1"/>
      </rPr>
      <t xml:space="preserve">Impact: </t>
    </r>
    <r>
      <rPr>
        <sz val="12"/>
        <rFont val="Times New Roman"/>
        <family val="1"/>
      </rPr>
      <t xml:space="preserve">Increased resiliency at the community, national, and regional levels to climate variability and change. </t>
    </r>
  </si>
  <si>
    <t>Indicator 2.2.1: No. of targeted institutions benefitting from the direct access and enhanced direct access modality</t>
  </si>
  <si>
    <t>https://www.adaptation-fund.org/wp-content/uploads/2019/10/Results-Tracker-Guidance-Document-Updated_July-2019.docx</t>
  </si>
  <si>
    <t>REDUCING THE VULNERABILITY BY FOCUSING ON CRITICAL SECTORS (AGRICULTURE, WATER RESOURCES, AND COASTLINES) IN ORDER TO REDUCE THE NEGATIVE IMPACTS OF CLIMATE CHANGE AND IMPROVE THE RESILIENCE OF THESE SECTORS</t>
  </si>
  <si>
    <t>Support the development of Costa Ricas’s adaptation capacity in line with the Plan Nacional de Acción de la Estrategia Nacional de Cambio Climático (National Action Plan of the National Strategy on Climate Change)</t>
  </si>
  <si>
    <t>Fundecooperacion para el Desarrollo Sostenible</t>
  </si>
  <si>
    <t>Communities.</t>
  </si>
  <si>
    <t xml:space="preserve">*Inception Report-October 2015
*MTR-30-Nov-2018
</t>
  </si>
  <si>
    <t>https://fundecooperacion.org/es/conozca-los-proyectos/</t>
  </si>
  <si>
    <t>Carolina Reyes</t>
  </si>
  <si>
    <t>creyes@fundecooperacion.org</t>
  </si>
  <si>
    <t>Andrea Meza</t>
  </si>
  <si>
    <t>ameza@minae.go.cr</t>
  </si>
  <si>
    <t>Ministerio de Agricultura y Ganadería</t>
  </si>
  <si>
    <t>MARVIVA</t>
  </si>
  <si>
    <t>CNPL</t>
  </si>
  <si>
    <t>UNAFOR</t>
  </si>
  <si>
    <t>INTA</t>
  </si>
  <si>
    <t>ALIARSE</t>
  </si>
  <si>
    <t>grettel.calderon@aliarse.org</t>
  </si>
  <si>
    <t>ACEPESA</t>
  </si>
  <si>
    <t>mmarin@acepesa.com</t>
  </si>
  <si>
    <t>CEDARENA</t>
  </si>
  <si>
    <t>IMN</t>
  </si>
  <si>
    <t>archacon@imn.ac.cr</t>
  </si>
  <si>
    <t>ICICOR</t>
  </si>
  <si>
    <t>KETO</t>
  </si>
  <si>
    <t>CREMA</t>
  </si>
  <si>
    <t>FUNDECOR</t>
  </si>
  <si>
    <t>CFIA</t>
  </si>
  <si>
    <t>PRODUS</t>
  </si>
  <si>
    <t>Financial information PPR 1:  cumulative from project start to October 2016</t>
  </si>
  <si>
    <t xml:space="preserve">It is important to notice that for every disbursement a bank fee is reduce. </t>
  </si>
  <si>
    <t>1.1</t>
  </si>
  <si>
    <t xml:space="preserve">1.2. </t>
  </si>
  <si>
    <t xml:space="preserve">2.1 </t>
  </si>
  <si>
    <t>2.2</t>
  </si>
  <si>
    <t xml:space="preserve">2.3 </t>
  </si>
  <si>
    <t xml:space="preserve">3.1 </t>
  </si>
  <si>
    <t xml:space="preserve">3.2 </t>
  </si>
  <si>
    <t>3.3</t>
  </si>
  <si>
    <t>EE Fee</t>
  </si>
  <si>
    <t>NIE FEE</t>
  </si>
  <si>
    <t>October 2017</t>
  </si>
  <si>
    <t>June 2017</t>
  </si>
  <si>
    <t>Financial information PPR 2:  cumulative from project start to October 2017</t>
  </si>
  <si>
    <t>It is important to notice that for every disbursement a bank fee is deducted.</t>
  </si>
  <si>
    <t>October 2018</t>
  </si>
  <si>
    <t>October 2019</t>
  </si>
  <si>
    <t>It is expected a total of $5.500.000 of co-financing by the Terminal Evaluation. The co-financing of the project is in-kind and part in cash..</t>
  </si>
  <si>
    <t>Financial information PPR 3:  cumulative from project start to October 2018</t>
  </si>
  <si>
    <t>Financial information PPR 4:  cumulative from project start to October 2019</t>
  </si>
  <si>
    <t>Estimated cumulative total disbursement as of 10/10/2016</t>
  </si>
  <si>
    <t>Estimated cumulative total disbursement as of 10/10/2017</t>
  </si>
  <si>
    <t>Estimated cumulative total disbursement as of 10-10-2018</t>
  </si>
  <si>
    <t>October 2020</t>
  </si>
  <si>
    <t>Estimated cumulative total disbursement as of 10-10-2019</t>
  </si>
  <si>
    <t>CBTC</t>
  </si>
  <si>
    <t>COOPEPURISCAL R,L</t>
  </si>
  <si>
    <t>INTA/FITTACORI</t>
  </si>
  <si>
    <t>MAG/FITTACORI</t>
  </si>
  <si>
    <t>CLADA CATIE</t>
  </si>
  <si>
    <t>Centro Agrícola Cantonal de Puntarenas, sede Jicaral</t>
  </si>
  <si>
    <t>IMN/FUNDEVI</t>
  </si>
  <si>
    <t>FUNDACION CORCOVADO LON WILLING RAMSEY JR</t>
  </si>
  <si>
    <t>COOCAFE R.L</t>
  </si>
  <si>
    <t>INDER/FUNDEVI</t>
  </si>
  <si>
    <t>SETENA/CORCOVADO</t>
  </si>
  <si>
    <t>INS</t>
  </si>
  <si>
    <t>FEDERACIÓN DE CAMARA DE GANADEROS DE GUANACASTE</t>
  </si>
  <si>
    <t xml:space="preserve">CATIE </t>
  </si>
  <si>
    <t xml:space="preserve">UNA </t>
  </si>
  <si>
    <t>UCR-CIEDES</t>
  </si>
  <si>
    <t>SIREFOR- SINAC</t>
  </si>
  <si>
    <t>Extreme weather events or geophysical events diminish programme benefits or cause major disturbances resulting in delays due to needed emergency and recovery processes.</t>
  </si>
  <si>
    <t>Low</t>
  </si>
  <si>
    <t>Programme beneficiaries resistant to change or weak cooperation at the proposed sites</t>
  </si>
  <si>
    <t xml:space="preserve">The development of the project considers the involved of the consultation of different stakeholders such as organizations, public and private institutions, that are implementing projects related to climate change. The processes facilitate an active participation of the beneficiaries in order to reinforce the beneficiaries’ ownership of the project, supporting proactive and community-led initiatives. </t>
  </si>
  <si>
    <t>Project beneficiaries are unable to properly manage the technologies or measures being promoted, and/or the technologies or measures do not improve operational efficiency</t>
  </si>
  <si>
    <t>Knowledge transfer and awareness building through capacity building activities are contemplated throughout the programme. Promotes a capacity development approach which is based on participatory assessments. These assessments will contribute to building the beneficiaries’ ownership and enable the analysis of autonomous adaptation approaches.</t>
  </si>
  <si>
    <t>Stakeholders are not able to perceive reductions in vulnerability over the time-scale determined by programme duration.</t>
  </si>
  <si>
    <t xml:space="preserve">Maintain proactive outreach communications strategy throughout the programme. Also, the programme is strengthening local capacity to monitor project indicators through the support of the Executing Entities.
</t>
  </si>
  <si>
    <t>Insufficient collaboration/coordination between participating partners and stakeholders</t>
  </si>
  <si>
    <t>Delays in programme implementation</t>
  </si>
  <si>
    <t>Limited human resources in Government ministries to support activities.</t>
  </si>
  <si>
    <t>Promotion of early and consistent engagement of senior government decision makers on programme progress and monitoring. Fundecooperación, as NIE, has signed cooperation agreements with the government ministries (that are related to the components) in order to received technical assistance in the field.</t>
  </si>
  <si>
    <t>Mismanagement of Resources.</t>
  </si>
  <si>
    <r>
      <t xml:space="preserve">Each of the project Executing Entities reports each semester at the financial and technical level. 
</t>
    </r>
    <r>
      <rPr>
        <b/>
        <u/>
        <sz val="10"/>
        <rFont val="Calibri"/>
        <family val="2"/>
        <scheme val="minor"/>
      </rPr>
      <t>Year 1</t>
    </r>
    <r>
      <rPr>
        <sz val="10"/>
        <rFont val="Calibri"/>
        <family val="2"/>
        <scheme val="minor"/>
      </rPr>
      <t xml:space="preserve">
A project financial evaluation each semester is made by the NIE to each of the project. Disbursements are to be done depending on the results of the evaluation of the EE and if there are not improvements to be done by the EE.  Both the internal and external audits review and verify the sound  management of resources  of the project by Fundecooperación.   </t>
    </r>
  </si>
  <si>
    <t>Fluctuations in exchange rate</t>
  </si>
  <si>
    <t>Financial Coordinator monitor exchange rate (USD to Colones) in order to communicate any implication to the PC. It is important to mention the exchange rate has during the last months have been beneficial to the project.</t>
  </si>
  <si>
    <t>Delays in disbursements affects project progress</t>
  </si>
  <si>
    <t>In order to avoid delays has been important to anticipate as much as possible and to promote constant coordination among National Implementing Entity, Executing Entities and the Adaptation Fund. However, delays can happen and some of the delays respond to the importance of responding 100% to the requirements at the financial and administrative level.</t>
  </si>
  <si>
    <r>
      <t xml:space="preserve">Establishment of agreements with detailed roles and responsibilities, work plans and team building activities throughout the programme implementation. Up to now has been important the participation of NGO’s, public organization, academia and other organizations and has been possible to create alliances among organizations. Up to today, the projects selected include letters of commitment among the EE and partners/stakeholders. Also we had made meetings with each organization to confirm their participation.
Also, the NIE has signed contribution agreements and MOU's with stakeholders and partners; with the interest of formalize their participation with the adaptation Fund Programme in Costa Rica. For example, an agreement was sighed with Fundación CRUSA for over $800.000 for the implementation of actions at the local level and an MOU with the Agriculture Ministry for the technical support of the projects.
</t>
    </r>
    <r>
      <rPr>
        <b/>
        <u/>
        <sz val="10"/>
        <rFont val="Calibri"/>
        <family val="2"/>
        <scheme val="minor"/>
      </rPr>
      <t>Year 3</t>
    </r>
    <r>
      <rPr>
        <sz val="10"/>
        <rFont val="Calibri"/>
        <family val="2"/>
        <scheme val="minor"/>
      </rPr>
      <t xml:space="preserve">
A very important collaboration between different organizations initiated during this year, as a result of a possible drought that will affect the country during most of the next year. The participation of the Ministry of Agriculture and the sector in general, along with Fundecooperación have been working in creating conscious in the importance of adapting to climate change.</t>
    </r>
  </si>
  <si>
    <t>Bank scams accounts of the projects</t>
  </si>
  <si>
    <t>Medium</t>
  </si>
  <si>
    <t>*For  the  agricultural  initiatives  related  to  fertilization  or waste  management  practices  a  risk  of  water  contamination exists.
*There  is  a  risk  that  the  properties  (land)  where  the initiatives will be developed may present legal issues.
*For  the  initiatives  related  to  construction  a  risk  of  noncompliance  with the necessary permits requested by the  municipality,  CFIA,  SETENA  and  others  (according  to  the dimensions of the construction) exists.</t>
  </si>
  <si>
    <t>*All  initiatives  are  oriented  at  areas  vulnerable  to  the climate  change,  including  beneficiaries  with  vulnerable socioeconomic conditions; however there exists a risk that some  of  the  initiatives,  as  for  instance  capacity  building, would  not  be  oriented  towards  all  existing  vulnerable groups. Similarly, all groups are not  necessarily  willing to receive capacity building.
*There  exists  a  risk  to  maximize  existing  inequities.  For example there exist socioeconomic vulnerable groups that due  to  their  location  are  more  vulnerable  to  climate change  and  have  not  been  identified  as  beneficiaries  within the initiative. Similarly, identified beneficiaries are not necessarily the most vulnerable ones.</t>
  </si>
  <si>
    <t>*No initiatives are identified with orientation or execution that  could  generate  a  negative  impact  on marginalized and/or vulnerable groups. On the contrary the  initiatives are  oriented  to  generate  benefits  for  the  groups most  vulnerable  to  climate  change  and  socioeconomic conditions.  However,  there  is  the  risk  represented  that during  the  development  of  the  initiative,  marginalized  and/or  vulnerable  groups  that  could  be  affected  during the  development  of  the  initiative  are  not  identified  yet.  For example, indigenous groups that could be affected by the development of agricultural activities.</t>
  </si>
  <si>
    <t>*The  risk  has  been  identified  that  the  people  working  for the  beneficiaries  or  the  executing  organization  of  the  initiatives  could  be  outside  the  national  or  international legislation  (for  example  minimum  salary,  vacations, insurance, etc.)</t>
  </si>
  <si>
    <t>*The  initiatives  are  oriented  to  promote  a  fair  and  equal development between men and women. Some initiatives  are  also  oriented  to  promote  the  active  involvement  of  women  groups  in  order  to  achieve  enhanced empowerment.  However,  during  the  execution  of  the initiatives a risk exists of not promoting gender equity.</t>
  </si>
  <si>
    <t>*No  initiatives  are  identified  whose  orientation  or execution is misaligned with the established international human rights. On the contrary the objective is to promote basic human rights such as drinking water, sanitation and education.  However,  there  does  exist  the  possibility  that  for  the  implementation  of  some  initiatives  human  rights may  be  disrespected,  for  example  civil  rights,  quality  of life, social justice, children rights, discrimination, etc.</t>
  </si>
  <si>
    <t>*No  initiatives  are  identified  whose  orientation or execution  disrespects  the  rights  and  responsibilities of indigenous  groups.  However,  there  does  exist  a  risk  that during the development  of these initiatives, the rights of indigenous  groups  could  be  disrespected  in  a  direct  or collateral  way,  for  example  because  of  territorial  or cultural issues.</t>
  </si>
  <si>
    <t>*No  initiative  has  been  identified  with  orientation  or execution  requiring  involuntary  resettlement.  However there exists a risk that this may occur, for example if it is necessary  to  modify  the  design  to  an  aqueduct  for  an  ASADA.</t>
  </si>
  <si>
    <t>*There  is  a  risk  that  some  agricultural  activities  are 
developed nearby protected areas or surrounding areas.</t>
  </si>
  <si>
    <t xml:space="preserve">*The  activities  are  focusing  on  Ecosystems  based Adaptation as proposed, including recovery of biodiversity  and agro ecological practices at the farm level. However, a minor  risk  of  unjustified  reduction  of  biodiversity  during the development of agricultural activities does exist. 
*A  risk  of  introduction  of  non  indigenous  species  and possible invaders have been identified in the reforestation processes. </t>
  </si>
  <si>
    <t>*No  initiative  has  been  identified  as  a  big  consumer  of energy,  however  there  exists  the  risk  that  during  the implementation  of  some  initiatives,  the  use  of  energy  or fuel would not be efficient. No  initiatives  have  been  identified  as  big  consumers  of natural  resources  and  therefore  would  require  measures  for  their  efficient  use.  On  the  contrary,  some  initiatives are  oriented  towards  the  better  use  of  available resources,  however,  in  some  initiatives  there  may  exist the risk that the resources may not be used in an efficient way, for example in constructions or transportation. 
There  is  a  risk  that  the  generated  waste  in  some initiatives,  mainly  in  remote  rural  areas,  will  not  be adequately  disposed  of.  However,  no  initiative  has  been identified  that  generates  solid  waste  that  requires  any treatment.</t>
  </si>
  <si>
    <t>*The risk has been identified that some of the agricultural initiatives could generate health or odor problems, mainly those related to waste management</t>
  </si>
  <si>
    <t>*Since some of the activities involve indigenous population, there  is  a  risk  during  the  development  of  some  of  the initiates that there will be alteration or damage to sites or cultural resources with natural or scenic value.</t>
  </si>
  <si>
    <t>*No  initiatives  have  been  identified  with  orientation  or execution that could degrade soil or productive land. On the contrary some of the initiatives are oriented towards the  conservation  and  use  of  soil  however  there  exists  a risk that during the application of good practices technical errors might incur that generate degradation of land and soil.</t>
  </si>
  <si>
    <t>Request  executing  organizations respective permits or legal justification of its  omission  for  all  proposed infrastructure.
Request  executing  organizations cadastral  plans,  land  use  permits  and other  legal  documents  that  demonstrate the  legality  of  the  properties  and implemented activities.
Request  the  respective  applicable permits  or  the  legal  justification  of  its waiver for all proposed infrastructure.</t>
  </si>
  <si>
    <t>*Request  executing  agencies  the identification  of  vulnerable  or marginalized  groups  that  could  be directly or indirectly impacted during the development  of  the  initiative,  or  even after its implementation. In the case they do  exist,  request  mitigation  plans  to eliminate  or  solve  the  adverse  impacts. 
Include  clauses  that  the  development  of the  initiatives  will  not  generate  adverse impacts on marginalized groups.</t>
  </si>
  <si>
    <t xml:space="preserve">Include  contractual  clauses  to  executing agencies so that the development of the initiatives  will  be  in  compliance  with human  rights  and  that  during  their development  no  deviation  or  disrespect of human rights will be tolerated.  </t>
  </si>
  <si>
    <t>Include  contractual  clauses  to  executing agencies  that  for  all initiatives,  a  crosscutting  component  of  gender  equity  has to exist and be maintained.</t>
  </si>
  <si>
    <t>Request  executing  agencies  a  legal declaration  that  shows  compliance  with labor  rights  identified  by  the  International  Organization  for  Work. 
Request  confirmation  from  the  CCSS 
(Social  Security  System)  that  the executing agency is in due compliance.</t>
  </si>
  <si>
    <t xml:space="preserve">Request  identification  of  indigenous groups that could be directly or indirectly impacted  during  and  after  the development of the initiatives and in case they  exist,  request  concrete  mitigation plans  to  eliminate  or  solve  the  adverse impacts.  Include  contractual  clauses  to executing agencies that the development of  the  initiatives  will  not  generate adverse  direct  or  indirect  impacts  on indigenous groups. </t>
  </si>
  <si>
    <t xml:space="preserve">Include  a  contractual  clause  for  the necessity  to  communicate  to  the implementing  agency  and  formulate  a remedial  plan  in  case  the  involuntary resettlement of part of the population is necessary to develop the initiative.  </t>
  </si>
  <si>
    <t>Request  executing  agencies  to  identify and prevent risks of biodiversity loss and to avoid introduction of alien species.
Request  the  technical  study  for  the proposed reforestation processes</t>
  </si>
  <si>
    <t>Request RTV for the involved vehicles for the development of the initiative.</t>
  </si>
  <si>
    <t xml:space="preserve">Request  an  identification  of environmental  aspects  and  impacts  for each  initiative  and  measures  to  control and mitigate the energy efficiency risks. 
Request  an  identification  of environmental  aspects  and  impacts  for each initiative and measures to control or mitigate those environmental aspects. 
Request  a  waste  management  plan  for those initiative that require one. </t>
  </si>
  <si>
    <t xml:space="preserve">Request  a  technical  study  for  the activities of waste management including occupational health measures. </t>
  </si>
  <si>
    <t xml:space="preserve">Request compliance with Law of Cultural Heritage  and  Patrimony  regarding identification  and  protection  of  cultural and  archeological,  nearby  the  location where  the  initiatives.  Request  the identification  of  preventive  measures  if necessary  in  order  to  avoid  direct  or indirect  damage.  Include  contractual clauses that if during the development of the  initiative  damages  to  cultural, archeological or sites accepted as natural or  scenic  are  identified,  they  must  be communicated  to  the  implementing entity  and  if  necessary,  actions  must  be suspended  until  finding  and implementing a valid solution. </t>
  </si>
  <si>
    <t>Request compliance with Law of Soil Use and  Conservation  and  monitoring  with technical  endorsement,  to  verify  that there is no risk of degradation of land and soil.</t>
  </si>
  <si>
    <t>*Request  that  the  activities  that  will  be executed  to  build  capacity  must  be published  in  local  media.  In  the  process, priority must  be targeted to  women and most vulnerable local populations and/or groups. 
*Include  contractual  clauses  to  executing agencies,  requiring  equitable  access  to basic benefits and specifying that none of the  initiatives  is  going  to  inhibit  or interfere in the access to basic benefits. Include  contractual  clauses  to  executing agencies  that  no  initiative  is  going  to maximize  existing  inequity.  Request previous  evidence  of  the  condition  of vulnerability  of  the  identified beneficiaries.  Ensure  continuous monitoring of the selected priority region at  the  country  level  in  order  to  ensure that  the  most  vulnerable  beneficiaries  are selected on a continuous basis.</t>
  </si>
  <si>
    <t xml:space="preserve">*Contractual clauses included.
*Activities posted and promoted </t>
  </si>
  <si>
    <t>*Identification of vulnerable beneficiaries along with Executing Entities.</t>
  </si>
  <si>
    <t xml:space="preserve">*Contractual clauses included.
</t>
  </si>
  <si>
    <t>*Confirmation from the CCSS that the executing entity is un compliance</t>
  </si>
  <si>
    <t>*Cadastral plans approval.</t>
  </si>
  <si>
    <t>All Executing Entities presented the legal requirements to implement the projects</t>
  </si>
  <si>
    <t>Projects implemented in vulnerable areas pre-evaluated and approved</t>
  </si>
  <si>
    <t>Contracts signed between EIN and EE. 
Follow up implemented every 6 months</t>
  </si>
  <si>
    <t>*Documentation sent to EIN.</t>
  </si>
  <si>
    <t>*Approval from the indigenous groups along with the proposal</t>
  </si>
  <si>
    <t xml:space="preserve">Request  cadastral  plans  or  land  use permits  to  verify  the  existence  or proximity to protected areas. </t>
  </si>
  <si>
    <t>All beneficiaries have land use permits</t>
  </si>
  <si>
    <t>No penalties have been received regarding RTV issues.</t>
  </si>
  <si>
    <t xml:space="preserve">*Each project made a identification od possible energy efficiency risks and environmental aspects.
*Waste management plans in case needed
</t>
  </si>
  <si>
    <t xml:space="preserve">
*Waste management plans in case needed</t>
  </si>
  <si>
    <t>*Indigenous approved the interventions. 
*Approval from the indigenous groups along with the proposal</t>
  </si>
  <si>
    <t>*Plans of intervention are proposed and approved by national authorities.</t>
  </si>
  <si>
    <t>*MAG was part of the creation of the plans of intervention.</t>
  </si>
  <si>
    <t>NO</t>
  </si>
  <si>
    <t>MAG-PC</t>
  </si>
  <si>
    <t>*No ESP risks identified</t>
  </si>
  <si>
    <t xml:space="preserve">Programme Implementation Oversight Reunions </t>
  </si>
  <si>
    <t>Framework functioning effectively</t>
  </si>
  <si>
    <t>Promotion and Awareness</t>
  </si>
  <si>
    <t>Implementation Communication actions</t>
  </si>
  <si>
    <t>Monitoring and field visits</t>
  </si>
  <si>
    <t>Monitoring visits facilitation</t>
  </si>
  <si>
    <t>Outcome 7</t>
  </si>
  <si>
    <t>Outcome 8</t>
  </si>
  <si>
    <t>Carolina Reyes Rivero</t>
  </si>
  <si>
    <t>Component 1</t>
  </si>
  <si>
    <t>Component 2</t>
  </si>
  <si>
    <t>Component 3</t>
  </si>
  <si>
    <t>1. Implementation of different projects at the local level that respond to the adaptation needs of each community.
2. Improving the capacity of communities, producers, institutions, and stakeholders regarding adaptation to Climate Change.</t>
  </si>
  <si>
    <t>1.1.1.</t>
  </si>
  <si>
    <t xml:space="preserve">ZAE maps for selected crops of the Central Region 
</t>
  </si>
  <si>
    <t>Last ZAE maps of the country were made in 1980</t>
  </si>
  <si>
    <t>technological showcases implemented and applying technology options for the adaptation to climate change in Naranjo, Puriscal, Dota and Pacayas.</t>
  </si>
  <si>
    <t>0 technological showcases implemented</t>
  </si>
  <si>
    <t>Online platform with updated information on adaptation technologies and zoning scenarios</t>
  </si>
  <si>
    <t>beneficiaries (50% women and 50% men)</t>
  </si>
  <si>
    <t>1.1.2</t>
  </si>
  <si>
    <t>Agricultural and livestock units has identified technological options</t>
  </si>
  <si>
    <t>0 units has identified technological options</t>
  </si>
  <si>
    <t>Plans for adaptation at farm level</t>
  </si>
  <si>
    <t>0 Plans for adaptation at farm level</t>
  </si>
  <si>
    <t>1.1.3</t>
  </si>
  <si>
    <t>Discrete agricultural adaptation practices are demonstrated on-farm. Adaptation practices include: enhanced water management techniques, enhanced soil management practices, planting techniques, post-harvest processing and diversified livestock practices.</t>
  </si>
  <si>
    <t>Number of farms implementing actions</t>
  </si>
  <si>
    <t>ha on indigenous territories implementing technical options and methods that enhance their resilience to the effects of climate change</t>
  </si>
  <si>
    <t>1.2.1</t>
  </si>
  <si>
    <t>-At least 5 microfinancing institutions include credit products available to local small producers for adaptation to climate change</t>
  </si>
  <si>
    <t>2.1.1</t>
  </si>
  <si>
    <t>At least 50 ASADAS and 2 municipalities have implemented adaptation actions to improve the access to water of their communities</t>
  </si>
  <si>
    <t>At least 12 ASADAS have undertaken a vulnerability assessment</t>
  </si>
  <si>
    <t>At least 3 committees formed by various social actors</t>
  </si>
  <si>
    <t>At least 25,000 water users beneficiated</t>
  </si>
  <si>
    <t>2.1.2</t>
  </si>
  <si>
    <t>At least 5 measures implemented for integrated watershed protection</t>
  </si>
  <si>
    <r>
      <t xml:space="preserve">5000 hectares of the watershed </t>
    </r>
    <r>
      <rPr>
        <sz val="10"/>
        <rFont val="Calibri"/>
        <family val="2"/>
        <scheme val="minor"/>
      </rPr>
      <t xml:space="preserve"> improved directly or indirectly by the implementation of management practices</t>
    </r>
  </si>
  <si>
    <t>2.2.1</t>
  </si>
  <si>
    <t>Protection of aquifers</t>
  </si>
  <si>
    <t>2.2.2</t>
  </si>
  <si>
    <t>At least 25,000 inhabitants in 50 communities have their water supply and associated infrastructure, improved to manage climate-induced impacts on water supply</t>
  </si>
  <si>
    <t>50 communities have their water supply and associated infrastructure improved</t>
  </si>
  <si>
    <t>2.2.3</t>
  </si>
  <si>
    <t>2.3.1</t>
  </si>
  <si>
    <t>At least 500 citizens in coastal zones are prepared and trained to deal with the impacts of climate change</t>
  </si>
  <si>
    <t>At least 10 coastal communities have implemented at least one adaptation measure</t>
  </si>
  <si>
    <t>8 km of coastline and beaches in protected areas, redesigned and reforested</t>
  </si>
  <si>
    <t>At least 1 Community Coastal Reforestation Program</t>
  </si>
  <si>
    <t>2.3.3</t>
  </si>
  <si>
    <t>25 ha of mangrove reforested in Gandoca (including areas within the National Wildfire Refuge Gandoca Manzanillo)</t>
  </si>
  <si>
    <t>At least one coastal community implement a mangrove nursery effective to combat coastal erosion</t>
  </si>
  <si>
    <t>3.1.1</t>
  </si>
  <si>
    <t>At least one Early Warning System and Emergency Protocol implemented</t>
  </si>
  <si>
    <t>One management system and incident management for Forest Fires</t>
  </si>
  <si>
    <t>3.1.2</t>
  </si>
  <si>
    <t>At least 5 communities trained, involving traditional leaders, women and youth groups</t>
  </si>
  <si>
    <t>3.2</t>
  </si>
  <si>
    <t>At least 3,000 beneficiaries trained</t>
  </si>
  <si>
    <t>At least than 50 stakeholders participating in awareness raising events</t>
  </si>
  <si>
    <t>At least 1000 policymakers and technical officers exhibit improved levels of understanding of climate risk assessment and planning processes for climate change adaptation.</t>
  </si>
  <si>
    <t>-At least 10 knowledge materials (experience notes, case studies, photo stories, videos, etc.) are generated per year starting from year 2 of the programme</t>
  </si>
  <si>
    <t>-A completed and operationally tested “Handbook on Coastal Adaptation”, "Technical Guide for Adaptation to Climate Change for the artisanal fishing sector" and "Handbook on Water Supply Systems Adaptation" is developed by the end of the project</t>
  </si>
  <si>
    <t>Internalization of environmental costs of the water suppliers to facilitate their adaptation to climate change in vulnerable areas</t>
  </si>
  <si>
    <t>-1 online training course</t>
  </si>
  <si>
    <t>70% of programme beneficiaries make use of improved climate risk information</t>
  </si>
  <si>
    <t>At least 10 properly installed and functioning new meteorological stations and information platforms</t>
  </si>
  <si>
    <t>Type of Indicator: indicators towards Objectives</t>
  </si>
  <si>
    <t>*# Participants 
*Soil Management Plan</t>
  </si>
  <si>
    <t>*Approvals requested and received.
*Insurance verified.</t>
  </si>
  <si>
    <t>*Compliance with the law</t>
  </si>
  <si>
    <t xml:space="preserve">*Legal compliance by the organizations involved </t>
  </si>
  <si>
    <t>*Reforestation implemented with the approval of authorities.</t>
  </si>
  <si>
    <t xml:space="preserve">*Contracts </t>
  </si>
  <si>
    <t>*Organizations involve comply with legal requirements.</t>
  </si>
  <si>
    <t>*Notification letters of project approval
*Plan of implementation</t>
  </si>
  <si>
    <t>*Legal papers approved</t>
  </si>
  <si>
    <t>*Letters of approval
*Plans for implementation ready</t>
  </si>
  <si>
    <t>*Reforestation along with national authorities, experts in the topic. 
*An analysis was made in the area by the national authority.</t>
  </si>
  <si>
    <t>*Core labor rights</t>
  </si>
  <si>
    <t>*Warranty compliance with the law</t>
  </si>
  <si>
    <t xml:space="preserve">*Organizations legally constituted </t>
  </si>
  <si>
    <t>*Plan of implementation
*Analysis of legal requirements of beneficiaries</t>
  </si>
  <si>
    <t>*Plans for implementation ready
*Analysis of beneficiaries</t>
  </si>
  <si>
    <t>*Request of approvals from the authority for implementation of actions
*Verify the insurance require from the touristic sector.
*The actions are implemented along with the National Park in order to avoid any risk.</t>
  </si>
  <si>
    <t>*Participation of women and men as beneficiaries and as part of the team of the EE.
* Soil Management Plan created, that includes best agriculture practices.</t>
  </si>
  <si>
    <t>No grievances have been received</t>
  </si>
  <si>
    <t>No residual impacts identified</t>
  </si>
  <si>
    <r>
      <t xml:space="preserve">-At least 2 credit products available for implementation of  adaptation measures to climate change </t>
    </r>
    <r>
      <rPr>
        <sz val="10"/>
        <color rgb="FFFF0000"/>
        <rFont val="Calibri"/>
        <family val="2"/>
        <scheme val="minor"/>
      </rPr>
      <t>(of local water management associations (ASADAS) and national water systems)</t>
    </r>
  </si>
  <si>
    <t>-At least 50 initiatives have access to credit schemes for the implementation of adaptation activities</t>
  </si>
  <si>
    <t>-At least 10 initiatives</t>
  </si>
  <si>
    <t>No changes</t>
  </si>
  <si>
    <t>2: Physical asset (produced/improved/strenghtened)</t>
  </si>
  <si>
    <t>Marianella Feoli as PCU coordinator</t>
  </si>
  <si>
    <t>gerencia@fundecooperacion.org</t>
  </si>
  <si>
    <t>HS</t>
  </si>
  <si>
    <t>Fundecooperación para el Desarrollo Sostenible</t>
  </si>
  <si>
    <t>No changes this period. 
It was mentioned in a previous report: 
Awareness building to EE on the risks of banking scams  and strengthening financial procedures at the EE.
Explanatory comments of why this was identified as risk: 
Two Executing Entities suffered of bank scams. Specifically, ACEPESA and CAC-JICARAL, both entities reported us what happened and did the procedures required by the Investigation Agency of Costa Rica to recover the money. Both entities assumed due responsibility and replenished the money that was stolen with their own funds in order to continue with the planned activities of the project, while the money is recovered by the Investigation Agency.   
Also, this situation/risk was informed to all the other Executing Entities, in order to avoid more scams. The Executing Entities, once they receive the disbursement from the NIE, the organization must invest the money in order to avoid be easily scam by having the money in the current account. For example, funds committed in the short term must be invested in liquid money market or similar, looking for the alternative that offers the best profitability conditions with low risk. These liquidity options must ensure adequate compliance with the project's operational commitments.  All interest income in case generated, will be used for the project as instructed by AFB.</t>
  </si>
  <si>
    <t>*Executing entities completed the permits and legal justification of its  omission  for  all  proposed infrastructure.</t>
  </si>
  <si>
    <t>All the safeguards were implemented during the first year of implementation and were followed up every 6 years
Also a analysis of the ESP was made by each EE.</t>
  </si>
  <si>
    <t>6 – Core labor rights</t>
  </si>
  <si>
    <t>*Notes from the indigenous groups that could be directly or indirectly impacted that confirms their participation approval.</t>
  </si>
  <si>
    <t>*Reforestation process implemented along with national authorities.</t>
  </si>
  <si>
    <t>Projects that included reforestation efforts are implemented along with authorities that already know the areas and species to use.</t>
  </si>
  <si>
    <t xml:space="preserve">*No  initiative  has  been  identified  with  an  orientation  or execution  that  could  generate  unjustified  greenhouse gases.  On  the  contrary  there  are  initiatives, as  the implementation  of  biodigesters,  low  carbon  technologies  and improved pasture that will lead to greenhouse gases reduction. There are transport processes for the initiatives  but these are considered unavoidable. In Costa Rica there are established maximum emission parameters controlled by RTV. (National evaluation) </t>
  </si>
  <si>
    <t>*vehicles included in the projects have RTV</t>
  </si>
  <si>
    <t>*Waste management plans for some beneficiaries have been implemented.</t>
  </si>
  <si>
    <t>*Waste management plans for some beneficiaries have been implemented along with the Ministry of Agriculture.</t>
  </si>
  <si>
    <t>*Plans of intervention are approved by the indigenous population
*Notes from the indigenous groups that could be directly or indirectly impacted that confirms their participation approval.</t>
  </si>
  <si>
    <t>In general, Fundecooperación established a ESP Guideline for the analysis of the possible impact of the projects. This Guideline were completed along with the EE during different workshop sessions.
The implementation of all the safeguards are follow up every 6 months.</t>
  </si>
  <si>
    <t>*EE made a proper analysis with different stakeholders in order to warranty all the safeguards were in place.</t>
  </si>
  <si>
    <t>No grievances received</t>
  </si>
  <si>
    <t>*Yes, this has made possible for the EIN staff to be more conscious and gender responsive.</t>
  </si>
  <si>
    <t xml:space="preserve">*Identification of possible risks for gender equity in the project.
*Include women's in decision making processes 
*Include gender equity as a main aspect to consider for including possible beneficiaries. </t>
  </si>
  <si>
    <t>Please Provide the Name and Contact information of person(s) responsible for completeling the Rating section</t>
  </si>
  <si>
    <t>fvargas@mag.go.cr</t>
  </si>
  <si>
    <t>lramirez@inta.go.cr</t>
  </si>
  <si>
    <t>ARESEP</t>
  </si>
  <si>
    <t>jsegura@mag.go.cr</t>
  </si>
  <si>
    <t>ezamora@aresep.go.cr</t>
  </si>
  <si>
    <t>Ministerio Agricultura y Ganadería -BIOLES</t>
  </si>
  <si>
    <t>Outcome 6</t>
  </si>
  <si>
    <t>Improving water resources management in order to increase resilience in coastal communities that are more vulnerable to climate change.
Some expected results:
-10 Operadores have implemented a Water Safety Plan  or Watershed Management Plans
-At least 3 ASADAS have undertaken a vulnerability assessment
-10 hectares of aquifer recharge areas reforested</t>
  </si>
  <si>
    <t>Increasing the adaptation capacity to climate change in the agricultural sector 
Some expected results:
-At least 16 agricultural and livestock units has identified technological options 
-At least 16 plans for adaptation at farm level</t>
  </si>
  <si>
    <t>90 Discrete agricultural adaptation practices are demonstrated on-farm. Adaptation practices include: enhanced water management techniques, enhanced soil management practices, planting techniques, post-harvest processing and diversified livestock practices.</t>
  </si>
  <si>
    <t>Some expected results:
-10 Operadores have implemented a Water Safety Plan  or Watershed Management Plans
-At least 3 ASADAS have undertaken a vulnerability assessment
-10 hectares of aquifer recharge areas reforested</t>
  </si>
  <si>
    <t>Jorge Segura.</t>
  </si>
  <si>
    <t>Grettel Calderón</t>
  </si>
  <si>
    <t>Ana Rita Chacón</t>
  </si>
  <si>
    <t>*Compliance with the law
*Core labor rights</t>
  </si>
  <si>
    <t xml:space="preserve">*Conservation of biological diversity. </t>
  </si>
  <si>
    <t>*Compliance with the law
*Core labor rights
*Conservation of biological diversity.</t>
  </si>
  <si>
    <t>*Physical and cultural heritage
*Indigenous People</t>
  </si>
  <si>
    <t>*Gender Equity
*Conservation of biological diversity.
*Soil conservation risk</t>
  </si>
  <si>
    <t>Satisfactory</t>
  </si>
  <si>
    <t>Output</t>
  </si>
  <si>
    <t>Gender-responsive indicators</t>
  </si>
  <si>
    <t>Percentage of beneficiaries from the refundable funds (gender-disaggregated)</t>
  </si>
  <si>
    <t>Percentage of beneficiaries trained (technicians) by gender on
technical options and methods resilient to the effects of Climate Change</t>
  </si>
  <si>
    <t xml:space="preserve">Percentage of beneficiaries (men and women) </t>
  </si>
  <si>
    <t>Percentage of beneficiaries trained on adaptation measures (gender-disaggregated)</t>
  </si>
  <si>
    <t>Percentage of targeted population awareness of predicted adverse impacts of climate change, and of appropriate responses (gender-disaggregated)</t>
  </si>
  <si>
    <t>Estimated cumulative total disbursement as of 10-12-2020</t>
  </si>
  <si>
    <t>October 2021</t>
  </si>
  <si>
    <t xml:space="preserve">No other extreme weather events happened during the 5 year, the affectations received from Hurrican Otto and the Tropical Storm Nate created a delay in the implementation of actions thou the recovering process was implemented days after and took several months. </t>
  </si>
  <si>
    <t>high</t>
  </si>
  <si>
    <t>Impact of  COVID-19</t>
  </si>
  <si>
    <r>
      <t xml:space="preserve">Programme activities have been designed and paced to ensure a reasonable chance of completion over five years. The Programme Management Board will provide required oversight for management of programme inputs.
</t>
    </r>
    <r>
      <rPr>
        <sz val="10"/>
        <color theme="3" tint="0.39997558519241921"/>
        <rFont val="Calibri"/>
        <family val="2"/>
        <scheme val="minor"/>
      </rPr>
      <t>Although the results are on track, a delay in the implementation has been an issue to attend by the EIN. A request for extension was approved by the adaptation fund, for 18 months, however, COVID 19 has impacted the implementation during 2020 and it is expected that this delay will continue during 2021.</t>
    </r>
  </si>
  <si>
    <t>650 farms implementing Adaptation practices</t>
  </si>
  <si>
    <t xml:space="preserve">100 ASADAS implementing adaptation measures.
One water resource protection fee implemented. </t>
  </si>
  <si>
    <t>At least 50 hectares of aquifer recharge areas reforested-</t>
  </si>
  <si>
    <t xml:space="preserve">Target performance </t>
  </si>
  <si>
    <t xml:space="preserve"> October 2019 -  December 2020</t>
  </si>
  <si>
    <t xml:space="preserve">
During 2020  we had a relevant slow down on execution of activities, also our role had a strong focus on follow up of challenges and opportunities of continuing implementation with the EE during the pandemic and the identification of possible new EE that would be in charge of new projects to support some of the pending indicators.</t>
  </si>
  <si>
    <t>MS</t>
  </si>
  <si>
    <t>Each of the Executing Entity must report the financial and technical improvements each semester.
A visit for each of the projects have been difficult this year, because of COVID sanitary limitations, most of the monitoring visits were implemented virtually, however it is expected to improve during 2021.</t>
  </si>
  <si>
    <t>More than 80 communities supported
More than 100 organizations had improved theirs capacity regarding to climate change.
 Adapta2+has created several knowledge materials such as:
*Manual of Bribri and Cabécar Ancestral Practices
*A training guide on adaptation to climate change.
*Nogal: A video-game on climate change for  kids.
*Study Cases
*Meba practices manuals.
*webinars
*videos
*Virtual Field visits.
*Climate infomation webinars for small farmers-</t>
  </si>
  <si>
    <t xml:space="preserve">The rating of S is because, some work in the third component is still pending. Until today, the program has achieved very good results, confirming the good job we have been doing. Fundecooperacion started some interesting projects with new executing entities that will allow us to achieve even more interesting results. However, it is important to mention that the implementation has been delayed because of COVID-19 sanitary limitations, we expect to recover the pace during 2021 although with a little of uncertainty </t>
  </si>
  <si>
    <t xml:space="preserve">Many workshops and activities were cancel or posponed due COVID 19 other were shifted to virtually.
6 properly installed and functioning new meteorological stations and information platforms
Materials published and available for beneficiaries and communities.
Early Warning System in process.
</t>
  </si>
  <si>
    <t>Critical risk: delay in implementation due COVID-19 an restrictions until today.
Eventhou it is expected that 2021 is better than 2020, because Costa Rica has passed the second wave of COVID-19 and vaccins already started arriving however there is a a little of uncertainty on implementation. 
The 18 months extention approved prior to COVID-19 is already envisaged that will no be enough for project implementation.</t>
  </si>
  <si>
    <t>Financial information PPR 5:  cumulative from project start to December 2020</t>
  </si>
  <si>
    <t>By the 5 year of implementation a total of 21 initiatives has been supported. It is important to mention that some very important initiatives had finished it's implementation in a very successfully way, agriculture and livestock insurance and the Agriculture Zonification Maps are now a reality in the country. Another important result is that now up to 650 farms units are implementing adaptation measures. Additionally, it is important to mention that Agricultura y Ganadería PRO-CLIMA (the two credit schemes created by the programme) has placed more than $700.000 for the implementation of adaptation measures at local level, allowing a relevant multiplying effect within farmers. Additionally, the project made strong efforts in improving climate finance mechanisms and tools.</t>
  </si>
  <si>
    <t>*Our role had a strong focus on follow up of challenges and opportunities of continuing implementation with the EE during the pandemic and the identification of possible new EE that would be in charge of new projects to support some of the pending indicators.
*We have seen that in order to accelerate implementation, the direct execution services (DES) have been required, 2021 has several challenges but we expect to be able to recover pace on implementation.</t>
  </si>
  <si>
    <r>
      <t xml:space="preserve">Some of the results:
</t>
    </r>
    <r>
      <rPr>
        <sz val="11"/>
        <color theme="1"/>
        <rFont val="Calibri"/>
        <family val="2"/>
        <scheme val="minor"/>
      </rPr>
      <t>*4 Virtual Field visits.
*7 webinars implemented during the year
*Appearances in national TV and newspapers promoting the Adaptation Fund in Costa Rica.
*Project videos: 10 more videos, for a total of 20 videos.
*2 project events: MEBA, CNPL project and  ALIARSE project event. Also an evento along wih the Ministry of Agriculture and Livestock of the impact of ADAPTA2+.
*Climate information available for farmers decision making: 
--Conferences: 4
--Videos: 30
--Webinars: 2
--Facebook lives: 4
--Interviews in radio: 9
--Virtual workshops: 1
--Social media publications: 1.663
--Facebook page: https://www.facebook.com/piactca</t>
    </r>
  </si>
  <si>
    <t xml:space="preserve">*The first year, many of the Executing Entities were not ready for complying with the different standards needed for the implementation of the project. 
*The impact of natural disasters had delayed some of the actions. 
*During 2020  we had a relevant slow down on execution of activities, because of COVID-19. Eventhou it is expected that 2021 is better than 2020, because Costa Rica has passed the second wave of COVID-19 and vaccins already started arriving however there is a a little of uncertainty on implementation. </t>
  </si>
  <si>
    <t>*2020 had an important set back on project implementation, a lot of EE had to stop implementation, change activities and/or adjust implementation timelines. 
*In general terms, the implementation of the programme at this stage has been satisfactory; however the delay because of COVID-19 had an impact in the implementation expected for 2020.
*The support of allies among the projects are needed in order to increase the impact. This is even more important, in a virtual modality.</t>
  </si>
  <si>
    <t>2020 had an important set back on project implementation, a lot of EE had to stop implementation, change activities and/or adjust implementation timelines with each of the initiatives. In general terms, the implementation of the programme at this stage has been satisfactory; however the delay because of COVID-19 had an impact in the implementation expected for 2020, and therefore we consider 2020 as S. Eventhough there was an extension of time approved prior to COVID-19, the effect of this situation will most probably require additional time. We have seen that in order to accelerate implementation, the direct execution services (DES) have been required, 2021 has several challenges but we expect to be able to recover pace on implementation.</t>
  </si>
  <si>
    <t>The main results by the end of 2020:
-84 have implemented adaptation actions to improve the access to water of their communities
-100 ASADAS strenghtened.
-127 hectares of aquifer recharge areas reforested
-Planted more than 1300 coral colonies
-Restored 25 acres of mangroves forest
-A water resource protection fee already in place. This fee could be requested for the implementation of projects at local level.</t>
  </si>
  <si>
    <t xml:space="preserve"> COVID 19 has impacted the implementation during 2020 and it is expected that this delay will continue during 2021.
Adaptative management measures applied:
*Some initiatives that were suppose to en during 2020 were extended in order to complete the activities
*Implementation of virtual activities.
*Field visits were suspended until the goverments allowed it, however EE send videos and photos to confirm implementation.</t>
  </si>
  <si>
    <t xml:space="preserve">Poor </t>
  </si>
  <si>
    <t>*A Gender Policy and Plan has been approved
*Along with the plan and policy, workshops  were made EIN staff.
*Regarding the indicator "% of beneficiaries from the refunable funds (gender disaggregated)", even though the women could be involved in the activity, usually the agricultural activities are led by men, many of the applications that we receive from women are more in the commercial sector. Also in some cases the women prefers their partner to ask for the credit instead of them; with this in mind we have launched "Más mujeres, mas natura" as a credit option direct for women.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</si>
</sst>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dd\-mmm\-yyyy"/>
    <numFmt numFmtId="166" formatCode="_-[$$-540A]* #,##0_ ;_-[$$-540A]* \-#,##0\ ;_-[$$-540A]* &quot;-&quot;??_ ;_-@_ "/>
    <numFmt numFmtId="167" formatCode="_([$$-540A]* #,##0_);_([$$-540A]* \(#,##0\);_([$$-540A]* &quot;-&quot;??_);_(@_)"/>
    <numFmt numFmtId="169" formatCode="_(&quot;₡&quot;* #,##0.00_);_(&quot;₡&quot;* \(#,##0.00\);_(&quot;₡&quot;* &quot;-&quot;??_);_(@_)"/>
    <numFmt numFmtId="170" formatCode="_-[$$-540A]* #,##0.00_ ;_-[$$-540A]* \-#,##0.00\ ;_-[$$-540A]* &quot;-&quot;??_ ;_-@_ "/>
  </numFmts>
  <fonts count="76"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sz val="12"/>
      <name val="Times New Roman"/>
      <family val="1"/>
    </font>
    <font>
      <u/>
      <sz val="11"/>
      <color theme="10"/>
      <name val="Calibri"/>
      <family val="2"/>
    </font>
    <font>
      <sz val="11"/>
      <color theme="1"/>
      <name val="Times New Roman"/>
      <family val="1"/>
    </font>
    <font>
      <sz val="12"/>
      <color theme="1"/>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sz val="11"/>
      <color rgb="FFFF0000"/>
      <name val="Calibri"/>
      <family val="2"/>
      <scheme val="minor"/>
    </font>
    <font>
      <b/>
      <sz val="11"/>
      <color theme="1"/>
      <name val="Calibri"/>
      <family val="2"/>
      <scheme val="minor"/>
    </font>
    <font>
      <b/>
      <i/>
      <sz val="11"/>
      <color theme="1"/>
      <name val="Times New Roman"/>
      <family val="1"/>
    </font>
    <font>
      <b/>
      <sz val="16"/>
      <color theme="1"/>
      <name val="Times New Roman"/>
      <family val="1"/>
    </font>
    <font>
      <sz val="8"/>
      <color rgb="FF000000"/>
      <name val="Segoe UI"/>
      <family val="2"/>
    </font>
    <font>
      <sz val="9"/>
      <color rgb="FFFF0000"/>
      <name val="Calibri"/>
      <family val="2"/>
      <scheme val="minor"/>
    </font>
    <font>
      <i/>
      <sz val="9"/>
      <color theme="1"/>
      <name val="Times New Roman"/>
      <family val="1"/>
    </font>
    <font>
      <b/>
      <sz val="10"/>
      <name val="Times New Roman"/>
      <family val="1"/>
    </font>
    <font>
      <b/>
      <i/>
      <sz val="9"/>
      <name val="Times New Roman"/>
      <family val="1"/>
    </font>
    <font>
      <i/>
      <sz val="10"/>
      <name val="Times New Roman"/>
      <family val="1"/>
    </font>
    <font>
      <sz val="12"/>
      <name val="Times New Roman"/>
      <family val="1"/>
    </font>
    <font>
      <sz val="11"/>
      <name val="Calibri"/>
      <family val="2"/>
      <scheme val="minor"/>
    </font>
    <font>
      <b/>
      <sz val="9"/>
      <name val="Calibri"/>
      <family val="2"/>
      <scheme val="minor"/>
    </font>
    <font>
      <b/>
      <sz val="11"/>
      <color rgb="FFFF0000"/>
      <name val="Calibri"/>
      <family val="2"/>
      <scheme val="minor"/>
    </font>
    <font>
      <sz val="11"/>
      <color indexed="8"/>
      <name val="Calibri"/>
      <family val="2"/>
      <scheme val="minor"/>
    </font>
    <font>
      <u/>
      <sz val="11"/>
      <color theme="10"/>
      <name val="Calibri"/>
      <family val="2"/>
      <scheme val="minor"/>
    </font>
    <font>
      <sz val="12"/>
      <color theme="1"/>
      <name val="Calibri"/>
      <family val="2"/>
      <scheme val="minor"/>
    </font>
    <font>
      <sz val="12"/>
      <name val="Calibri"/>
      <family val="2"/>
      <scheme val="minor"/>
    </font>
    <font>
      <sz val="11"/>
      <color rgb="FF000000"/>
      <name val="Calibri"/>
      <family val="2"/>
      <scheme val="minor"/>
    </font>
    <font>
      <sz val="8"/>
      <name val="Calibri"/>
      <family val="2"/>
      <scheme val="minor"/>
    </font>
    <font>
      <sz val="10"/>
      <color rgb="FF222222"/>
      <name val="Times New Roman"/>
      <family val="1"/>
    </font>
    <font>
      <sz val="10"/>
      <name val="Calibri"/>
      <family val="2"/>
      <scheme val="minor"/>
    </font>
    <font>
      <b/>
      <u/>
      <sz val="10"/>
      <name val="Calibri"/>
      <family val="2"/>
      <scheme val="minor"/>
    </font>
    <font>
      <sz val="10"/>
      <color theme="3" tint="0.39997558519241921"/>
      <name val="Calibri"/>
      <family val="2"/>
      <scheme val="minor"/>
    </font>
    <font>
      <sz val="10"/>
      <color rgb="FFFF0000"/>
      <name val="Calibri"/>
      <family val="2"/>
      <scheme val="minor"/>
    </font>
    <font>
      <b/>
      <sz val="9"/>
      <color indexed="81"/>
      <name val="Tahoma"/>
      <family val="2"/>
    </font>
    <font>
      <sz val="9"/>
      <color indexed="81"/>
      <name val="Tahoma"/>
      <family val="2"/>
    </font>
    <font>
      <sz val="10"/>
      <color theme="1"/>
      <name val="Calibri"/>
      <family val="2"/>
      <scheme val="minor"/>
    </font>
    <font>
      <sz val="11"/>
      <color theme="1"/>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59996337778862885"/>
        <bgColor indexed="64"/>
      </patternFill>
    </fill>
    <fill>
      <patternFill patternType="solid">
        <fgColor theme="3" tint="0.59999389629810485"/>
        <bgColor indexed="64"/>
      </patternFill>
    </fill>
    <fill>
      <patternFill patternType="solid">
        <fgColor theme="8" tint="0.39997558519241921"/>
        <bgColor indexed="64"/>
      </patternFill>
    </fill>
    <fill>
      <patternFill patternType="solid">
        <fgColor theme="6" tint="0.39997558519241921"/>
        <bgColor indexed="64"/>
      </patternFill>
    </fill>
  </fills>
  <borders count="67">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medium">
        <color indexed="64"/>
      </left>
      <right style="thin">
        <color indexed="64"/>
      </right>
      <top/>
      <bottom/>
      <diagonal/>
    </border>
  </borders>
  <cellStyleXfs count="7">
    <xf numFmtId="0" fontId="0" fillId="0" borderId="0"/>
    <xf numFmtId="0" fontId="20" fillId="0" borderId="0" applyNumberFormat="0" applyFill="0" applyBorder="0" applyAlignment="0" applyProtection="0">
      <alignment vertical="top"/>
      <protection locked="0"/>
    </xf>
    <xf numFmtId="0" fontId="33" fillId="6" borderId="0" applyNumberFormat="0" applyBorder="0" applyAlignment="0" applyProtection="0"/>
    <xf numFmtId="0" fontId="34" fillId="7" borderId="0" applyNumberFormat="0" applyBorder="0" applyAlignment="0" applyProtection="0"/>
    <xf numFmtId="0" fontId="35" fillId="8" borderId="0" applyNumberFormat="0" applyBorder="0" applyAlignment="0" applyProtection="0"/>
    <xf numFmtId="169" fontId="75" fillId="0" borderId="0" applyFont="0" applyFill="0" applyBorder="0" applyAlignment="0" applyProtection="0"/>
    <xf numFmtId="164" fontId="75" fillId="0" borderId="0" applyFont="0" applyFill="0" applyBorder="0" applyAlignment="0" applyProtection="0"/>
  </cellStyleXfs>
  <cellXfs count="980">
    <xf numFmtId="0" fontId="0" fillId="0" borderId="0" xfId="0"/>
    <xf numFmtId="0" fontId="21" fillId="0" borderId="0" xfId="0" applyFont="1" applyFill="1" applyProtection="1"/>
    <xf numFmtId="0" fontId="21" fillId="0" borderId="0" xfId="0" applyFont="1" applyProtection="1"/>
    <xf numFmtId="0" fontId="1" fillId="0" borderId="0" xfId="0" applyFont="1" applyFill="1" applyProtection="1"/>
    <xf numFmtId="0" fontId="3" fillId="0" borderId="0" xfId="0" applyFont="1" applyProtection="1"/>
    <xf numFmtId="0" fontId="5" fillId="0" borderId="0" xfId="0" applyFont="1" applyFill="1" applyProtection="1"/>
    <xf numFmtId="0" fontId="0" fillId="0" borderId="0" xfId="0" applyFill="1"/>
    <xf numFmtId="0" fontId="7" fillId="0" borderId="0" xfId="0" applyFont="1" applyFill="1" applyBorder="1" applyAlignment="1" applyProtection="1">
      <alignment vertical="top" wrapText="1"/>
    </xf>
    <xf numFmtId="0" fontId="6" fillId="0" borderId="0" xfId="0" applyFont="1" applyFill="1" applyBorder="1" applyAlignment="1" applyProtection="1">
      <alignment vertical="top" wrapText="1"/>
    </xf>
    <xf numFmtId="0" fontId="6" fillId="0" borderId="0" xfId="0" applyFont="1" applyFill="1" applyBorder="1" applyAlignment="1" applyProtection="1"/>
    <xf numFmtId="0" fontId="6"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1" fontId="1" fillId="2" borderId="2" xfId="0" applyNumberFormat="1" applyFont="1" applyFill="1" applyBorder="1" applyAlignment="1" applyProtection="1">
      <alignment horizontal="left"/>
      <protection locked="0"/>
    </xf>
    <xf numFmtId="0" fontId="1" fillId="2" borderId="1" xfId="0" applyFont="1" applyFill="1" applyBorder="1" applyAlignment="1" applyProtection="1">
      <alignment vertical="top" wrapText="1"/>
      <protection locked="0"/>
    </xf>
    <xf numFmtId="0" fontId="21" fillId="0" borderId="0" xfId="0" applyFont="1" applyAlignment="1">
      <alignment horizontal="left" vertical="center"/>
    </xf>
    <xf numFmtId="0" fontId="21" fillId="0" borderId="0" xfId="0" applyFont="1"/>
    <xf numFmtId="0" fontId="21" fillId="0" borderId="0" xfId="0" applyFont="1" applyFill="1"/>
    <xf numFmtId="0" fontId="21" fillId="0" borderId="0" xfId="0" applyFont="1" applyAlignment="1">
      <alignment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1"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4" fillId="2" borderId="1" xfId="0" applyFont="1" applyFill="1" applyBorder="1" applyAlignment="1" applyProtection="1">
      <alignment vertical="top" wrapText="1"/>
    </xf>
    <xf numFmtId="0" fontId="14" fillId="2" borderId="1" xfId="0" applyFont="1" applyFill="1" applyBorder="1" applyAlignment="1" applyProtection="1">
      <alignment horizontal="center" vertical="top" wrapText="1"/>
    </xf>
    <xf numFmtId="0" fontId="13" fillId="2" borderId="3" xfId="0" applyFont="1" applyFill="1" applyBorder="1" applyAlignment="1" applyProtection="1">
      <alignment vertical="top" wrapText="1"/>
    </xf>
    <xf numFmtId="0" fontId="13" fillId="2" borderId="4" xfId="0" applyFont="1" applyFill="1" applyBorder="1" applyAlignment="1" applyProtection="1">
      <alignment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xf>
    <xf numFmtId="0" fontId="9" fillId="3" borderId="0" xfId="0" applyFont="1" applyFill="1" applyBorder="1" applyAlignment="1" applyProtection="1">
      <alignment vertical="top" wrapText="1"/>
    </xf>
    <xf numFmtId="0" fontId="1" fillId="3" borderId="24" xfId="0" applyFont="1" applyFill="1" applyBorder="1" applyProtection="1"/>
    <xf numFmtId="0" fontId="1" fillId="3" borderId="25" xfId="0" applyFont="1" applyFill="1" applyBorder="1" applyAlignment="1" applyProtection="1">
      <alignment horizontal="left" vertical="center" wrapText="1"/>
    </xf>
    <xf numFmtId="0" fontId="1" fillId="3" borderId="25" xfId="0" applyFont="1" applyFill="1" applyBorder="1" applyAlignment="1" applyProtection="1">
      <alignment vertical="top" wrapText="1"/>
    </xf>
    <xf numFmtId="0" fontId="1" fillId="3" borderId="26" xfId="0" applyFont="1" applyFill="1" applyBorder="1" applyProtection="1"/>
    <xf numFmtId="0" fontId="13" fillId="3" borderId="23" xfId="0" applyFont="1" applyFill="1" applyBorder="1" applyAlignment="1" applyProtection="1">
      <alignment vertical="top" wrapText="1"/>
    </xf>
    <xf numFmtId="0" fontId="13" fillId="3" borderId="22" xfId="0" applyFont="1" applyFill="1" applyBorder="1" applyAlignment="1" applyProtection="1">
      <alignment vertical="top" wrapText="1"/>
    </xf>
    <xf numFmtId="0" fontId="13" fillId="3" borderId="0" xfId="0" applyFont="1" applyFill="1" applyBorder="1" applyProtection="1"/>
    <xf numFmtId="0" fontId="13" fillId="3" borderId="0" xfId="0" applyFont="1" applyFill="1" applyBorder="1" applyAlignment="1" applyProtection="1">
      <alignment vertical="top" wrapText="1"/>
    </xf>
    <xf numFmtId="0" fontId="14" fillId="3" borderId="0" xfId="0" applyFont="1" applyFill="1" applyBorder="1" applyAlignment="1" applyProtection="1">
      <alignment vertical="top" wrapText="1"/>
    </xf>
    <xf numFmtId="0" fontId="6" fillId="3" borderId="26" xfId="0" applyFont="1" applyFill="1" applyBorder="1" applyAlignment="1" applyProtection="1">
      <alignment vertical="top" wrapText="1"/>
    </xf>
    <xf numFmtId="0" fontId="21" fillId="3" borderId="19" xfId="0" applyFont="1" applyFill="1" applyBorder="1" applyAlignment="1">
      <alignment horizontal="left" vertical="center"/>
    </xf>
    <xf numFmtId="0" fontId="21" fillId="3" borderId="20" xfId="0" applyFont="1" applyFill="1" applyBorder="1" applyAlignment="1">
      <alignment horizontal="left" vertical="center"/>
    </xf>
    <xf numFmtId="0" fontId="21" fillId="3" borderId="20" xfId="0" applyFont="1" applyFill="1" applyBorder="1"/>
    <xf numFmtId="0" fontId="21" fillId="3" borderId="21" xfId="0" applyFont="1" applyFill="1" applyBorder="1"/>
    <xf numFmtId="0" fontId="21" fillId="3" borderId="22" xfId="0" applyFont="1" applyFill="1" applyBorder="1" applyAlignment="1">
      <alignment horizontal="left" vertical="center"/>
    </xf>
    <xf numFmtId="0" fontId="1" fillId="3" borderId="23"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4" xfId="0" applyFont="1" applyFill="1" applyBorder="1" applyAlignment="1" applyProtection="1">
      <alignment horizontal="left" vertical="center" wrapText="1"/>
    </xf>
    <xf numFmtId="0" fontId="2" fillId="3" borderId="25" xfId="0" applyFont="1" applyFill="1" applyBorder="1" applyAlignment="1" applyProtection="1">
      <alignment vertical="top" wrapText="1"/>
    </xf>
    <xf numFmtId="0" fontId="1" fillId="3" borderId="26" xfId="0" applyFont="1" applyFill="1" applyBorder="1" applyAlignment="1" applyProtection="1">
      <alignment vertical="top" wrapText="1"/>
    </xf>
    <xf numFmtId="0" fontId="21" fillId="3" borderId="20" xfId="0" applyFont="1" applyFill="1" applyBorder="1" applyProtection="1"/>
    <xf numFmtId="0" fontId="21" fillId="3" borderId="21" xfId="0" applyFont="1" applyFill="1" applyBorder="1" applyProtection="1"/>
    <xf numFmtId="0" fontId="21" fillId="3" borderId="0" xfId="0" applyFont="1" applyFill="1" applyBorder="1" applyProtection="1"/>
    <xf numFmtId="0" fontId="21" fillId="3" borderId="23"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5" fillId="3" borderId="23"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23"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2" fillId="3" borderId="23" xfId="0" applyFont="1" applyFill="1" applyBorder="1" applyAlignment="1" applyProtection="1"/>
    <xf numFmtId="0" fontId="0" fillId="3" borderId="23" xfId="0" applyFill="1" applyBorder="1"/>
    <xf numFmtId="0" fontId="24" fillId="3" borderId="19" xfId="0" applyFont="1" applyFill="1" applyBorder="1" applyAlignment="1">
      <alignment vertical="center"/>
    </xf>
    <xf numFmtId="0" fontId="24" fillId="3" borderId="22" xfId="0" applyFont="1" applyFill="1" applyBorder="1" applyAlignment="1">
      <alignment vertical="center"/>
    </xf>
    <xf numFmtId="0" fontId="24" fillId="3" borderId="0" xfId="0" applyFont="1" applyFill="1" applyBorder="1" applyAlignment="1">
      <alignment vertical="center"/>
    </xf>
    <xf numFmtId="0" fontId="0" fillId="0" borderId="0" xfId="0" applyAlignment="1"/>
    <xf numFmtId="0" fontId="2" fillId="2" borderId="1" xfId="0" applyFont="1" applyFill="1" applyBorder="1" applyAlignment="1" applyProtection="1">
      <alignment horizontal="center" vertical="center" wrapText="1"/>
    </xf>
    <xf numFmtId="0" fontId="2" fillId="3" borderId="0" xfId="0" applyFont="1" applyFill="1" applyBorder="1" applyAlignment="1" applyProtection="1">
      <alignment horizontal="left" vertical="center" wrapText="1"/>
    </xf>
    <xf numFmtId="0" fontId="10" fillId="3" borderId="0" xfId="0" applyFont="1" applyFill="1" applyBorder="1" applyAlignment="1" applyProtection="1">
      <alignment horizontal="left" vertical="center" wrapText="1"/>
    </xf>
    <xf numFmtId="0" fontId="2" fillId="3" borderId="23"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20" xfId="0" applyFill="1" applyBorder="1" applyAlignment="1"/>
    <xf numFmtId="0" fontId="0" fillId="3" borderId="0" xfId="0" applyFill="1" applyBorder="1" applyAlignment="1"/>
    <xf numFmtId="0" fontId="0" fillId="3" borderId="25" xfId="0" applyFill="1" applyBorder="1" applyAlignment="1"/>
    <xf numFmtId="0" fontId="10"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21" fillId="3" borderId="19" xfId="0" applyFont="1" applyFill="1" applyBorder="1"/>
    <xf numFmtId="0" fontId="21" fillId="3" borderId="22" xfId="0" applyFont="1" applyFill="1" applyBorder="1"/>
    <xf numFmtId="0" fontId="21" fillId="3" borderId="23" xfId="0" applyFont="1" applyFill="1" applyBorder="1"/>
    <xf numFmtId="0" fontId="25" fillId="3" borderId="0" xfId="0" applyFont="1" applyFill="1" applyBorder="1"/>
    <xf numFmtId="0" fontId="26" fillId="3" borderId="0" xfId="0" applyFont="1" applyFill="1" applyBorder="1"/>
    <xf numFmtId="0" fontId="25" fillId="0" borderId="28" xfId="0" applyFont="1" applyFill="1" applyBorder="1" applyAlignment="1">
      <alignment vertical="top" wrapText="1"/>
    </xf>
    <xf numFmtId="0" fontId="25" fillId="0" borderId="26" xfId="0" applyFont="1" applyFill="1" applyBorder="1" applyAlignment="1">
      <alignment vertical="top" wrapText="1"/>
    </xf>
    <xf numFmtId="0" fontId="25" fillId="0" borderId="27" xfId="0" applyFont="1" applyFill="1" applyBorder="1" applyAlignment="1">
      <alignment vertical="top" wrapText="1"/>
    </xf>
    <xf numFmtId="0" fontId="25" fillId="0" borderId="1" xfId="0" applyFont="1" applyFill="1" applyBorder="1" applyAlignment="1">
      <alignment vertical="top" wrapText="1"/>
    </xf>
    <xf numFmtId="0" fontId="25" fillId="0" borderId="31" xfId="0" applyFont="1" applyFill="1" applyBorder="1" applyAlignment="1">
      <alignment vertical="top" wrapText="1"/>
    </xf>
    <xf numFmtId="0" fontId="25" fillId="0" borderId="1" xfId="0" applyFont="1" applyFill="1" applyBorder="1"/>
    <xf numFmtId="0" fontId="21" fillId="0" borderId="1" xfId="0" applyFont="1" applyFill="1" applyBorder="1" applyAlignment="1">
      <alignment vertical="top" wrapText="1"/>
    </xf>
    <xf numFmtId="0" fontId="21" fillId="3" borderId="25" xfId="0" applyFont="1" applyFill="1" applyBorder="1"/>
    <xf numFmtId="0" fontId="27" fillId="0" borderId="1" xfId="0" applyFont="1" applyFill="1" applyBorder="1" applyAlignment="1">
      <alignment horizontal="center" vertical="top" wrapText="1"/>
    </xf>
    <xf numFmtId="0" fontId="27" fillId="0" borderId="31" xfId="0" applyFont="1" applyFill="1" applyBorder="1" applyAlignment="1">
      <alignment horizontal="center" vertical="top" wrapText="1"/>
    </xf>
    <xf numFmtId="0" fontId="27" fillId="0" borderId="1" xfId="0" applyFont="1" applyFill="1" applyBorder="1" applyAlignment="1">
      <alignment horizontal="center" vertical="top"/>
    </xf>
    <xf numFmtId="0" fontId="1" fillId="2" borderId="2" xfId="0" applyFont="1" applyFill="1" applyBorder="1" applyAlignment="1" applyProtection="1">
      <alignment vertical="top" wrapText="1"/>
    </xf>
    <xf numFmtId="0" fontId="2" fillId="3" borderId="0" xfId="0" applyFont="1" applyFill="1" applyBorder="1" applyAlignment="1" applyProtection="1">
      <alignment horizontal="left" vertical="center" wrapText="1"/>
    </xf>
    <xf numFmtId="0" fontId="21" fillId="0" borderId="0" xfId="0" applyFont="1" applyFill="1" applyAlignment="1" applyProtection="1">
      <alignment horizontal="right"/>
    </xf>
    <xf numFmtId="0" fontId="21" fillId="3" borderId="19" xfId="0" applyFont="1" applyFill="1" applyBorder="1" applyAlignment="1" applyProtection="1">
      <alignment horizontal="right"/>
    </xf>
    <xf numFmtId="0" fontId="21" fillId="3" borderId="20" xfId="0" applyFont="1" applyFill="1" applyBorder="1" applyAlignment="1" applyProtection="1">
      <alignment horizontal="right"/>
    </xf>
    <xf numFmtId="0" fontId="21" fillId="3" borderId="22" xfId="0" applyFont="1" applyFill="1" applyBorder="1" applyAlignment="1" applyProtection="1">
      <alignment horizontal="right"/>
    </xf>
    <xf numFmtId="0" fontId="21"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2" xfId="0" applyFont="1" applyFill="1" applyBorder="1" applyAlignment="1" applyProtection="1">
      <alignment horizontal="right" vertical="top" wrapText="1"/>
    </xf>
    <xf numFmtId="0" fontId="28"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1" fillId="2" borderId="1" xfId="0" applyFont="1" applyFill="1" applyBorder="1" applyAlignment="1" applyProtection="1">
      <alignment vertical="top" wrapText="1"/>
    </xf>
    <xf numFmtId="0" fontId="2" fillId="2" borderId="32" xfId="0" applyFont="1" applyFill="1" applyBorder="1" applyAlignment="1" applyProtection="1">
      <alignment horizontal="right" vertical="center" wrapText="1"/>
    </xf>
    <xf numFmtId="0" fontId="2" fillId="2" borderId="37" xfId="0" applyFont="1" applyFill="1" applyBorder="1" applyAlignment="1" applyProtection="1">
      <alignment horizontal="center" vertical="center" wrapText="1"/>
    </xf>
    <xf numFmtId="0" fontId="2" fillId="2" borderId="38"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21" fillId="3" borderId="24" xfId="0" applyFont="1" applyFill="1" applyBorder="1"/>
    <xf numFmtId="0" fontId="21" fillId="3" borderId="26" xfId="0" applyFont="1" applyFill="1" applyBorder="1"/>
    <xf numFmtId="0" fontId="0" fillId="0" borderId="0" xfId="0" applyProtection="1"/>
    <xf numFmtId="0" fontId="0" fillId="9" borderId="1" xfId="0" applyFill="1" applyBorder="1" applyProtection="1">
      <protection locked="0"/>
    </xf>
    <xf numFmtId="0" fontId="0" fillId="0" borderId="18" xfId="0" applyBorder="1" applyProtection="1"/>
    <xf numFmtId="0" fontId="38" fillId="11" borderId="55" xfId="0" applyFont="1" applyFill="1" applyBorder="1" applyAlignment="1" applyProtection="1">
      <alignment horizontal="left" vertical="center" wrapText="1"/>
    </xf>
    <xf numFmtId="0" fontId="38" fillId="11" borderId="11" xfId="0" applyFont="1" applyFill="1" applyBorder="1" applyAlignment="1" applyProtection="1">
      <alignment horizontal="left" vertical="center" wrapText="1"/>
    </xf>
    <xf numFmtId="0" fontId="38" fillId="11" borderId="9" xfId="0" applyFont="1" applyFill="1" applyBorder="1" applyAlignment="1" applyProtection="1">
      <alignment horizontal="left" vertical="center" wrapText="1"/>
    </xf>
    <xf numFmtId="0" fontId="39" fillId="0" borderId="10" xfId="0" applyFont="1" applyBorder="1" applyAlignment="1" applyProtection="1">
      <alignment horizontal="left" vertical="center"/>
    </xf>
    <xf numFmtId="0" fontId="40" fillId="8" borderId="11" xfId="4" applyFont="1" applyBorder="1" applyAlignment="1" applyProtection="1">
      <alignment horizontal="center" vertical="center"/>
      <protection locked="0"/>
    </xf>
    <xf numFmtId="0" fontId="35" fillId="12" borderId="11" xfId="4" applyFont="1" applyFill="1" applyBorder="1" applyAlignment="1" applyProtection="1">
      <alignment horizontal="center" vertical="center"/>
      <protection locked="0"/>
    </xf>
    <xf numFmtId="0" fontId="40" fillId="12" borderId="11" xfId="4" applyFont="1" applyFill="1" applyBorder="1" applyAlignment="1" applyProtection="1">
      <alignment horizontal="center" vertical="center"/>
      <protection locked="0"/>
    </xf>
    <xf numFmtId="0" fontId="40" fillId="12" borderId="7" xfId="4" applyFont="1" applyFill="1" applyBorder="1" applyAlignment="1" applyProtection="1">
      <alignment horizontal="center" vertical="center"/>
      <protection locked="0"/>
    </xf>
    <xf numFmtId="0" fontId="41" fillId="0" borderId="11" xfId="0" applyFont="1" applyBorder="1" applyAlignment="1" applyProtection="1">
      <alignment horizontal="left" vertical="center"/>
    </xf>
    <xf numFmtId="10" fontId="40" fillId="8" borderId="11" xfId="4" applyNumberFormat="1" applyFont="1" applyBorder="1" applyAlignment="1" applyProtection="1">
      <alignment horizontal="center" vertical="center"/>
      <protection locked="0"/>
    </xf>
    <xf numFmtId="10" fontId="40" fillId="12" borderId="11" xfId="4" applyNumberFormat="1" applyFont="1" applyFill="1" applyBorder="1" applyAlignment="1" applyProtection="1">
      <alignment horizontal="center" vertical="center"/>
      <protection locked="0"/>
    </xf>
    <xf numFmtId="10" fontId="40"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38" fillId="11" borderId="59" xfId="0" applyFont="1" applyFill="1" applyBorder="1" applyAlignment="1" applyProtection="1">
      <alignment horizontal="center" vertical="center" wrapText="1"/>
    </xf>
    <xf numFmtId="0" fontId="38" fillId="11" borderId="43" xfId="0" applyFont="1" applyFill="1" applyBorder="1" applyAlignment="1" applyProtection="1">
      <alignment horizontal="center" vertical="center" wrapText="1"/>
    </xf>
    <xf numFmtId="0" fontId="39" fillId="0" borderId="11" xfId="0" applyFont="1" applyFill="1" applyBorder="1" applyAlignment="1" applyProtection="1">
      <alignment vertical="center" wrapText="1"/>
    </xf>
    <xf numFmtId="0" fontId="35" fillId="12" borderId="11" xfId="4" applyFill="1" applyBorder="1" applyAlignment="1" applyProtection="1">
      <alignment wrapText="1"/>
      <protection locked="0"/>
    </xf>
    <xf numFmtId="0" fontId="42" fillId="2" borderId="11" xfId="0" applyFont="1" applyFill="1" applyBorder="1" applyAlignment="1" applyProtection="1">
      <alignment vertical="center" wrapText="1"/>
    </xf>
    <xf numFmtId="10" fontId="35" fillId="8" borderId="11" xfId="4" applyNumberFormat="1" applyBorder="1" applyAlignment="1" applyProtection="1">
      <alignment horizontal="center" vertical="center" wrapText="1"/>
      <protection locked="0"/>
    </xf>
    <xf numFmtId="10" fontId="35" fillId="12" borderId="11" xfId="4" applyNumberFormat="1" applyFill="1" applyBorder="1" applyAlignment="1" applyProtection="1">
      <alignment horizontal="center" vertical="center" wrapText="1"/>
      <protection locked="0"/>
    </xf>
    <xf numFmtId="0" fontId="38" fillId="11" borderId="51" xfId="0" applyFont="1" applyFill="1" applyBorder="1" applyAlignment="1" applyProtection="1">
      <alignment horizontal="center" vertical="center" wrapText="1"/>
    </xf>
    <xf numFmtId="0" fontId="38" fillId="11" borderId="11" xfId="0" applyFont="1" applyFill="1" applyBorder="1" applyAlignment="1" applyProtection="1">
      <alignment horizontal="center" vertical="center" wrapText="1"/>
    </xf>
    <xf numFmtId="0" fontId="38" fillId="11" borderId="7" xfId="0" applyFont="1" applyFill="1" applyBorder="1" applyAlignment="1" applyProtection="1">
      <alignment horizontal="center" vertical="center" wrapText="1"/>
    </xf>
    <xf numFmtId="0" fontId="43" fillId="8" borderId="51" xfId="4" applyFont="1" applyBorder="1" applyAlignment="1" applyProtection="1">
      <alignment vertical="center" wrapText="1"/>
      <protection locked="0"/>
    </xf>
    <xf numFmtId="0" fontId="43" fillId="8" borderId="11" xfId="4" applyFont="1" applyBorder="1" applyAlignment="1" applyProtection="1">
      <alignment horizontal="center" vertical="center"/>
      <protection locked="0"/>
    </xf>
    <xf numFmtId="0" fontId="43" fillId="8" borderId="7" xfId="4" applyFont="1" applyBorder="1" applyAlignment="1" applyProtection="1">
      <alignment horizontal="center" vertical="center"/>
      <protection locked="0"/>
    </xf>
    <xf numFmtId="0" fontId="43" fillId="12" borderId="11" xfId="4" applyFont="1" applyFill="1" applyBorder="1" applyAlignment="1" applyProtection="1">
      <alignment horizontal="center" vertical="center"/>
      <protection locked="0"/>
    </xf>
    <xf numFmtId="0" fontId="43" fillId="12" borderId="51" xfId="4" applyFont="1" applyFill="1" applyBorder="1" applyAlignment="1" applyProtection="1">
      <alignment vertical="center" wrapText="1"/>
      <protection locked="0"/>
    </xf>
    <xf numFmtId="0" fontId="43" fillId="12" borderId="7" xfId="4" applyFont="1" applyFill="1" applyBorder="1" applyAlignment="1" applyProtection="1">
      <alignment horizontal="center" vertical="center"/>
      <protection locked="0"/>
    </xf>
    <xf numFmtId="0" fontId="43" fillId="8" borderId="7" xfId="4" applyFont="1" applyBorder="1" applyAlignment="1" applyProtection="1">
      <alignment vertical="center"/>
      <protection locked="0"/>
    </xf>
    <xf numFmtId="0" fontId="43" fillId="12" borderId="7" xfId="4" applyFont="1" applyFill="1" applyBorder="1" applyAlignment="1" applyProtection="1">
      <alignment vertical="center"/>
      <protection locked="0"/>
    </xf>
    <xf numFmtId="0" fontId="43" fillId="8" borderId="36" xfId="4" applyFont="1" applyBorder="1" applyAlignment="1" applyProtection="1">
      <alignment vertical="center"/>
      <protection locked="0"/>
    </xf>
    <xf numFmtId="0" fontId="43" fillId="12" borderId="36"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38" fillId="11" borderId="59" xfId="0" applyFont="1" applyFill="1" applyBorder="1" applyAlignment="1" applyProtection="1">
      <alignment horizontal="center" vertical="center"/>
    </xf>
    <xf numFmtId="0" fontId="38" fillId="11" borderId="9" xfId="0" applyFont="1" applyFill="1" applyBorder="1" applyAlignment="1" applyProtection="1">
      <alignment horizontal="center" vertical="center"/>
    </xf>
    <xf numFmtId="0" fontId="38" fillId="11" borderId="55" xfId="0" applyFont="1" applyFill="1" applyBorder="1" applyAlignment="1" applyProtection="1">
      <alignment horizontal="center" vertical="center" wrapText="1"/>
    </xf>
    <xf numFmtId="0" fontId="35" fillId="8" borderId="11" xfId="4" applyBorder="1" applyAlignment="1" applyProtection="1">
      <alignment horizontal="center" vertical="center"/>
      <protection locked="0"/>
    </xf>
    <xf numFmtId="10" fontId="35" fillId="8" borderId="11" xfId="4" applyNumberFormat="1" applyBorder="1" applyAlignment="1" applyProtection="1">
      <alignment horizontal="center" vertical="center"/>
      <protection locked="0"/>
    </xf>
    <xf numFmtId="0" fontId="35" fillId="12" borderId="11" xfId="4" applyFill="1" applyBorder="1" applyAlignment="1" applyProtection="1">
      <alignment horizontal="center" vertical="center"/>
      <protection locked="0"/>
    </xf>
    <xf numFmtId="10" fontId="35" fillId="12" borderId="11" xfId="4" applyNumberFormat="1" applyFill="1" applyBorder="1" applyAlignment="1" applyProtection="1">
      <alignment horizontal="center" vertical="center"/>
      <protection locked="0"/>
    </xf>
    <xf numFmtId="0" fontId="38" fillId="11" borderId="39" xfId="0" applyFont="1" applyFill="1" applyBorder="1" applyAlignment="1" applyProtection="1">
      <alignment horizontal="center" vertical="center" wrapText="1"/>
    </xf>
    <xf numFmtId="0" fontId="38" fillId="11" borderId="30" xfId="0" applyFont="1" applyFill="1" applyBorder="1" applyAlignment="1" applyProtection="1">
      <alignment horizontal="center" vertical="center" wrapText="1"/>
    </xf>
    <xf numFmtId="0" fontId="38" fillId="11" borderId="52" xfId="0" applyFont="1" applyFill="1" applyBorder="1" applyAlignment="1" applyProtection="1">
      <alignment horizontal="center" vertical="center" wrapText="1"/>
    </xf>
    <xf numFmtId="0" fontId="35" fillId="8" borderId="11" xfId="4" applyBorder="1" applyProtection="1">
      <protection locked="0"/>
    </xf>
    <xf numFmtId="0" fontId="43" fillId="8" borderId="30" xfId="4" applyFont="1" applyBorder="1" applyAlignment="1" applyProtection="1">
      <alignment vertical="center" wrapText="1"/>
      <protection locked="0"/>
    </xf>
    <xf numFmtId="0" fontId="43" fillId="8" borderId="52" xfId="4" applyFont="1" applyBorder="1" applyAlignment="1" applyProtection="1">
      <alignment horizontal="center" vertical="center"/>
      <protection locked="0"/>
    </xf>
    <xf numFmtId="0" fontId="35" fillId="12" borderId="11" xfId="4" applyFill="1" applyBorder="1" applyProtection="1">
      <protection locked="0"/>
    </xf>
    <xf numFmtId="0" fontId="43" fillId="12" borderId="30" xfId="4" applyFont="1" applyFill="1" applyBorder="1" applyAlignment="1" applyProtection="1">
      <alignment vertical="center" wrapText="1"/>
      <protection locked="0"/>
    </xf>
    <xf numFmtId="0" fontId="43" fillId="12" borderId="52"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38" fillId="11" borderId="6" xfId="0" applyFont="1" applyFill="1" applyBorder="1" applyAlignment="1" applyProtection="1">
      <alignment horizontal="center" vertical="center" wrapText="1"/>
    </xf>
    <xf numFmtId="0" fontId="38" fillId="11" borderId="29" xfId="0" applyFont="1" applyFill="1" applyBorder="1" applyAlignment="1" applyProtection="1">
      <alignment horizontal="center" vertical="center"/>
    </xf>
    <xf numFmtId="0" fontId="35" fillId="8" borderId="11" xfId="4" applyBorder="1" applyAlignment="1" applyProtection="1">
      <alignment vertical="center" wrapText="1"/>
      <protection locked="0"/>
    </xf>
    <xf numFmtId="0" fontId="35" fillId="8" borderId="51" xfId="4" applyBorder="1" applyAlignment="1" applyProtection="1">
      <alignment vertical="center" wrapText="1"/>
      <protection locked="0"/>
    </xf>
    <xf numFmtId="0" fontId="35" fillId="12" borderId="11" xfId="4" applyFill="1" applyBorder="1" applyAlignment="1" applyProtection="1">
      <alignment vertical="center" wrapText="1"/>
      <protection locked="0"/>
    </xf>
    <xf numFmtId="0" fontId="35" fillId="12" borderId="51" xfId="4" applyFill="1" applyBorder="1" applyAlignment="1" applyProtection="1">
      <alignment vertical="center" wrapText="1"/>
      <protection locked="0"/>
    </xf>
    <xf numFmtId="0" fontId="35" fillId="8" borderId="55" xfId="4" applyBorder="1" applyAlignment="1" applyProtection="1">
      <alignment horizontal="center" vertical="center"/>
      <protection locked="0"/>
    </xf>
    <xf numFmtId="0" fontId="35" fillId="8" borderId="7" xfId="4" applyBorder="1" applyAlignment="1" applyProtection="1">
      <alignment horizontal="center" vertical="center"/>
      <protection locked="0"/>
    </xf>
    <xf numFmtId="0" fontId="35" fillId="12" borderId="55" xfId="4" applyFill="1" applyBorder="1" applyAlignment="1" applyProtection="1">
      <alignment horizontal="center" vertical="center"/>
      <protection locked="0"/>
    </xf>
    <xf numFmtId="0" fontId="35"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38" fillId="11" borderId="43" xfId="0" applyFont="1" applyFill="1" applyBorder="1" applyAlignment="1" applyProtection="1">
      <alignment horizontal="center" vertical="center"/>
    </xf>
    <xf numFmtId="0" fontId="35" fillId="8" borderId="7" xfId="4" applyBorder="1" applyAlignment="1" applyProtection="1">
      <alignment vertical="center" wrapText="1"/>
      <protection locked="0"/>
    </xf>
    <xf numFmtId="0" fontId="35" fillId="12" borderId="30" xfId="4" applyFill="1" applyBorder="1" applyAlignment="1" applyProtection="1">
      <alignment horizontal="center" vertical="center" wrapText="1"/>
      <protection locked="0"/>
    </xf>
    <xf numFmtId="0" fontId="35" fillId="12" borderId="55" xfId="4" applyFill="1" applyBorder="1" applyAlignment="1" applyProtection="1">
      <alignment horizontal="center" vertical="center" wrapText="1"/>
      <protection locked="0"/>
    </xf>
    <xf numFmtId="0" fontId="35" fillId="12" borderId="7" xfId="4" applyFill="1" applyBorder="1" applyAlignment="1" applyProtection="1">
      <alignment vertical="center" wrapText="1"/>
      <protection locked="0"/>
    </xf>
    <xf numFmtId="0" fontId="38" fillId="11" borderId="40" xfId="0" applyFont="1" applyFill="1" applyBorder="1" applyAlignment="1" applyProtection="1">
      <alignment horizontal="center" vertical="center"/>
    </xf>
    <xf numFmtId="0" fontId="38" fillId="11" borderId="10" xfId="0" applyFont="1" applyFill="1" applyBorder="1" applyAlignment="1" applyProtection="1">
      <alignment horizontal="center" vertical="center" wrapText="1"/>
    </xf>
    <xf numFmtId="0" fontId="35" fillId="8" borderId="35" xfId="4" applyBorder="1" applyAlignment="1" applyProtection="1">
      <protection locked="0"/>
    </xf>
    <xf numFmtId="10" fontId="35" fillId="8" borderId="39" xfId="4" applyNumberFormat="1" applyBorder="1" applyAlignment="1" applyProtection="1">
      <alignment horizontal="center" vertical="center"/>
      <protection locked="0"/>
    </xf>
    <xf numFmtId="0" fontId="35" fillId="12" borderId="35" xfId="4" applyFill="1" applyBorder="1" applyAlignment="1" applyProtection="1">
      <protection locked="0"/>
    </xf>
    <xf numFmtId="10" fontId="35" fillId="12" borderId="39" xfId="4" applyNumberFormat="1" applyFill="1" applyBorder="1" applyAlignment="1" applyProtection="1">
      <alignment horizontal="center" vertical="center"/>
      <protection locked="0"/>
    </xf>
    <xf numFmtId="0" fontId="38" fillId="11" borderId="30" xfId="0" applyFont="1" applyFill="1" applyBorder="1" applyAlignment="1" applyProtection="1">
      <alignment horizontal="center" vertical="center"/>
    </xf>
    <xf numFmtId="0" fontId="38" fillId="11" borderId="11" xfId="0" applyFont="1" applyFill="1" applyBorder="1" applyAlignment="1" applyProtection="1">
      <alignment horizontal="center" wrapText="1"/>
    </xf>
    <xf numFmtId="0" fontId="38" fillId="11" borderId="7" xfId="0" applyFont="1" applyFill="1" applyBorder="1" applyAlignment="1" applyProtection="1">
      <alignment horizontal="center" wrapText="1"/>
    </xf>
    <xf numFmtId="0" fontId="38" fillId="11" borderId="55" xfId="0" applyFont="1" applyFill="1" applyBorder="1" applyAlignment="1" applyProtection="1">
      <alignment horizontal="center" wrapText="1"/>
    </xf>
    <xf numFmtId="0" fontId="43" fillId="8" borderId="11" xfId="4" applyFont="1" applyBorder="1" applyAlignment="1" applyProtection="1">
      <alignment horizontal="center" vertical="center" wrapText="1"/>
      <protection locked="0"/>
    </xf>
    <xf numFmtId="0" fontId="43" fillId="12" borderId="11" xfId="4" applyFont="1" applyFill="1" applyBorder="1" applyAlignment="1" applyProtection="1">
      <alignment horizontal="center" vertical="center" wrapText="1"/>
      <protection locked="0"/>
    </xf>
    <xf numFmtId="0" fontId="35" fillId="8" borderId="0" xfId="4" applyProtection="1"/>
    <xf numFmtId="0" fontId="33" fillId="6" borderId="0" xfId="2" applyProtection="1"/>
    <xf numFmtId="0" fontId="34" fillId="7" borderId="0" xfId="3" applyProtection="1"/>
    <xf numFmtId="0" fontId="0" fillId="0" borderId="0" xfId="0" applyAlignment="1" applyProtection="1">
      <alignment wrapText="1"/>
    </xf>
    <xf numFmtId="0" fontId="22" fillId="3" borderId="20" xfId="0" applyFont="1" applyFill="1" applyBorder="1" applyAlignment="1">
      <alignment vertical="top" wrapText="1"/>
    </xf>
    <xf numFmtId="0" fontId="22" fillId="3" borderId="21" xfId="0" applyFont="1" applyFill="1" applyBorder="1" applyAlignment="1">
      <alignment vertical="top" wrapText="1"/>
    </xf>
    <xf numFmtId="0" fontId="20" fillId="3" borderId="25" xfId="1" applyFill="1" applyBorder="1" applyAlignment="1" applyProtection="1">
      <alignment vertical="top" wrapText="1"/>
    </xf>
    <xf numFmtId="0" fontId="20" fillId="3" borderId="26" xfId="1" applyFill="1" applyBorder="1" applyAlignment="1" applyProtection="1">
      <alignment vertical="top" wrapText="1"/>
    </xf>
    <xf numFmtId="0" fontId="38" fillId="11" borderId="30" xfId="0" applyFont="1" applyFill="1" applyBorder="1" applyAlignment="1" applyProtection="1">
      <alignment horizontal="center" vertical="center" wrapText="1"/>
    </xf>
    <xf numFmtId="0" fontId="35" fillId="12" borderId="52" xfId="4" applyFill="1" applyBorder="1" applyAlignment="1" applyProtection="1">
      <alignment horizontal="center" vertical="center"/>
      <protection locked="0"/>
    </xf>
    <xf numFmtId="0" fontId="0" fillId="10" borderId="1" xfId="0" applyFill="1" applyBorder="1" applyProtection="1"/>
    <xf numFmtId="0" fontId="35" fillId="12" borderId="55" xfId="4" applyFill="1" applyBorder="1" applyAlignment="1" applyProtection="1">
      <alignment vertical="center"/>
      <protection locked="0"/>
    </xf>
    <xf numFmtId="0" fontId="0" fillId="0" borderId="0" xfId="0" applyAlignment="1">
      <alignment vertical="center" wrapText="1"/>
    </xf>
    <xf numFmtId="0" fontId="45" fillId="0" borderId="1" xfId="0" applyFont="1" applyFill="1" applyBorder="1"/>
    <xf numFmtId="0" fontId="13" fillId="0" borderId="1" xfId="0" applyFont="1" applyFill="1" applyBorder="1" applyAlignment="1">
      <alignment vertical="top" wrapText="1"/>
    </xf>
    <xf numFmtId="0" fontId="0" fillId="0" borderId="0" xfId="0" applyAlignment="1">
      <alignment horizontal="left" vertical="top"/>
    </xf>
    <xf numFmtId="0" fontId="0" fillId="0" borderId="0" xfId="0" applyFill="1" applyAlignment="1">
      <alignment horizontal="left" vertical="top"/>
    </xf>
    <xf numFmtId="0" fontId="0" fillId="3" borderId="0" xfId="0" applyFill="1" applyAlignment="1">
      <alignment horizontal="left" vertical="top"/>
    </xf>
    <xf numFmtId="0" fontId="0" fillId="3" borderId="26" xfId="0" applyFill="1" applyBorder="1" applyAlignment="1">
      <alignment horizontal="left" vertical="top"/>
    </xf>
    <xf numFmtId="0" fontId="0" fillId="3" borderId="25" xfId="0" applyFill="1" applyBorder="1" applyAlignment="1">
      <alignment horizontal="left" vertical="top"/>
    </xf>
    <xf numFmtId="0" fontId="0" fillId="3" borderId="24" xfId="0" applyFill="1" applyBorder="1" applyAlignment="1">
      <alignment horizontal="left" vertical="top"/>
    </xf>
    <xf numFmtId="0" fontId="0" fillId="3" borderId="23" xfId="0" applyFill="1" applyBorder="1" applyAlignment="1">
      <alignment horizontal="left" vertical="top"/>
    </xf>
    <xf numFmtId="0" fontId="0" fillId="3" borderId="0" xfId="0" applyFill="1" applyBorder="1" applyAlignment="1">
      <alignment horizontal="left" vertical="top"/>
    </xf>
    <xf numFmtId="0" fontId="0" fillId="3" borderId="22" xfId="0" applyFill="1" applyBorder="1" applyAlignment="1">
      <alignment horizontal="left" vertical="top"/>
    </xf>
    <xf numFmtId="0" fontId="0" fillId="13" borderId="23" xfId="0" applyFill="1" applyBorder="1" applyAlignment="1">
      <alignment horizontal="left" vertical="top"/>
    </xf>
    <xf numFmtId="0" fontId="0" fillId="13" borderId="0" xfId="0" applyFill="1" applyBorder="1" applyAlignment="1">
      <alignment horizontal="left" vertical="top"/>
    </xf>
    <xf numFmtId="0" fontId="21" fillId="3" borderId="0" xfId="0" applyFont="1" applyFill="1" applyBorder="1" applyAlignment="1">
      <alignment horizontal="left" vertical="top" wrapText="1"/>
    </xf>
    <xf numFmtId="0" fontId="28" fillId="13" borderId="0" xfId="0" applyFont="1" applyFill="1" applyBorder="1" applyAlignment="1">
      <alignment horizontal="left" vertical="top"/>
    </xf>
    <xf numFmtId="0" fontId="0" fillId="0" borderId="0" xfId="0" applyAlignment="1">
      <alignment horizontal="left" vertical="top" wrapText="1"/>
    </xf>
    <xf numFmtId="0" fontId="0" fillId="0" borderId="0" xfId="0" applyFill="1" applyAlignment="1">
      <alignment horizontal="left" vertical="top" wrapText="1"/>
    </xf>
    <xf numFmtId="0" fontId="0" fillId="3" borderId="0" xfId="0" applyFill="1" applyAlignment="1">
      <alignment horizontal="left" vertical="top" wrapText="1"/>
    </xf>
    <xf numFmtId="0" fontId="0" fillId="13" borderId="23" xfId="0" applyFill="1" applyBorder="1" applyAlignment="1">
      <alignment horizontal="left" vertical="top" wrapText="1"/>
    </xf>
    <xf numFmtId="0" fontId="0" fillId="13" borderId="0" xfId="0" applyFill="1" applyBorder="1" applyAlignment="1">
      <alignment horizontal="left" vertical="top" wrapText="1"/>
    </xf>
    <xf numFmtId="0" fontId="21" fillId="0" borderId="7" xfId="0" applyFont="1" applyFill="1" applyBorder="1" applyAlignment="1">
      <alignment horizontal="left" vertical="top" wrapText="1"/>
    </xf>
    <xf numFmtId="0" fontId="21" fillId="0" borderId="11" xfId="0" applyFont="1" applyFill="1" applyBorder="1" applyAlignment="1">
      <alignment horizontal="left" vertical="top" wrapText="1"/>
    </xf>
    <xf numFmtId="0" fontId="21" fillId="0" borderId="6" xfId="0" applyFont="1" applyFill="1" applyBorder="1" applyAlignment="1">
      <alignment horizontal="left" vertical="center" wrapText="1"/>
    </xf>
    <xf numFmtId="0" fontId="48" fillId="0" borderId="0" xfId="0" applyFont="1" applyAlignment="1">
      <alignment horizontal="left" vertical="top"/>
    </xf>
    <xf numFmtId="0" fontId="48" fillId="0" borderId="0" xfId="0" applyFont="1" applyAlignment="1">
      <alignment horizontal="left" vertical="top" wrapText="1"/>
    </xf>
    <xf numFmtId="0" fontId="48" fillId="0" borderId="0" xfId="0" applyFont="1" applyFill="1" applyAlignment="1">
      <alignment horizontal="left" vertical="top" wrapText="1"/>
    </xf>
    <xf numFmtId="0" fontId="48" fillId="3" borderId="0" xfId="0" applyFont="1" applyFill="1" applyAlignment="1">
      <alignment horizontal="left" vertical="top" wrapText="1"/>
    </xf>
    <xf numFmtId="0" fontId="48" fillId="13" borderId="23" xfId="0" applyFont="1" applyFill="1" applyBorder="1" applyAlignment="1">
      <alignment horizontal="left" vertical="top" wrapText="1"/>
    </xf>
    <xf numFmtId="0" fontId="48" fillId="13" borderId="0" xfId="0" applyFont="1" applyFill="1" applyBorder="1" applyAlignment="1">
      <alignment horizontal="left" vertical="top" wrapText="1"/>
    </xf>
    <xf numFmtId="0" fontId="28" fillId="0" borderId="9"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48" fillId="3" borderId="22" xfId="0" applyFont="1" applyFill="1" applyBorder="1" applyAlignment="1">
      <alignment horizontal="left" vertical="top"/>
    </xf>
    <xf numFmtId="0" fontId="48" fillId="0" borderId="0" xfId="0" applyFont="1" applyFill="1" applyAlignment="1">
      <alignment horizontal="left" vertical="top"/>
    </xf>
    <xf numFmtId="0" fontId="21" fillId="13" borderId="0" xfId="0" applyFont="1" applyFill="1" applyBorder="1" applyAlignment="1">
      <alignment horizontal="left" vertical="top" wrapText="1"/>
    </xf>
    <xf numFmtId="0" fontId="0" fillId="0" borderId="0" xfId="0" applyFill="1" applyAlignment="1">
      <alignment horizontal="left" vertical="center"/>
    </xf>
    <xf numFmtId="0" fontId="0" fillId="13" borderId="23" xfId="0" applyFill="1" applyBorder="1" applyAlignment="1">
      <alignment horizontal="left" vertical="center"/>
    </xf>
    <xf numFmtId="0" fontId="0" fillId="13" borderId="0" xfId="0" applyFill="1" applyBorder="1" applyAlignment="1">
      <alignment horizontal="left" vertical="center"/>
    </xf>
    <xf numFmtId="0" fontId="0" fillId="3" borderId="22" xfId="0" applyFill="1" applyBorder="1" applyAlignment="1">
      <alignment horizontal="left" vertical="center"/>
    </xf>
    <xf numFmtId="0" fontId="28" fillId="13" borderId="0" xfId="0" applyFont="1" applyFill="1" applyBorder="1" applyAlignment="1">
      <alignment horizontal="left" vertical="top" wrapText="1"/>
    </xf>
    <xf numFmtId="0" fontId="48" fillId="3" borderId="0" xfId="0" applyFont="1" applyFill="1" applyAlignment="1">
      <alignment horizontal="left" vertical="top"/>
    </xf>
    <xf numFmtId="0" fontId="48" fillId="13" borderId="23" xfId="0" applyFont="1" applyFill="1" applyBorder="1" applyAlignment="1">
      <alignment horizontal="left" vertical="top"/>
    </xf>
    <xf numFmtId="0" fontId="48" fillId="13" borderId="0" xfId="0" applyFont="1" applyFill="1" applyBorder="1" applyAlignment="1">
      <alignment horizontal="left" vertical="top"/>
    </xf>
    <xf numFmtId="0" fontId="21" fillId="0" borderId="0" xfId="0" applyFont="1" applyAlignment="1">
      <alignment horizontal="left" vertical="top"/>
    </xf>
    <xf numFmtId="0" fontId="21" fillId="0" borderId="0" xfId="0" applyFont="1" applyFill="1" applyAlignment="1">
      <alignment horizontal="left" vertical="top"/>
    </xf>
    <xf numFmtId="0" fontId="21" fillId="3" borderId="0" xfId="0" applyFont="1" applyFill="1" applyAlignment="1">
      <alignment horizontal="left" vertical="top"/>
    </xf>
    <xf numFmtId="0" fontId="21" fillId="13" borderId="23" xfId="0" applyFont="1" applyFill="1" applyBorder="1" applyAlignment="1">
      <alignment horizontal="left" vertical="top"/>
    </xf>
    <xf numFmtId="0" fontId="21" fillId="13" borderId="0" xfId="0" applyFont="1" applyFill="1" applyBorder="1" applyAlignment="1">
      <alignment horizontal="left" vertical="top"/>
    </xf>
    <xf numFmtId="0" fontId="21" fillId="3" borderId="22" xfId="0" applyFont="1" applyFill="1" applyBorder="1" applyAlignment="1">
      <alignment horizontal="left" vertical="top"/>
    </xf>
    <xf numFmtId="0" fontId="21" fillId="0" borderId="14" xfId="0" applyFont="1" applyFill="1" applyBorder="1" applyAlignment="1">
      <alignment horizontal="left" vertical="top" wrapText="1"/>
    </xf>
    <xf numFmtId="0" fontId="21" fillId="0" borderId="13" xfId="0" applyFont="1" applyFill="1" applyBorder="1" applyAlignment="1">
      <alignment horizontal="left" vertical="top" wrapText="1"/>
    </xf>
    <xf numFmtId="0" fontId="21" fillId="0" borderId="13" xfId="0" applyFont="1" applyFill="1" applyBorder="1" applyAlignment="1">
      <alignment horizontal="left" vertical="center" wrapText="1"/>
    </xf>
    <xf numFmtId="0" fontId="21" fillId="0" borderId="12" xfId="0" applyFont="1" applyFill="1" applyBorder="1" applyAlignment="1">
      <alignment horizontal="left" vertical="center" wrapText="1"/>
    </xf>
    <xf numFmtId="0" fontId="21" fillId="0" borderId="11" xfId="0" applyFont="1" applyFill="1" applyBorder="1" applyAlignment="1">
      <alignment horizontal="left" vertical="center" wrapText="1"/>
    </xf>
    <xf numFmtId="0" fontId="28" fillId="0" borderId="8" xfId="0" applyFont="1" applyFill="1" applyBorder="1" applyAlignment="1">
      <alignment horizontal="left" vertical="top" wrapText="1"/>
    </xf>
    <xf numFmtId="0" fontId="28" fillId="0" borderId="32" xfId="0" applyFont="1" applyFill="1" applyBorder="1" applyAlignment="1">
      <alignment horizontal="left" vertical="center" wrapText="1"/>
    </xf>
    <xf numFmtId="0" fontId="0" fillId="13" borderId="23" xfId="0" applyFill="1" applyBorder="1"/>
    <xf numFmtId="0" fontId="0" fillId="13" borderId="0" xfId="0" applyFill="1" applyBorder="1"/>
    <xf numFmtId="0" fontId="0" fillId="13" borderId="21" xfId="0" applyFill="1" applyBorder="1" applyAlignment="1">
      <alignment horizontal="left" vertical="top"/>
    </xf>
    <xf numFmtId="0" fontId="0" fillId="13" borderId="20" xfId="0" applyFill="1" applyBorder="1" applyAlignment="1">
      <alignment horizontal="left" vertical="top"/>
    </xf>
    <xf numFmtId="0" fontId="0" fillId="3" borderId="19" xfId="0" applyFill="1" applyBorder="1" applyAlignment="1">
      <alignment horizontal="left" vertical="top"/>
    </xf>
    <xf numFmtId="0" fontId="21" fillId="3" borderId="26" xfId="0" applyFont="1" applyFill="1" applyBorder="1" applyAlignment="1">
      <alignment horizontal="left" vertical="top"/>
    </xf>
    <xf numFmtId="0" fontId="21" fillId="3" borderId="25" xfId="0" applyFont="1" applyFill="1" applyBorder="1" applyAlignment="1">
      <alignment horizontal="left" vertical="top"/>
    </xf>
    <xf numFmtId="0" fontId="21" fillId="3" borderId="24" xfId="0" applyFont="1" applyFill="1" applyBorder="1" applyAlignment="1">
      <alignment horizontal="left" vertical="top"/>
    </xf>
    <xf numFmtId="0" fontId="21" fillId="3" borderId="23" xfId="0" applyFont="1" applyFill="1" applyBorder="1" applyAlignment="1">
      <alignment horizontal="left" vertical="top"/>
    </xf>
    <xf numFmtId="0" fontId="21" fillId="3" borderId="0" xfId="0" applyFont="1" applyFill="1" applyBorder="1" applyAlignment="1">
      <alignment horizontal="left" vertical="top"/>
    </xf>
    <xf numFmtId="0" fontId="28" fillId="3" borderId="0" xfId="0" applyFont="1" applyFill="1" applyBorder="1" applyAlignment="1">
      <alignment horizontal="left" vertical="top"/>
    </xf>
    <xf numFmtId="0" fontId="28" fillId="3" borderId="0" xfId="0" applyFont="1" applyFill="1" applyBorder="1" applyAlignment="1">
      <alignment horizontal="left" vertical="top" wrapText="1"/>
    </xf>
    <xf numFmtId="0" fontId="28" fillId="0" borderId="36" xfId="0" applyFont="1" applyBorder="1" applyAlignment="1">
      <alignment horizontal="center" vertical="center" wrapText="1"/>
    </xf>
    <xf numFmtId="0" fontId="28" fillId="0" borderId="39" xfId="0" applyFont="1" applyBorder="1" applyAlignment="1">
      <alignment horizontal="center" vertical="center"/>
    </xf>
    <xf numFmtId="0" fontId="28" fillId="0" borderId="34" xfId="0" applyFont="1" applyBorder="1" applyAlignment="1">
      <alignment horizontal="center" vertical="center"/>
    </xf>
    <xf numFmtId="0" fontId="28" fillId="0" borderId="7" xfId="0" applyFont="1" applyBorder="1" applyAlignment="1">
      <alignment horizontal="center" vertical="center" wrapText="1"/>
    </xf>
    <xf numFmtId="0" fontId="28" fillId="0" borderId="11" xfId="0" applyFont="1" applyBorder="1" applyAlignment="1">
      <alignment horizontal="center" vertical="center"/>
    </xf>
    <xf numFmtId="0" fontId="28" fillId="0" borderId="6" xfId="0" applyFont="1" applyBorder="1" applyAlignment="1">
      <alignment horizontal="center" vertical="center"/>
    </xf>
    <xf numFmtId="0" fontId="21" fillId="3" borderId="21" xfId="0" applyFont="1" applyFill="1" applyBorder="1" applyAlignment="1">
      <alignment horizontal="left" vertical="top"/>
    </xf>
    <xf numFmtId="0" fontId="21" fillId="3" borderId="20" xfId="0" applyFont="1" applyFill="1" applyBorder="1" applyAlignment="1">
      <alignment horizontal="left" vertical="top"/>
    </xf>
    <xf numFmtId="0" fontId="21" fillId="3" borderId="19" xfId="0" applyFont="1" applyFill="1" applyBorder="1" applyAlignment="1">
      <alignment horizontal="left" vertical="top"/>
    </xf>
    <xf numFmtId="0" fontId="21" fillId="0" borderId="0" xfId="0" applyFont="1" applyFill="1" applyAlignment="1">
      <alignment wrapText="1"/>
    </xf>
    <xf numFmtId="0" fontId="21" fillId="0" borderId="0" xfId="0" applyFont="1" applyFill="1" applyAlignment="1">
      <alignment horizontal="center" vertical="top"/>
    </xf>
    <xf numFmtId="0" fontId="21" fillId="0" borderId="0" xfId="0" applyFont="1" applyFill="1" applyAlignment="1">
      <alignment horizontal="left" vertical="top" wrapText="1"/>
    </xf>
    <xf numFmtId="0" fontId="21" fillId="13" borderId="26" xfId="0" applyFont="1" applyFill="1" applyBorder="1"/>
    <xf numFmtId="0" fontId="21" fillId="13" borderId="25" xfId="0" applyFont="1" applyFill="1" applyBorder="1" applyAlignment="1">
      <alignment horizontal="left" vertical="top" wrapText="1"/>
    </xf>
    <xf numFmtId="0" fontId="21" fillId="13" borderId="25" xfId="0" applyFont="1" applyFill="1" applyBorder="1" applyAlignment="1">
      <alignment horizontal="center" vertical="top"/>
    </xf>
    <xf numFmtId="0" fontId="21" fillId="13" borderId="24" xfId="0" applyFont="1" applyFill="1" applyBorder="1"/>
    <xf numFmtId="0" fontId="21" fillId="13" borderId="23" xfId="0" applyFont="1" applyFill="1" applyBorder="1"/>
    <xf numFmtId="0" fontId="28" fillId="0" borderId="12" xfId="0" applyFont="1" applyFill="1" applyBorder="1" applyAlignment="1">
      <alignment horizontal="center" vertical="center"/>
    </xf>
    <xf numFmtId="0" fontId="21" fillId="13" borderId="22" xfId="0" applyFont="1" applyFill="1" applyBorder="1"/>
    <xf numFmtId="0" fontId="28" fillId="0" borderId="6" xfId="0" applyFont="1" applyFill="1" applyBorder="1" applyAlignment="1">
      <alignment horizontal="center" vertical="center"/>
    </xf>
    <xf numFmtId="0" fontId="21" fillId="0" borderId="7" xfId="0" applyFont="1" applyFill="1" applyBorder="1" applyAlignment="1">
      <alignment wrapText="1"/>
    </xf>
    <xf numFmtId="0" fontId="28" fillId="13" borderId="9" xfId="0" applyFont="1" applyFill="1" applyBorder="1" applyAlignment="1">
      <alignment horizontal="center" vertical="center" wrapText="1"/>
    </xf>
    <xf numFmtId="0" fontId="28" fillId="13" borderId="8" xfId="0" applyFont="1" applyFill="1" applyBorder="1" applyAlignment="1">
      <alignment horizontal="center" vertical="center"/>
    </xf>
    <xf numFmtId="0" fontId="21" fillId="3" borderId="0" xfId="0" applyFont="1" applyFill="1"/>
    <xf numFmtId="0" fontId="21" fillId="13" borderId="0" xfId="0" applyFont="1" applyFill="1" applyBorder="1" applyAlignment="1">
      <alignment horizontal="center" vertical="top"/>
    </xf>
    <xf numFmtId="0" fontId="50" fillId="13" borderId="0" xfId="0" applyFont="1" applyFill="1" applyBorder="1" applyAlignment="1">
      <alignment horizontal="center"/>
    </xf>
    <xf numFmtId="0" fontId="21" fillId="13" borderId="21" xfId="0" applyFont="1" applyFill="1" applyBorder="1"/>
    <xf numFmtId="0" fontId="21" fillId="13" borderId="20" xfId="0" applyFont="1" applyFill="1" applyBorder="1" applyAlignment="1">
      <alignment wrapText="1"/>
    </xf>
    <xf numFmtId="0" fontId="21" fillId="13" borderId="20" xfId="0" applyFont="1" applyFill="1" applyBorder="1" applyAlignment="1">
      <alignment horizontal="center" vertical="top"/>
    </xf>
    <xf numFmtId="0" fontId="21" fillId="13" borderId="19" xfId="0" applyFont="1" applyFill="1" applyBorder="1"/>
    <xf numFmtId="0" fontId="47" fillId="8" borderId="11" xfId="4" applyFont="1" applyBorder="1" applyProtection="1">
      <protection locked="0"/>
    </xf>
    <xf numFmtId="0" fontId="52" fillId="8" borderId="30" xfId="4" applyFont="1" applyBorder="1" applyAlignment="1" applyProtection="1">
      <alignment vertical="center" wrapText="1"/>
      <protection locked="0"/>
    </xf>
    <xf numFmtId="0" fontId="52" fillId="8" borderId="11" xfId="4" applyFont="1" applyBorder="1" applyAlignment="1" applyProtection="1">
      <alignment horizontal="center" vertical="center"/>
      <protection locked="0"/>
    </xf>
    <xf numFmtId="0" fontId="52" fillId="8" borderId="52" xfId="4" applyFont="1" applyBorder="1" applyAlignment="1" applyProtection="1">
      <alignment horizontal="center" vertical="center"/>
      <protection locked="0"/>
    </xf>
    <xf numFmtId="0" fontId="47" fillId="12" borderId="11" xfId="4" applyFont="1" applyFill="1" applyBorder="1" applyProtection="1">
      <protection locked="0"/>
    </xf>
    <xf numFmtId="0" fontId="52" fillId="12" borderId="30" xfId="4" applyFont="1" applyFill="1" applyBorder="1" applyAlignment="1" applyProtection="1">
      <alignment vertical="center" wrapText="1"/>
      <protection locked="0"/>
    </xf>
    <xf numFmtId="0" fontId="52" fillId="12" borderId="11" xfId="4" applyFont="1" applyFill="1" applyBorder="1" applyAlignment="1" applyProtection="1">
      <alignment horizontal="center" vertical="center"/>
      <protection locked="0"/>
    </xf>
    <xf numFmtId="0" fontId="52" fillId="12" borderId="52" xfId="4" applyFont="1" applyFill="1" applyBorder="1" applyAlignment="1" applyProtection="1">
      <alignment horizontal="center" vertical="center"/>
      <protection locked="0"/>
    </xf>
    <xf numFmtId="0" fontId="47" fillId="8" borderId="11" xfId="4" applyFont="1" applyBorder="1" applyAlignment="1" applyProtection="1">
      <alignment horizontal="center" vertical="center"/>
      <protection locked="0"/>
    </xf>
    <xf numFmtId="10" fontId="47" fillId="8" borderId="11" xfId="4" applyNumberFormat="1" applyFont="1" applyBorder="1" applyAlignment="1" applyProtection="1">
      <alignment horizontal="center" vertical="center"/>
      <protection locked="0"/>
    </xf>
    <xf numFmtId="0" fontId="47" fillId="12" borderId="11" xfId="4" applyFont="1" applyFill="1" applyBorder="1" applyAlignment="1" applyProtection="1">
      <alignment horizontal="center" vertical="center"/>
      <protection locked="0"/>
    </xf>
    <xf numFmtId="10" fontId="47" fillId="12" borderId="11" xfId="4" applyNumberFormat="1" applyFont="1" applyFill="1" applyBorder="1" applyAlignment="1" applyProtection="1">
      <alignment horizontal="center" vertical="center"/>
      <protection locked="0"/>
    </xf>
    <xf numFmtId="0" fontId="47" fillId="12" borderId="52" xfId="4" applyFont="1" applyFill="1" applyBorder="1" applyAlignment="1" applyProtection="1">
      <alignment horizontal="center" vertical="center"/>
      <protection locked="0"/>
    </xf>
    <xf numFmtId="0" fontId="47" fillId="8" borderId="11" xfId="4" applyFont="1" applyBorder="1" applyAlignment="1" applyProtection="1">
      <alignment horizontal="center" vertical="center" wrapText="1"/>
      <protection locked="0"/>
    </xf>
    <xf numFmtId="0" fontId="47" fillId="8" borderId="11" xfId="4" applyFont="1" applyBorder="1" applyAlignment="1" applyProtection="1">
      <alignment horizontal="left" vertical="center" wrapText="1"/>
      <protection locked="0"/>
    </xf>
    <xf numFmtId="0" fontId="47" fillId="12" borderId="6" xfId="4" applyFont="1" applyFill="1" applyBorder="1" applyAlignment="1" applyProtection="1">
      <alignment horizontal="left" vertical="center" wrapText="1"/>
      <protection locked="0"/>
    </xf>
    <xf numFmtId="0" fontId="47" fillId="12" borderId="11" xfId="4" applyFont="1" applyFill="1" applyBorder="1" applyAlignment="1" applyProtection="1">
      <alignment horizontal="left" vertical="center" wrapText="1"/>
      <protection locked="0"/>
    </xf>
    <xf numFmtId="0" fontId="47" fillId="8" borderId="30" xfId="4" applyFont="1" applyBorder="1" applyAlignment="1" applyProtection="1">
      <alignment vertical="center"/>
      <protection locked="0"/>
    </xf>
    <xf numFmtId="0" fontId="47" fillId="8" borderId="7" xfId="4" applyFont="1" applyBorder="1" applyAlignment="1" applyProtection="1">
      <alignment horizontal="center" vertical="center"/>
      <protection locked="0"/>
    </xf>
    <xf numFmtId="0" fontId="47" fillId="12" borderId="55" xfId="4" applyFont="1" applyFill="1" applyBorder="1" applyAlignment="1" applyProtection="1">
      <alignment vertical="center"/>
      <protection locked="0"/>
    </xf>
    <xf numFmtId="0" fontId="52" fillId="8" borderId="11" xfId="4" applyFont="1" applyBorder="1" applyAlignment="1" applyProtection="1">
      <alignment horizontal="center" vertical="center" wrapText="1"/>
      <protection locked="0"/>
    </xf>
    <xf numFmtId="0" fontId="52" fillId="8" borderId="7" xfId="4" applyFont="1" applyBorder="1" applyAlignment="1" applyProtection="1">
      <alignment horizontal="center" vertical="center"/>
      <protection locked="0"/>
    </xf>
    <xf numFmtId="0" fontId="52" fillId="12" borderId="11" xfId="4" applyFont="1" applyFill="1" applyBorder="1" applyAlignment="1" applyProtection="1">
      <alignment horizontal="center" vertical="center" wrapText="1"/>
      <protection locked="0"/>
    </xf>
    <xf numFmtId="0" fontId="52" fillId="12" borderId="7" xfId="4" applyFont="1" applyFill="1" applyBorder="1" applyAlignment="1" applyProtection="1">
      <alignment horizontal="center" vertical="center"/>
      <protection locked="0"/>
    </xf>
    <xf numFmtId="0" fontId="0" fillId="0" borderId="22" xfId="0" applyBorder="1" applyProtection="1"/>
    <xf numFmtId="0" fontId="1" fillId="0" borderId="0" xfId="0" applyFont="1" applyFill="1" applyBorder="1" applyAlignment="1" applyProtection="1">
      <alignment horizontal="left" vertical="center" wrapText="1"/>
    </xf>
    <xf numFmtId="0" fontId="10" fillId="3" borderId="0" xfId="0" applyFont="1" applyFill="1" applyBorder="1" applyAlignment="1" applyProtection="1">
      <alignment horizontal="left" vertical="center" wrapText="1"/>
    </xf>
    <xf numFmtId="0" fontId="2" fillId="2" borderId="32"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25" fillId="2" borderId="28" xfId="0" applyFont="1" applyFill="1" applyBorder="1" applyAlignment="1">
      <alignment vertical="top" wrapText="1"/>
    </xf>
    <xf numFmtId="0" fontId="45" fillId="3" borderId="22" xfId="0" applyFont="1" applyFill="1" applyBorder="1" applyAlignment="1" applyProtection="1">
      <alignment horizontal="right"/>
    </xf>
    <xf numFmtId="0" fontId="29" fillId="3" borderId="0" xfId="0" applyFont="1" applyFill="1" applyBorder="1" applyAlignment="1" applyProtection="1">
      <alignment horizontal="right"/>
    </xf>
    <xf numFmtId="0" fontId="1" fillId="3" borderId="27" xfId="0" applyFont="1" applyFill="1" applyBorder="1" applyProtection="1"/>
    <xf numFmtId="0" fontId="1" fillId="2" borderId="27" xfId="0" applyFont="1" applyFill="1" applyBorder="1" applyAlignment="1" applyProtection="1">
      <alignment horizontal="center"/>
    </xf>
    <xf numFmtId="0" fontId="21" fillId="0" borderId="1" xfId="0" applyFont="1" applyBorder="1" applyAlignment="1">
      <alignment wrapText="1"/>
    </xf>
    <xf numFmtId="0" fontId="21" fillId="3" borderId="27" xfId="0" applyFont="1" applyFill="1" applyBorder="1"/>
    <xf numFmtId="0" fontId="2" fillId="2" borderId="32"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21" fillId="0" borderId="31" xfId="0" applyFont="1" applyBorder="1" applyAlignment="1">
      <alignment horizontal="center" wrapText="1"/>
    </xf>
    <xf numFmtId="165" fontId="1" fillId="3" borderId="0" xfId="0" applyNumberFormat="1" applyFont="1" applyFill="1" applyBorder="1" applyAlignment="1" applyProtection="1">
      <alignment horizontal="left"/>
      <protection locked="0"/>
    </xf>
    <xf numFmtId="0" fontId="29" fillId="2" borderId="36" xfId="0" applyFont="1" applyFill="1" applyBorder="1" applyAlignment="1" applyProtection="1">
      <alignment horizontal="left"/>
    </xf>
    <xf numFmtId="0" fontId="1" fillId="2" borderId="14" xfId="0" applyFont="1" applyFill="1" applyBorder="1" applyAlignment="1" applyProtection="1">
      <alignment vertical="top" wrapText="1"/>
      <protection locked="0"/>
    </xf>
    <xf numFmtId="0" fontId="3" fillId="0" borderId="22" xfId="0" applyFont="1" applyBorder="1" applyProtection="1"/>
    <xf numFmtId="0" fontId="21" fillId="0" borderId="1" xfId="0" applyFont="1" applyBorder="1"/>
    <xf numFmtId="0" fontId="6" fillId="3" borderId="22" xfId="0" applyFont="1" applyFill="1" applyBorder="1" applyAlignment="1" applyProtection="1">
      <alignment vertical="top" wrapText="1"/>
    </xf>
    <xf numFmtId="0" fontId="6" fillId="0" borderId="20" xfId="0" applyFont="1" applyFill="1" applyBorder="1" applyAlignment="1" applyProtection="1">
      <alignment vertical="top" wrapText="1"/>
    </xf>
    <xf numFmtId="0" fontId="0" fillId="0" borderId="22" xfId="0" applyBorder="1"/>
    <xf numFmtId="0" fontId="10" fillId="3" borderId="0" xfId="0" applyFont="1" applyFill="1" applyBorder="1" applyAlignment="1" applyProtection="1">
      <alignment horizontal="left" vertical="center" wrapText="1"/>
    </xf>
    <xf numFmtId="0" fontId="29" fillId="2" borderId="23" xfId="0" applyFont="1" applyFill="1" applyBorder="1" applyAlignment="1" applyProtection="1">
      <alignment horizontal="left"/>
    </xf>
    <xf numFmtId="0" fontId="14" fillId="3" borderId="0" xfId="0" applyFont="1" applyFill="1" applyBorder="1" applyAlignment="1" applyProtection="1">
      <alignment horizontal="right"/>
    </xf>
    <xf numFmtId="0" fontId="45" fillId="2" borderId="49" xfId="0" applyFont="1" applyFill="1" applyBorder="1" applyAlignment="1" applyProtection="1">
      <alignment horizontal="left"/>
    </xf>
    <xf numFmtId="0" fontId="27" fillId="3" borderId="0" xfId="0" applyFont="1" applyFill="1" applyBorder="1" applyProtection="1"/>
    <xf numFmtId="0" fontId="13" fillId="3" borderId="0"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3" fontId="1" fillId="3" borderId="0" xfId="0" applyNumberFormat="1" applyFont="1" applyFill="1" applyBorder="1" applyAlignment="1" applyProtection="1">
      <alignment vertical="top" wrapText="1"/>
      <protection locked="0"/>
    </xf>
    <xf numFmtId="3" fontId="1" fillId="3" borderId="17" xfId="0" applyNumberFormat="1" applyFont="1" applyFill="1" applyBorder="1" applyAlignment="1" applyProtection="1">
      <alignment vertical="top" wrapText="1"/>
      <protection locked="0"/>
    </xf>
    <xf numFmtId="0" fontId="14" fillId="3" borderId="0" xfId="0" applyFont="1" applyFill="1" applyBorder="1" applyAlignment="1" applyProtection="1">
      <alignment horizontal="left"/>
    </xf>
    <xf numFmtId="0" fontId="25" fillId="0" borderId="42" xfId="0" applyFont="1" applyFill="1" applyBorder="1"/>
    <xf numFmtId="0" fontId="14" fillId="3" borderId="22" xfId="0" applyFont="1" applyFill="1" applyBorder="1" applyAlignment="1" applyProtection="1">
      <alignment horizontal="right" wrapText="1"/>
    </xf>
    <xf numFmtId="0" fontId="14" fillId="3" borderId="0" xfId="0" applyFont="1" applyFill="1" applyBorder="1" applyAlignment="1" applyProtection="1">
      <alignment horizontal="right" wrapText="1"/>
    </xf>
    <xf numFmtId="0" fontId="13" fillId="3" borderId="22" xfId="0" applyFont="1" applyFill="1" applyBorder="1" applyAlignment="1" applyProtection="1">
      <alignment horizontal="right"/>
    </xf>
    <xf numFmtId="0" fontId="14" fillId="3" borderId="23" xfId="0" applyFont="1" applyFill="1" applyBorder="1" applyAlignment="1" applyProtection="1">
      <alignment horizontal="right"/>
    </xf>
    <xf numFmtId="0" fontId="54" fillId="2" borderId="8" xfId="0" applyFont="1" applyFill="1" applyBorder="1" applyAlignment="1" applyProtection="1">
      <alignment horizontal="right" wrapText="1"/>
    </xf>
    <xf numFmtId="0" fontId="54" fillId="2" borderId="5" xfId="0" applyFont="1" applyFill="1" applyBorder="1" applyAlignment="1" applyProtection="1">
      <alignment horizontal="right" wrapText="1"/>
    </xf>
    <xf numFmtId="0" fontId="54" fillId="2" borderId="6" xfId="0" applyFont="1" applyFill="1" applyBorder="1" applyAlignment="1" applyProtection="1">
      <alignment horizontal="right"/>
    </xf>
    <xf numFmtId="0" fontId="54" fillId="2" borderId="24" xfId="0" applyFont="1" applyFill="1" applyBorder="1" applyAlignment="1" applyProtection="1">
      <alignment horizontal="right" wrapText="1"/>
    </xf>
    <xf numFmtId="0" fontId="14" fillId="3" borderId="0" xfId="0" applyFont="1" applyFill="1" applyBorder="1" applyAlignment="1" applyProtection="1">
      <alignment wrapText="1"/>
    </xf>
    <xf numFmtId="0" fontId="14" fillId="3" borderId="23" xfId="0" applyFont="1" applyFill="1" applyBorder="1" applyAlignment="1" applyProtection="1">
      <alignment horizontal="left" vertical="center" wrapText="1"/>
    </xf>
    <xf numFmtId="0" fontId="13" fillId="2" borderId="2" xfId="0" applyFont="1" applyFill="1" applyBorder="1" applyAlignment="1" applyProtection="1">
      <alignment horizontal="left" vertical="top" wrapText="1"/>
    </xf>
    <xf numFmtId="0" fontId="13" fillId="2" borderId="3" xfId="0" applyFont="1" applyFill="1" applyBorder="1" applyAlignment="1" applyProtection="1">
      <alignment horizontal="left" vertical="top" wrapText="1"/>
    </xf>
    <xf numFmtId="0" fontId="13" fillId="2" borderId="22" xfId="0" applyFont="1" applyFill="1" applyBorder="1" applyAlignment="1" applyProtection="1">
      <alignment horizontal="left" vertical="top" wrapText="1"/>
    </xf>
    <xf numFmtId="0" fontId="13" fillId="2" borderId="4" xfId="0" applyFont="1" applyFill="1" applyBorder="1" applyAlignment="1" applyProtection="1">
      <alignment horizontal="left" vertical="top" wrapText="1"/>
    </xf>
    <xf numFmtId="0" fontId="13" fillId="0" borderId="25" xfId="0" applyFont="1" applyFill="1" applyBorder="1" applyAlignment="1">
      <alignment vertical="top" wrapText="1"/>
    </xf>
    <xf numFmtId="0" fontId="13" fillId="0" borderId="42" xfId="0" applyFont="1" applyFill="1" applyBorder="1" applyAlignment="1">
      <alignment vertical="top" wrapText="1"/>
    </xf>
    <xf numFmtId="0" fontId="25" fillId="2" borderId="1" xfId="0" applyFont="1" applyFill="1" applyBorder="1" applyAlignment="1">
      <alignment vertical="top" wrapText="1"/>
    </xf>
    <xf numFmtId="0" fontId="59" fillId="11" borderId="39" xfId="0" applyFont="1" applyFill="1" applyBorder="1" applyAlignment="1" applyProtection="1">
      <alignment horizontal="center" vertical="center" wrapText="1"/>
    </xf>
    <xf numFmtId="0" fontId="59" fillId="11" borderId="30" xfId="0" applyFont="1" applyFill="1" applyBorder="1" applyAlignment="1" applyProtection="1">
      <alignment horizontal="center" vertical="center" wrapText="1"/>
    </xf>
    <xf numFmtId="0" fontId="59" fillId="11" borderId="11" xfId="0" applyFont="1" applyFill="1" applyBorder="1" applyAlignment="1" applyProtection="1">
      <alignment horizontal="center" vertical="center" wrapText="1"/>
    </xf>
    <xf numFmtId="0" fontId="59" fillId="11" borderId="52" xfId="0" applyFont="1" applyFill="1" applyBorder="1" applyAlignment="1" applyProtection="1">
      <alignment horizontal="center" vertical="center" wrapText="1"/>
    </xf>
    <xf numFmtId="0" fontId="59" fillId="11" borderId="6" xfId="0" applyFont="1" applyFill="1" applyBorder="1" applyAlignment="1" applyProtection="1">
      <alignment horizontal="center" vertical="center" wrapText="1"/>
    </xf>
    <xf numFmtId="0" fontId="59" fillId="11" borderId="59" xfId="0" applyFont="1" applyFill="1" applyBorder="1" applyAlignment="1" applyProtection="1">
      <alignment horizontal="center" vertical="center"/>
    </xf>
    <xf numFmtId="0" fontId="59" fillId="11" borderId="8" xfId="0" applyFont="1" applyFill="1" applyBorder="1" applyAlignment="1" applyProtection="1">
      <alignment vertical="center"/>
    </xf>
    <xf numFmtId="0" fontId="59" fillId="11" borderId="48" xfId="0" applyFont="1" applyFill="1" applyBorder="1" applyAlignment="1" applyProtection="1">
      <alignment horizontal="center" vertical="center"/>
    </xf>
    <xf numFmtId="0" fontId="59" fillId="11" borderId="10" xfId="0" applyFont="1" applyFill="1" applyBorder="1" applyAlignment="1" applyProtection="1">
      <alignment horizontal="center" vertical="center"/>
    </xf>
    <xf numFmtId="0" fontId="59" fillId="11" borderId="40" xfId="0" applyFont="1" applyFill="1" applyBorder="1" applyAlignment="1" applyProtection="1">
      <alignment horizontal="center" vertical="center"/>
    </xf>
    <xf numFmtId="0" fontId="59" fillId="11" borderId="11" xfId="0" applyFont="1" applyFill="1" applyBorder="1" applyAlignment="1" applyProtection="1">
      <alignment horizontal="center" wrapText="1"/>
    </xf>
    <xf numFmtId="0" fontId="59" fillId="11" borderId="7" xfId="0" applyFont="1" applyFill="1" applyBorder="1" applyAlignment="1" applyProtection="1">
      <alignment horizontal="center" vertical="center" wrapText="1"/>
    </xf>
    <xf numFmtId="0" fontId="60" fillId="2" borderId="1" xfId="0" applyFont="1" applyFill="1" applyBorder="1" applyAlignment="1">
      <alignment horizontal="justify" wrapText="1"/>
    </xf>
    <xf numFmtId="0" fontId="61" fillId="2" borderId="1" xfId="0" applyFont="1" applyFill="1" applyBorder="1" applyAlignment="1" applyProtection="1">
      <alignment horizontal="justify" vertical="top" wrapText="1"/>
      <protection locked="0"/>
    </xf>
    <xf numFmtId="1" fontId="61" fillId="2" borderId="3" xfId="0" applyNumberFormat="1" applyFont="1" applyFill="1" applyBorder="1" applyAlignment="1" applyProtection="1">
      <alignment horizontal="justify" wrapText="1"/>
      <protection locked="0"/>
    </xf>
    <xf numFmtId="1" fontId="61" fillId="2" borderId="33" xfId="0" applyNumberFormat="1" applyFont="1" applyFill="1" applyBorder="1" applyAlignment="1" applyProtection="1">
      <alignment horizontal="justify" wrapText="1"/>
      <protection locked="0"/>
    </xf>
    <xf numFmtId="1" fontId="61" fillId="2" borderId="1" xfId="0" applyNumberFormat="1" applyFont="1" applyFill="1" applyBorder="1" applyAlignment="1" applyProtection="1">
      <alignment horizontal="justify" vertical="center" wrapText="1"/>
      <protection locked="0"/>
    </xf>
    <xf numFmtId="14" fontId="61" fillId="2" borderId="3" xfId="0" applyNumberFormat="1" applyFont="1" applyFill="1" applyBorder="1" applyAlignment="1">
      <alignment horizontal="justify" wrapText="1"/>
    </xf>
    <xf numFmtId="0" fontId="20" fillId="2" borderId="1" xfId="1" applyFill="1" applyBorder="1" applyAlignment="1" applyProtection="1">
      <alignment vertical="top" wrapText="1"/>
      <protection locked="0"/>
    </xf>
    <xf numFmtId="0" fontId="61" fillId="2" borderId="2" xfId="0" applyFont="1" applyFill="1" applyBorder="1" applyAlignment="1" applyProtection="1">
      <alignment horizontal="justify" wrapText="1"/>
      <protection locked="0"/>
    </xf>
    <xf numFmtId="0" fontId="62" fillId="2" borderId="3" xfId="1" applyFont="1" applyFill="1" applyBorder="1" applyAlignment="1" applyProtection="1">
      <alignment horizontal="justify" wrapText="1"/>
      <protection locked="0"/>
    </xf>
    <xf numFmtId="165" fontId="61" fillId="2" borderId="4" xfId="0" applyNumberFormat="1" applyFont="1" applyFill="1" applyBorder="1" applyAlignment="1" applyProtection="1">
      <alignment horizontal="justify" wrapText="1"/>
      <protection locked="0"/>
    </xf>
    <xf numFmtId="0" fontId="2" fillId="3" borderId="0" xfId="0" applyFont="1" applyFill="1" applyAlignment="1">
      <alignment horizontal="right"/>
    </xf>
    <xf numFmtId="0" fontId="61" fillId="3" borderId="0" xfId="0" applyFont="1" applyFill="1" applyAlignment="1">
      <alignment horizontal="justify" wrapText="1"/>
    </xf>
    <xf numFmtId="0" fontId="1" fillId="3" borderId="0" xfId="0" applyFont="1" applyFill="1" applyAlignment="1">
      <alignment horizontal="right"/>
    </xf>
    <xf numFmtId="165" fontId="61" fillId="2" borderId="2" xfId="0" applyNumberFormat="1" applyFont="1" applyFill="1" applyBorder="1" applyAlignment="1" applyProtection="1">
      <alignment horizontal="justify" wrapText="1"/>
      <protection locked="0"/>
    </xf>
    <xf numFmtId="0" fontId="61" fillId="2" borderId="3" xfId="0" applyFont="1" applyFill="1" applyBorder="1" applyAlignment="1" applyProtection="1">
      <alignment horizontal="justify" wrapText="1"/>
      <protection locked="0"/>
    </xf>
    <xf numFmtId="0" fontId="1" fillId="3" borderId="25" xfId="0" applyFont="1" applyFill="1" applyBorder="1" applyAlignment="1">
      <alignment horizontal="right"/>
    </xf>
    <xf numFmtId="0" fontId="1" fillId="3" borderId="22" xfId="0" applyFont="1" applyFill="1" applyBorder="1" applyAlignment="1">
      <alignment horizontal="right"/>
    </xf>
    <xf numFmtId="0" fontId="1" fillId="3" borderId="23" xfId="0" applyFont="1" applyFill="1" applyBorder="1"/>
    <xf numFmtId="0" fontId="1" fillId="3" borderId="24" xfId="0" applyFont="1" applyFill="1" applyBorder="1" applyAlignment="1">
      <alignment horizontal="right"/>
    </xf>
    <xf numFmtId="0" fontId="1" fillId="3" borderId="26" xfId="0" applyFont="1" applyFill="1" applyBorder="1"/>
    <xf numFmtId="0" fontId="63" fillId="0" borderId="6" xfId="0" applyFont="1" applyBorder="1" applyAlignment="1">
      <alignment horizontal="center" vertical="center" wrapText="1"/>
    </xf>
    <xf numFmtId="166" fontId="0" fillId="0" borderId="7" xfId="0" applyNumberFormat="1" applyBorder="1"/>
    <xf numFmtId="0" fontId="63" fillId="11" borderId="6" xfId="0" applyFont="1" applyFill="1" applyBorder="1" applyAlignment="1">
      <alignment horizontal="center" vertical="center" wrapText="1"/>
    </xf>
    <xf numFmtId="0" fontId="63" fillId="14" borderId="34" xfId="0" applyFont="1" applyFill="1" applyBorder="1" applyAlignment="1">
      <alignment horizontal="center" vertical="center" wrapText="1"/>
    </xf>
    <xf numFmtId="0" fontId="64" fillId="15" borderId="6" xfId="0" applyFont="1" applyFill="1" applyBorder="1" applyAlignment="1">
      <alignment horizontal="center" vertical="center" wrapText="1"/>
    </xf>
    <xf numFmtId="0" fontId="63" fillId="10" borderId="34" xfId="0" applyFont="1" applyFill="1" applyBorder="1" applyAlignment="1">
      <alignment horizontal="center" vertical="center" wrapText="1"/>
    </xf>
    <xf numFmtId="0" fontId="63" fillId="16" borderId="6" xfId="0" applyFont="1" applyFill="1" applyBorder="1" applyAlignment="1">
      <alignment horizontal="center" vertical="center" wrapText="1"/>
    </xf>
    <xf numFmtId="0" fontId="63" fillId="4" borderId="66" xfId="0" applyFont="1" applyFill="1" applyBorder="1" applyAlignment="1">
      <alignment horizontal="center" vertical="center" wrapText="1"/>
    </xf>
    <xf numFmtId="166" fontId="65" fillId="0" borderId="34" xfId="0" applyNumberFormat="1" applyFont="1" applyBorder="1" applyAlignment="1">
      <alignment horizontal="center" vertical="center"/>
    </xf>
    <xf numFmtId="0" fontId="2" fillId="2" borderId="32" xfId="0" applyFont="1" applyFill="1" applyBorder="1" applyAlignment="1">
      <alignment horizontal="right" vertical="center" wrapText="1"/>
    </xf>
    <xf numFmtId="167" fontId="1" fillId="2" borderId="18" xfId="0" applyNumberFormat="1" applyFont="1" applyFill="1" applyBorder="1" applyAlignment="1">
      <alignment vertical="top" wrapText="1"/>
    </xf>
    <xf numFmtId="166" fontId="0" fillId="0" borderId="11" xfId="0" applyNumberFormat="1" applyBorder="1" applyAlignment="1">
      <alignment horizontal="center" vertical="center" wrapText="1"/>
    </xf>
    <xf numFmtId="17" fontId="1" fillId="2" borderId="7" xfId="0" applyNumberFormat="1" applyFont="1" applyFill="1" applyBorder="1" applyAlignment="1">
      <alignment horizontal="center" vertical="center" wrapText="1"/>
    </xf>
    <xf numFmtId="166" fontId="0" fillId="0" borderId="11" xfId="0" applyNumberFormat="1" applyBorder="1" applyAlignment="1">
      <alignment horizontal="center" vertical="center"/>
    </xf>
    <xf numFmtId="0" fontId="63" fillId="14" borderId="6" xfId="0" applyFont="1" applyFill="1" applyBorder="1" applyAlignment="1">
      <alignment horizontal="center" vertical="center" wrapText="1"/>
    </xf>
    <xf numFmtId="0" fontId="63" fillId="10" borderId="6" xfId="0" applyFont="1" applyFill="1" applyBorder="1" applyAlignment="1">
      <alignment horizontal="center" vertical="center" wrapText="1"/>
    </xf>
    <xf numFmtId="166" fontId="65" fillId="0" borderId="11" xfId="0" applyNumberFormat="1" applyFont="1" applyBorder="1" applyAlignment="1">
      <alignment horizontal="center" vertical="center"/>
    </xf>
    <xf numFmtId="0" fontId="63" fillId="4" borderId="6" xfId="0" applyFont="1" applyFill="1" applyBorder="1" applyAlignment="1">
      <alignment horizontal="center" vertical="center" wrapText="1"/>
    </xf>
    <xf numFmtId="166" fontId="65" fillId="0" borderId="39" xfId="0" applyNumberFormat="1" applyFont="1" applyBorder="1" applyAlignment="1">
      <alignment horizontal="center" vertical="center"/>
    </xf>
    <xf numFmtId="0" fontId="28" fillId="0" borderId="32" xfId="0" applyFont="1" applyFill="1" applyBorder="1" applyAlignment="1">
      <alignment horizontal="left" vertical="center" wrapText="1"/>
    </xf>
    <xf numFmtId="0" fontId="28" fillId="0" borderId="10" xfId="0" applyFont="1" applyFill="1" applyBorder="1" applyAlignment="1">
      <alignment horizontal="center" vertical="center" wrapText="1"/>
    </xf>
    <xf numFmtId="167" fontId="21" fillId="0" borderId="0" xfId="0" applyNumberFormat="1" applyFont="1"/>
    <xf numFmtId="3" fontId="21" fillId="0" borderId="0" xfId="0" applyNumberFormat="1" applyFont="1"/>
    <xf numFmtId="0" fontId="68" fillId="2" borderId="50" xfId="0" applyFont="1" applyFill="1" applyBorder="1" applyAlignment="1">
      <alignment horizontal="justify" vertical="center" wrapText="1"/>
    </xf>
    <xf numFmtId="0" fontId="68" fillId="2" borderId="15"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0" fillId="13" borderId="20" xfId="0" applyFill="1" applyBorder="1" applyAlignment="1">
      <alignment horizontal="left" vertical="center"/>
    </xf>
    <xf numFmtId="0" fontId="0" fillId="13" borderId="0" xfId="0" applyFill="1" applyBorder="1" applyAlignment="1">
      <alignment vertical="center"/>
    </xf>
    <xf numFmtId="0" fontId="21" fillId="13" borderId="0" xfId="0" applyFont="1" applyFill="1" applyBorder="1" applyAlignment="1">
      <alignment horizontal="left" vertical="center"/>
    </xf>
    <xf numFmtId="0" fontId="48" fillId="13" borderId="0" xfId="0" applyFont="1" applyFill="1" applyBorder="1" applyAlignment="1">
      <alignment horizontal="left" vertical="center"/>
    </xf>
    <xf numFmtId="0" fontId="48" fillId="13" borderId="0" xfId="0" applyFont="1" applyFill="1" applyBorder="1" applyAlignment="1">
      <alignment horizontal="left" vertical="center" wrapText="1"/>
    </xf>
    <xf numFmtId="0" fontId="21" fillId="13" borderId="0" xfId="0" applyFont="1" applyFill="1" applyBorder="1" applyAlignment="1">
      <alignment horizontal="left" vertical="center" wrapText="1"/>
    </xf>
    <xf numFmtId="0" fontId="0" fillId="3" borderId="0" xfId="0" applyFill="1" applyBorder="1" applyAlignment="1">
      <alignment vertical="center"/>
    </xf>
    <xf numFmtId="0" fontId="21" fillId="0" borderId="7" xfId="0" applyFont="1" applyFill="1" applyBorder="1" applyAlignment="1">
      <alignment horizontal="left" vertical="center" wrapText="1"/>
    </xf>
    <xf numFmtId="0" fontId="0" fillId="3" borderId="0" xfId="0" applyFill="1" applyBorder="1" applyAlignment="1">
      <alignment horizontal="left" vertical="center"/>
    </xf>
    <xf numFmtId="0" fontId="0" fillId="3" borderId="25" xfId="0" applyFill="1" applyBorder="1" applyAlignment="1">
      <alignment horizontal="left" vertical="center"/>
    </xf>
    <xf numFmtId="0" fontId="28" fillId="0" borderId="62" xfId="0" applyFont="1" applyFill="1" applyBorder="1" applyAlignment="1">
      <alignment horizontal="center" vertical="center" wrapText="1"/>
    </xf>
    <xf numFmtId="0" fontId="28" fillId="0" borderId="18" xfId="0" applyFont="1" applyFill="1" applyBorder="1" applyAlignment="1">
      <alignment horizontal="center" vertical="center" wrapText="1"/>
    </xf>
    <xf numFmtId="0" fontId="0" fillId="0" borderId="0" xfId="0" applyFill="1" applyAlignment="1">
      <alignment horizontal="center" vertical="top"/>
    </xf>
    <xf numFmtId="0" fontId="0" fillId="13" borderId="20" xfId="0" applyFill="1" applyBorder="1" applyAlignment="1">
      <alignment horizontal="center" vertical="top"/>
    </xf>
    <xf numFmtId="0" fontId="0" fillId="13" borderId="0" xfId="0" applyFill="1" applyBorder="1" applyAlignment="1">
      <alignment horizontal="center"/>
    </xf>
    <xf numFmtId="0" fontId="21" fillId="0" borderId="13" xfId="0" applyFont="1" applyFill="1" applyBorder="1" applyAlignment="1">
      <alignment horizontal="center" vertical="center" wrapText="1"/>
    </xf>
    <xf numFmtId="0" fontId="0" fillId="13" borderId="0" xfId="0" applyFill="1" applyBorder="1" applyAlignment="1">
      <alignment horizontal="center" vertical="top"/>
    </xf>
    <xf numFmtId="0" fontId="48" fillId="13" borderId="0" xfId="0" applyFont="1" applyFill="1" applyBorder="1" applyAlignment="1">
      <alignment horizontal="center" vertical="top"/>
    </xf>
    <xf numFmtId="0" fontId="48" fillId="13" borderId="0" xfId="0" applyFont="1" applyFill="1" applyBorder="1" applyAlignment="1">
      <alignment horizontal="center" vertical="top" wrapText="1"/>
    </xf>
    <xf numFmtId="0" fontId="0" fillId="13" borderId="0" xfId="0" applyFill="1" applyBorder="1" applyAlignment="1">
      <alignment horizontal="center" vertical="top" wrapText="1"/>
    </xf>
    <xf numFmtId="0" fontId="0" fillId="3" borderId="0" xfId="0" applyFill="1" applyBorder="1" applyAlignment="1">
      <alignment horizontal="center"/>
    </xf>
    <xf numFmtId="0" fontId="21" fillId="3" borderId="0" xfId="0" applyFont="1" applyFill="1" applyBorder="1" applyAlignment="1">
      <alignment horizontal="center" vertical="top" wrapText="1"/>
    </xf>
    <xf numFmtId="0" fontId="0" fillId="3" borderId="0" xfId="0" applyFill="1" applyBorder="1" applyAlignment="1">
      <alignment horizontal="center" vertical="top"/>
    </xf>
    <xf numFmtId="0" fontId="0" fillId="3" borderId="25" xfId="0" applyFill="1" applyBorder="1" applyAlignment="1">
      <alignment horizontal="center" vertical="top"/>
    </xf>
    <xf numFmtId="0" fontId="0" fillId="2" borderId="1" xfId="0" applyFill="1" applyBorder="1" applyAlignment="1">
      <alignment vertical="top" wrapText="1"/>
    </xf>
    <xf numFmtId="0" fontId="0" fillId="2" borderId="1" xfId="0" applyFill="1" applyBorder="1" applyAlignment="1">
      <alignment horizontal="center" vertical="center"/>
    </xf>
    <xf numFmtId="0" fontId="1" fillId="5" borderId="1" xfId="0" applyFont="1" applyFill="1" applyBorder="1" applyAlignment="1" applyProtection="1">
      <alignment horizontal="center" vertical="center"/>
    </xf>
    <xf numFmtId="0" fontId="0" fillId="2" borderId="1" xfId="0" applyFill="1" applyBorder="1" applyAlignment="1">
      <alignment vertical="center" wrapText="1"/>
    </xf>
    <xf numFmtId="0" fontId="2" fillId="3" borderId="11" xfId="0" applyFont="1" applyFill="1" applyBorder="1" applyAlignment="1">
      <alignment vertical="center" wrapText="1"/>
    </xf>
    <xf numFmtId="0" fontId="68" fillId="2" borderId="11" xfId="0" quotePrefix="1" applyFont="1" applyFill="1" applyBorder="1" applyAlignment="1">
      <alignment horizontal="justify" vertical="center" wrapText="1"/>
    </xf>
    <xf numFmtId="0" fontId="68" fillId="2" borderId="11" xfId="0" applyFont="1" applyFill="1" applyBorder="1" applyAlignment="1">
      <alignment horizontal="center" vertical="center" wrapText="1"/>
    </xf>
    <xf numFmtId="0" fontId="68" fillId="2" borderId="11" xfId="0" applyFont="1" applyFill="1" applyBorder="1" applyAlignment="1">
      <alignment horizontal="center" vertical="center"/>
    </xf>
    <xf numFmtId="0" fontId="68" fillId="0" borderId="11" xfId="0" quotePrefix="1" applyFont="1" applyBorder="1" applyAlignment="1">
      <alignment horizontal="justify" vertical="center" wrapText="1"/>
    </xf>
    <xf numFmtId="0" fontId="68" fillId="0" borderId="11" xfId="0" applyFont="1" applyBorder="1" applyAlignment="1">
      <alignment horizontal="center" vertical="center" wrapText="1"/>
    </xf>
    <xf numFmtId="0" fontId="68" fillId="2" borderId="11" xfId="0" applyFont="1" applyFill="1" applyBorder="1" applyAlignment="1">
      <alignment horizontal="justify" vertical="center" wrapText="1"/>
    </xf>
    <xf numFmtId="0" fontId="68" fillId="2" borderId="11" xfId="0" quotePrefix="1" applyFont="1" applyFill="1" applyBorder="1" applyAlignment="1">
      <alignment horizontal="center" vertical="center" wrapText="1"/>
    </xf>
    <xf numFmtId="0" fontId="28" fillId="3" borderId="16"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38" fillId="11" borderId="30" xfId="0" applyFont="1" applyFill="1" applyBorder="1" applyAlignment="1" applyProtection="1">
      <alignment horizontal="center" vertical="center" wrapText="1"/>
    </xf>
    <xf numFmtId="0" fontId="35" fillId="8" borderId="30" xfId="4" applyBorder="1" applyAlignment="1" applyProtection="1">
      <alignment horizontal="center" vertical="center"/>
      <protection locked="0"/>
    </xf>
    <xf numFmtId="0" fontId="35" fillId="8" borderId="55" xfId="4" applyBorder="1" applyAlignment="1" applyProtection="1">
      <alignment horizontal="center" vertical="center"/>
      <protection locked="0"/>
    </xf>
    <xf numFmtId="0" fontId="35" fillId="12" borderId="55" xfId="4" applyFill="1" applyBorder="1" applyAlignment="1" applyProtection="1">
      <alignment horizontal="center" vertical="center"/>
      <protection locked="0"/>
    </xf>
    <xf numFmtId="0" fontId="35" fillId="12" borderId="30" xfId="4" applyFill="1" applyBorder="1" applyAlignment="1" applyProtection="1">
      <alignment horizontal="center" vertical="center" wrapText="1"/>
      <protection locked="0"/>
    </xf>
    <xf numFmtId="0" fontId="35" fillId="12" borderId="52" xfId="4" applyFill="1" applyBorder="1" applyAlignment="1" applyProtection="1">
      <alignment horizontal="center" vertical="center"/>
      <protection locked="0"/>
    </xf>
    <xf numFmtId="0" fontId="35" fillId="12" borderId="55" xfId="4" applyFill="1" applyBorder="1" applyAlignment="1" applyProtection="1">
      <alignment horizontal="center" vertical="center" wrapText="1"/>
      <protection locked="0"/>
    </xf>
    <xf numFmtId="0" fontId="21" fillId="0" borderId="59" xfId="0" applyFont="1" applyFill="1" applyBorder="1" applyAlignment="1">
      <alignment horizontal="center" vertical="center" wrapText="1"/>
    </xf>
    <xf numFmtId="0" fontId="21" fillId="0" borderId="43" xfId="0" applyFont="1" applyFill="1" applyBorder="1" applyAlignment="1">
      <alignment horizontal="center" vertical="center" wrapText="1"/>
    </xf>
    <xf numFmtId="0" fontId="67" fillId="0" borderId="59" xfId="0" applyFont="1" applyBorder="1" applyAlignment="1">
      <alignment horizontal="left" vertical="center" wrapText="1"/>
    </xf>
    <xf numFmtId="0" fontId="67" fillId="0" borderId="11" xfId="0" applyFont="1" applyBorder="1" applyAlignment="1">
      <alignment horizontal="left" vertical="center" wrapText="1"/>
    </xf>
    <xf numFmtId="0" fontId="0" fillId="13" borderId="0" xfId="0" applyFill="1" applyBorder="1" applyAlignment="1">
      <alignment vertical="top"/>
    </xf>
    <xf numFmtId="0" fontId="21" fillId="0" borderId="11" xfId="0" applyFont="1" applyFill="1" applyBorder="1" applyAlignment="1">
      <alignment vertical="center" wrapText="1"/>
    </xf>
    <xf numFmtId="0" fontId="21" fillId="0" borderId="59" xfId="0" applyFont="1" applyFill="1" applyBorder="1" applyAlignment="1">
      <alignment vertical="center" wrapText="1"/>
    </xf>
    <xf numFmtId="0" fontId="0" fillId="2" borderId="1" xfId="0" applyFill="1" applyBorder="1" applyAlignment="1">
      <alignment wrapText="1"/>
    </xf>
    <xf numFmtId="0" fontId="1" fillId="3" borderId="0" xfId="0" applyFont="1" applyFill="1" applyBorder="1"/>
    <xf numFmtId="0" fontId="1" fillId="3" borderId="24" xfId="0" applyFont="1" applyFill="1" applyBorder="1" applyAlignment="1" applyProtection="1">
      <alignment horizontal="left" vertical="center"/>
    </xf>
    <xf numFmtId="0" fontId="1" fillId="3" borderId="26" xfId="0" applyFont="1" applyFill="1" applyBorder="1" applyAlignment="1" applyProtection="1">
      <alignment horizontal="left" vertical="center"/>
    </xf>
    <xf numFmtId="0" fontId="38" fillId="11" borderId="59" xfId="0" applyFont="1" applyFill="1" applyBorder="1" applyAlignment="1">
      <alignment horizontal="center" vertical="center" wrapText="1"/>
    </xf>
    <xf numFmtId="0" fontId="38" fillId="11" borderId="43" xfId="0" applyFont="1" applyFill="1" applyBorder="1" applyAlignment="1">
      <alignment horizontal="center" vertical="center" wrapText="1"/>
    </xf>
    <xf numFmtId="0" fontId="39" fillId="0" borderId="11" xfId="0" applyFont="1" applyBorder="1" applyAlignment="1">
      <alignment vertical="center" wrapText="1"/>
    </xf>
    <xf numFmtId="0" fontId="42" fillId="2" borderId="11" xfId="0" applyFont="1" applyFill="1" applyBorder="1" applyAlignment="1">
      <alignment vertical="center" wrapText="1"/>
    </xf>
    <xf numFmtId="0" fontId="38" fillId="11" borderId="51" xfId="0" applyFont="1" applyFill="1" applyBorder="1" applyAlignment="1">
      <alignment horizontal="center" vertical="center" wrapText="1"/>
    </xf>
    <xf numFmtId="0" fontId="38" fillId="11" borderId="11" xfId="0" applyFont="1" applyFill="1" applyBorder="1" applyAlignment="1">
      <alignment horizontal="center" vertical="center" wrapText="1"/>
    </xf>
    <xf numFmtId="0" fontId="38" fillId="11" borderId="7" xfId="0" applyFont="1" applyFill="1" applyBorder="1" applyAlignment="1">
      <alignment horizontal="center" vertical="center" wrapText="1"/>
    </xf>
    <xf numFmtId="0" fontId="43" fillId="8" borderId="51" xfId="4" applyFont="1" applyBorder="1" applyAlignment="1" applyProtection="1">
      <alignment horizontal="center" vertical="center" wrapText="1"/>
      <protection locked="0"/>
    </xf>
    <xf numFmtId="0" fontId="43" fillId="8" borderId="7" xfId="4" applyFont="1" applyBorder="1" applyAlignment="1" applyProtection="1">
      <alignment horizontal="center" vertical="center" wrapText="1"/>
      <protection locked="0"/>
    </xf>
    <xf numFmtId="0" fontId="38" fillId="11" borderId="11" xfId="0" applyFont="1" applyFill="1" applyBorder="1" applyAlignment="1">
      <alignment horizontal="left" vertical="center" wrapText="1"/>
    </xf>
    <xf numFmtId="0" fontId="35" fillId="8" borderId="11" xfId="4" applyBorder="1" applyAlignment="1" applyProtection="1">
      <alignment horizontal="center" vertical="center" wrapText="1"/>
      <protection locked="0"/>
    </xf>
    <xf numFmtId="0" fontId="38" fillId="11" borderId="55" xfId="0" applyFont="1" applyFill="1" applyBorder="1" applyAlignment="1">
      <alignment horizontal="center" vertical="center" wrapText="1"/>
    </xf>
    <xf numFmtId="0" fontId="38" fillId="11" borderId="11" xfId="0" applyFont="1" applyFill="1" applyBorder="1" applyAlignment="1">
      <alignment horizontal="center" wrapText="1"/>
    </xf>
    <xf numFmtId="0" fontId="38" fillId="11" borderId="30" xfId="0" applyFont="1" applyFill="1" applyBorder="1" applyAlignment="1">
      <alignment horizontal="center" vertical="center" wrapText="1"/>
    </xf>
    <xf numFmtId="0" fontId="35" fillId="12" borderId="51" xfId="4" applyFill="1" applyBorder="1" applyAlignment="1" applyProtection="1">
      <alignment vertical="center"/>
      <protection locked="0"/>
    </xf>
    <xf numFmtId="0" fontId="0" fillId="0" borderId="18" xfId="0" applyBorder="1"/>
    <xf numFmtId="0" fontId="38" fillId="11" borderId="55" xfId="0" applyFont="1" applyFill="1" applyBorder="1" applyAlignment="1">
      <alignment horizontal="left" vertical="center" wrapText="1"/>
    </xf>
    <xf numFmtId="0" fontId="38" fillId="11" borderId="9" xfId="0" applyFont="1" applyFill="1" applyBorder="1" applyAlignment="1">
      <alignment horizontal="left" vertical="center" wrapText="1"/>
    </xf>
    <xf numFmtId="0" fontId="39" fillId="0" borderId="58" xfId="0" applyFont="1" applyBorder="1" applyAlignment="1">
      <alignment horizontal="left" vertical="center"/>
    </xf>
    <xf numFmtId="0" fontId="39" fillId="0" borderId="10" xfId="0" applyFont="1" applyBorder="1" applyAlignment="1">
      <alignment horizontal="left" vertical="center"/>
    </xf>
    <xf numFmtId="0" fontId="41" fillId="0" borderId="55" xfId="0" applyFont="1" applyBorder="1" applyAlignment="1">
      <alignment horizontal="left" vertical="center"/>
    </xf>
    <xf numFmtId="0" fontId="41" fillId="0" borderId="11" xfId="0" applyFont="1" applyBorder="1" applyAlignment="1">
      <alignment horizontal="left" vertical="center"/>
    </xf>
    <xf numFmtId="0" fontId="39" fillId="0" borderId="11" xfId="0" applyFont="1" applyBorder="1" applyAlignment="1">
      <alignment horizontal="center" vertical="center" wrapText="1"/>
    </xf>
    <xf numFmtId="0" fontId="35" fillId="12" borderId="11" xfId="4" applyFill="1" applyBorder="1" applyAlignment="1" applyProtection="1">
      <alignment horizontal="center" vertical="center" wrapText="1"/>
      <protection locked="0"/>
    </xf>
    <xf numFmtId="0" fontId="42" fillId="2" borderId="11" xfId="0" applyFont="1" applyFill="1" applyBorder="1" applyAlignment="1">
      <alignment horizontal="center" vertical="center" wrapText="1"/>
    </xf>
    <xf numFmtId="0" fontId="43" fillId="12" borderId="51" xfId="4" applyFont="1" applyFill="1" applyBorder="1" applyAlignment="1" applyProtection="1">
      <alignment horizontal="center" vertical="center" wrapText="1"/>
      <protection locked="0"/>
    </xf>
    <xf numFmtId="0" fontId="43" fillId="12" borderId="36" xfId="4" applyFont="1" applyFill="1" applyBorder="1" applyAlignment="1" applyProtection="1">
      <alignment horizontal="center" vertical="center"/>
      <protection locked="0"/>
    </xf>
    <xf numFmtId="0" fontId="38" fillId="11" borderId="59" xfId="0" applyFont="1" applyFill="1" applyBorder="1" applyAlignment="1">
      <alignment horizontal="center" vertical="center"/>
    </xf>
    <xf numFmtId="0" fontId="38" fillId="11" borderId="9" xfId="0" applyFont="1" applyFill="1" applyBorder="1" applyAlignment="1">
      <alignment horizontal="center" vertical="center"/>
    </xf>
    <xf numFmtId="0" fontId="38" fillId="11" borderId="6" xfId="0" applyFont="1" applyFill="1" applyBorder="1" applyAlignment="1">
      <alignment horizontal="center" vertical="center" wrapText="1"/>
    </xf>
    <xf numFmtId="9" fontId="35" fillId="12" borderId="51" xfId="4" applyNumberFormat="1" applyFill="1" applyBorder="1" applyAlignment="1" applyProtection="1">
      <alignment horizontal="center" vertical="center" wrapText="1"/>
      <protection locked="0"/>
    </xf>
    <xf numFmtId="0" fontId="38" fillId="11" borderId="29" xfId="0" applyFont="1" applyFill="1" applyBorder="1" applyAlignment="1">
      <alignment horizontal="center" vertical="center"/>
    </xf>
    <xf numFmtId="0" fontId="35" fillId="12" borderId="51" xfId="4" applyFill="1" applyBorder="1" applyAlignment="1" applyProtection="1">
      <alignment horizontal="center" vertical="center" wrapText="1"/>
      <protection locked="0"/>
    </xf>
    <xf numFmtId="0" fontId="38" fillId="11" borderId="43" xfId="0" applyFont="1" applyFill="1" applyBorder="1" applyAlignment="1">
      <alignment horizontal="center" vertical="center"/>
    </xf>
    <xf numFmtId="0" fontId="20" fillId="2" borderId="3" xfId="1" applyFill="1" applyBorder="1" applyAlignment="1" applyProtection="1">
      <alignment horizontal="justify" wrapText="1"/>
      <protection locked="0"/>
    </xf>
    <xf numFmtId="0" fontId="20" fillId="0" borderId="27" xfId="1" applyBorder="1" applyAlignment="1" applyProtection="1"/>
    <xf numFmtId="0" fontId="74" fillId="2" borderId="1" xfId="0" applyFont="1" applyFill="1" applyBorder="1" applyAlignment="1">
      <alignment horizontal="center" vertical="center" wrapText="1"/>
    </xf>
    <xf numFmtId="10" fontId="28" fillId="0" borderId="39" xfId="0" applyNumberFormat="1" applyFont="1" applyBorder="1" applyAlignment="1">
      <alignment horizontal="center" vertical="center"/>
    </xf>
    <xf numFmtId="0" fontId="28" fillId="0" borderId="12" xfId="0" applyFont="1" applyBorder="1" applyAlignment="1">
      <alignment horizontal="center" vertical="center"/>
    </xf>
    <xf numFmtId="0" fontId="28" fillId="0" borderId="13" xfId="0" applyFont="1" applyBorder="1" applyAlignment="1">
      <alignment horizontal="center" vertical="center"/>
    </xf>
    <xf numFmtId="10" fontId="28" fillId="0" borderId="13" xfId="0" applyNumberFormat="1" applyFont="1" applyBorder="1" applyAlignment="1">
      <alignment horizontal="center" vertical="center"/>
    </xf>
    <xf numFmtId="0" fontId="28" fillId="0" borderId="14" xfId="0" applyFont="1" applyBorder="1" applyAlignment="1">
      <alignment horizontal="center" vertical="center" wrapText="1"/>
    </xf>
    <xf numFmtId="0" fontId="28" fillId="0" borderId="39" xfId="0" applyFont="1" applyBorder="1" applyAlignment="1">
      <alignment horizontal="justify" vertical="center" wrapText="1"/>
    </xf>
    <xf numFmtId="0" fontId="28" fillId="0" borderId="13" xfId="0" applyFont="1" applyBorder="1" applyAlignment="1">
      <alignment horizontal="justify" vertical="center" wrapText="1"/>
    </xf>
    <xf numFmtId="4" fontId="21" fillId="0" borderId="0" xfId="0" applyNumberFormat="1" applyFont="1"/>
    <xf numFmtId="0" fontId="68" fillId="2" borderId="50" xfId="0" applyFont="1" applyFill="1" applyBorder="1" applyAlignment="1">
      <alignment horizontal="justify" vertical="center" wrapText="1"/>
    </xf>
    <xf numFmtId="170" fontId="21" fillId="0" borderId="0" xfId="0" applyNumberFormat="1" applyFont="1"/>
    <xf numFmtId="0" fontId="35" fillId="12" borderId="52" xfId="4" applyFill="1" applyBorder="1" applyAlignment="1" applyProtection="1">
      <alignment horizontal="center" vertical="center"/>
      <protection locked="0"/>
    </xf>
    <xf numFmtId="0" fontId="38" fillId="11" borderId="40" xfId="0" applyFont="1" applyFill="1" applyBorder="1" applyAlignment="1" applyProtection="1">
      <alignment horizontal="center" vertical="center"/>
    </xf>
    <xf numFmtId="0" fontId="38" fillId="11" borderId="30" xfId="0" applyFont="1" applyFill="1" applyBorder="1" applyAlignment="1" applyProtection="1">
      <alignment horizontal="center" vertical="center" wrapText="1"/>
    </xf>
    <xf numFmtId="0" fontId="35" fillId="12" borderId="55" xfId="4" applyFill="1" applyBorder="1" applyAlignment="1" applyProtection="1">
      <alignment horizontal="center" vertical="center"/>
      <protection locked="0"/>
    </xf>
    <xf numFmtId="0" fontId="38" fillId="11" borderId="55" xfId="0" applyFont="1" applyFill="1" applyBorder="1" applyAlignment="1">
      <alignment horizontal="center" vertical="center" wrapText="1"/>
    </xf>
    <xf numFmtId="0" fontId="35" fillId="12" borderId="30" xfId="4" applyFill="1" applyBorder="1" applyAlignment="1" applyProtection="1">
      <alignment horizontal="center" vertical="center" wrapText="1"/>
      <protection locked="0"/>
    </xf>
    <xf numFmtId="0" fontId="38" fillId="11" borderId="52" xfId="0" applyFont="1" applyFill="1" applyBorder="1" applyAlignment="1" applyProtection="1">
      <alignment horizontal="center" vertical="center" wrapText="1"/>
    </xf>
    <xf numFmtId="0" fontId="35" fillId="12" borderId="55" xfId="4" applyFill="1" applyBorder="1" applyAlignment="1" applyProtection="1">
      <alignment horizontal="center" vertical="center" wrapText="1"/>
      <protection locked="0"/>
    </xf>
    <xf numFmtId="0" fontId="38" fillId="11" borderId="51" xfId="0" applyFont="1" applyFill="1" applyBorder="1" applyAlignment="1">
      <alignment horizontal="center" vertical="center" wrapText="1"/>
    </xf>
    <xf numFmtId="0" fontId="59" fillId="11" borderId="30" xfId="0" applyFont="1" applyFill="1" applyBorder="1" applyAlignment="1" applyProtection="1">
      <alignment horizontal="center" vertical="center" wrapText="1"/>
    </xf>
    <xf numFmtId="0" fontId="59" fillId="11" borderId="52" xfId="0" applyFont="1" applyFill="1" applyBorder="1" applyAlignment="1" applyProtection="1">
      <alignment horizontal="center" vertical="center" wrapText="1"/>
    </xf>
    <xf numFmtId="0" fontId="47" fillId="12" borderId="52" xfId="4" applyFont="1" applyFill="1" applyBorder="1" applyAlignment="1" applyProtection="1">
      <alignment horizontal="center" vertical="center"/>
      <protection locked="0"/>
    </xf>
    <xf numFmtId="0" fontId="59" fillId="11" borderId="10" xfId="0" applyFont="1" applyFill="1" applyBorder="1" applyAlignment="1" applyProtection="1">
      <alignment horizontal="center" vertical="center"/>
    </xf>
    <xf numFmtId="0" fontId="59" fillId="11" borderId="48" xfId="0" applyFont="1" applyFill="1" applyBorder="1" applyAlignment="1" applyProtection="1">
      <alignment horizontal="center" vertical="center"/>
    </xf>
    <xf numFmtId="170" fontId="45" fillId="0" borderId="0" xfId="0" applyNumberFormat="1" applyFont="1"/>
    <xf numFmtId="0" fontId="58" fillId="2" borderId="1" xfId="0" applyFont="1" applyFill="1" applyBorder="1" applyAlignment="1">
      <alignment vertical="top" wrapText="1"/>
    </xf>
    <xf numFmtId="0" fontId="21" fillId="0" borderId="23" xfId="0" applyFont="1" applyFill="1" applyBorder="1" applyAlignment="1">
      <alignment vertical="top" wrapText="1"/>
    </xf>
    <xf numFmtId="0" fontId="21" fillId="0" borderId="26" xfId="0" applyFont="1" applyFill="1" applyBorder="1" applyAlignment="1">
      <alignment vertical="top" wrapText="1"/>
    </xf>
    <xf numFmtId="0" fontId="14" fillId="3" borderId="22" xfId="0" applyFont="1" applyFill="1" applyBorder="1" applyAlignment="1" applyProtection="1">
      <alignment horizontal="right" wrapText="1"/>
    </xf>
    <xf numFmtId="0" fontId="14" fillId="3" borderId="0" xfId="0" applyFont="1" applyFill="1" applyBorder="1" applyAlignment="1" applyProtection="1">
      <alignment horizontal="right" wrapText="1"/>
    </xf>
    <xf numFmtId="17" fontId="61" fillId="2" borderId="16" xfId="0" applyNumberFormat="1" applyFont="1" applyFill="1" applyBorder="1" applyAlignment="1">
      <alignment horizontal="justify" wrapText="1"/>
    </xf>
    <xf numFmtId="0" fontId="61" fillId="2" borderId="15" xfId="0" applyFont="1" applyFill="1" applyBorder="1" applyAlignment="1">
      <alignment horizontal="justify" wrapText="1"/>
    </xf>
    <xf numFmtId="0" fontId="2" fillId="3" borderId="22" xfId="0" applyFont="1" applyFill="1" applyBorder="1" applyAlignment="1" applyProtection="1">
      <alignment horizontal="right" wrapText="1"/>
    </xf>
    <xf numFmtId="0" fontId="2" fillId="3" borderId="23" xfId="0" applyFont="1" applyFill="1" applyBorder="1" applyAlignment="1" applyProtection="1">
      <alignment horizontal="right" wrapText="1"/>
    </xf>
    <xf numFmtId="0" fontId="14" fillId="3" borderId="23" xfId="0" applyFont="1" applyFill="1" applyBorder="1" applyAlignment="1" applyProtection="1">
      <alignment horizontal="right" wrapText="1"/>
    </xf>
    <xf numFmtId="0" fontId="2" fillId="3" borderId="22" xfId="0" applyFont="1" applyFill="1" applyBorder="1" applyAlignment="1" applyProtection="1">
      <alignment horizontal="right" vertical="top" wrapText="1"/>
    </xf>
    <xf numFmtId="0" fontId="2" fillId="3" borderId="23" xfId="0" applyFont="1" applyFill="1" applyBorder="1" applyAlignment="1" applyProtection="1">
      <alignment horizontal="right" vertical="top" wrapText="1"/>
    </xf>
    <xf numFmtId="14" fontId="61" fillId="2" borderId="33" xfId="0" applyNumberFormat="1" applyFont="1" applyFill="1" applyBorder="1" applyAlignment="1">
      <alignment horizontal="left" vertical="center" wrapText="1"/>
    </xf>
    <xf numFmtId="14" fontId="61" fillId="2" borderId="15" xfId="0" applyNumberFormat="1" applyFont="1" applyFill="1" applyBorder="1" applyAlignment="1">
      <alignment horizontal="left" vertical="center" wrapText="1"/>
    </xf>
    <xf numFmtId="0" fontId="2" fillId="3" borderId="0" xfId="0" applyFont="1" applyFill="1" applyBorder="1" applyAlignment="1" applyProtection="1">
      <alignment horizontal="right" wrapText="1"/>
    </xf>
    <xf numFmtId="0" fontId="2" fillId="3" borderId="25" xfId="0" applyFont="1" applyFill="1" applyBorder="1" applyAlignment="1" applyProtection="1">
      <alignment horizontal="left" vertical="center" wrapText="1"/>
    </xf>
    <xf numFmtId="0" fontId="10" fillId="3" borderId="0" xfId="0" applyFont="1" applyFill="1" applyBorder="1" applyAlignment="1" applyProtection="1">
      <alignment vertical="top" wrapText="1"/>
    </xf>
    <xf numFmtId="0" fontId="2" fillId="3" borderId="0" xfId="0" applyFont="1" applyFill="1" applyBorder="1" applyAlignment="1" applyProtection="1">
      <alignment horizontal="left" vertical="center" wrapText="1"/>
    </xf>
    <xf numFmtId="166" fontId="1" fillId="2" borderId="42" xfId="0" applyNumberFormat="1" applyFont="1" applyFill="1" applyBorder="1" applyAlignment="1">
      <alignment horizontal="center" vertical="center" wrapText="1"/>
    </xf>
    <xf numFmtId="166" fontId="1" fillId="2" borderId="31" xfId="0" applyNumberFormat="1" applyFont="1" applyFill="1" applyBorder="1" applyAlignment="1">
      <alignment horizontal="center" vertical="center" wrapText="1"/>
    </xf>
    <xf numFmtId="0" fontId="21" fillId="2" borderId="42" xfId="0" applyFont="1" applyFill="1" applyBorder="1" applyAlignment="1" applyProtection="1">
      <alignment horizontal="center" vertical="center" wrapText="1"/>
      <protection locked="0"/>
    </xf>
    <xf numFmtId="0" fontId="21" fillId="2" borderId="31" xfId="0" applyFont="1" applyFill="1" applyBorder="1" applyAlignment="1" applyProtection="1">
      <alignment horizontal="center" vertical="center" wrapText="1"/>
      <protection locked="0"/>
    </xf>
    <xf numFmtId="0" fontId="12" fillId="2" borderId="42" xfId="0" applyFont="1" applyFill="1" applyBorder="1" applyAlignment="1" applyProtection="1">
      <alignment horizontal="center"/>
    </xf>
    <xf numFmtId="0" fontId="12" fillId="2" borderId="17" xfId="0" applyFont="1" applyFill="1" applyBorder="1" applyAlignment="1" applyProtection="1">
      <alignment horizontal="center"/>
    </xf>
    <xf numFmtId="0" fontId="12" fillId="2" borderId="31" xfId="0" applyFont="1" applyFill="1" applyBorder="1" applyAlignment="1" applyProtection="1">
      <alignment horizontal="center"/>
    </xf>
    <xf numFmtId="0" fontId="9" fillId="3" borderId="22" xfId="0" applyFont="1" applyFill="1" applyBorder="1" applyAlignment="1" applyProtection="1">
      <alignment horizontal="center" wrapText="1"/>
    </xf>
    <xf numFmtId="0" fontId="9" fillId="3" borderId="0" xfId="0" applyFont="1" applyFill="1" applyBorder="1" applyAlignment="1" applyProtection="1">
      <alignment horizontal="center" wrapText="1"/>
    </xf>
    <xf numFmtId="0" fontId="9" fillId="3" borderId="0" xfId="0" applyFont="1" applyFill="1" applyBorder="1" applyAlignment="1" applyProtection="1">
      <alignment horizontal="center"/>
    </xf>
    <xf numFmtId="0" fontId="4" fillId="3" borderId="0" xfId="0" applyFont="1" applyFill="1" applyBorder="1" applyAlignment="1" applyProtection="1">
      <alignment horizontal="left" vertical="top" wrapText="1"/>
    </xf>
    <xf numFmtId="0" fontId="14" fillId="3" borderId="0" xfId="0" applyFont="1" applyFill="1" applyBorder="1" applyAlignment="1" applyProtection="1">
      <alignment horizontal="left" vertical="center" wrapText="1"/>
    </xf>
    <xf numFmtId="3" fontId="1" fillId="2" borderId="42" xfId="0" applyNumberFormat="1" applyFont="1" applyFill="1" applyBorder="1" applyAlignment="1" applyProtection="1">
      <alignment horizontal="center" vertical="center" wrapText="1"/>
      <protection locked="0"/>
    </xf>
    <xf numFmtId="3" fontId="1" fillId="2" borderId="31" xfId="0" applyNumberFormat="1" applyFont="1" applyFill="1" applyBorder="1" applyAlignment="1" applyProtection="1">
      <alignment horizontal="center" vertical="center" wrapText="1"/>
      <protection locked="0"/>
    </xf>
    <xf numFmtId="0" fontId="1" fillId="2" borderId="42" xfId="0" applyFont="1" applyFill="1" applyBorder="1" applyAlignment="1" applyProtection="1">
      <alignment horizontal="center" vertical="center" wrapText="1"/>
      <protection locked="0"/>
    </xf>
    <xf numFmtId="0" fontId="1" fillId="2" borderId="31" xfId="0" applyFont="1" applyFill="1" applyBorder="1" applyAlignment="1" applyProtection="1">
      <alignment horizontal="center" vertical="center" wrapText="1"/>
      <protection locked="0"/>
    </xf>
    <xf numFmtId="3" fontId="1" fillId="2" borderId="42" xfId="0" applyNumberFormat="1" applyFont="1" applyFill="1" applyBorder="1" applyAlignment="1" applyProtection="1">
      <alignment horizontal="center" vertical="top" wrapText="1"/>
      <protection locked="0"/>
    </xf>
    <xf numFmtId="3" fontId="1" fillId="2" borderId="31" xfId="0" applyNumberFormat="1" applyFont="1" applyFill="1" applyBorder="1" applyAlignment="1" applyProtection="1">
      <alignment horizontal="center" vertical="top" wrapText="1"/>
      <protection locked="0"/>
    </xf>
    <xf numFmtId="0" fontId="4" fillId="3" borderId="0"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29" fillId="0" borderId="0" xfId="0" applyFont="1" applyFill="1" applyBorder="1" applyAlignment="1" applyProtection="1">
      <alignment horizontal="left" vertical="center" wrapText="1"/>
    </xf>
    <xf numFmtId="0" fontId="1" fillId="3" borderId="0" xfId="0" applyFont="1" applyFill="1" applyBorder="1" applyAlignment="1" applyProtection="1">
      <alignment vertical="top" wrapText="1"/>
      <protection locked="0"/>
    </xf>
    <xf numFmtId="3" fontId="1" fillId="3" borderId="0" xfId="0" applyNumberFormat="1" applyFont="1" applyFill="1" applyBorder="1" applyAlignment="1" applyProtection="1">
      <alignment vertical="top" wrapText="1"/>
      <protection locked="0"/>
    </xf>
    <xf numFmtId="3" fontId="1" fillId="3" borderId="17"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top" wrapText="1"/>
    </xf>
    <xf numFmtId="0" fontId="13" fillId="3" borderId="22" xfId="0" applyFont="1" applyFill="1" applyBorder="1" applyAlignment="1" applyProtection="1">
      <alignment horizontal="center" wrapText="1"/>
    </xf>
    <xf numFmtId="0" fontId="21" fillId="0" borderId="0" xfId="0" applyFont="1" applyFill="1" applyBorder="1" applyAlignment="1">
      <alignment horizontal="center" vertical="top"/>
    </xf>
    <xf numFmtId="0" fontId="21" fillId="3" borderId="64" xfId="0" applyFont="1" applyFill="1" applyBorder="1" applyAlignment="1">
      <alignment horizontal="center" vertical="top"/>
    </xf>
    <xf numFmtId="0" fontId="21" fillId="3" borderId="65" xfId="0" applyFont="1" applyFill="1" applyBorder="1" applyAlignment="1">
      <alignment horizontal="center" vertical="top"/>
    </xf>
    <xf numFmtId="0" fontId="28" fillId="0" borderId="0" xfId="0" applyFont="1" applyFill="1" applyBorder="1" applyAlignment="1">
      <alignment horizontal="center" vertical="center" wrapText="1"/>
    </xf>
    <xf numFmtId="0" fontId="6" fillId="0" borderId="0" xfId="0" applyFont="1" applyFill="1" applyBorder="1" applyAlignment="1" applyProtection="1">
      <alignment vertical="top" wrapText="1"/>
    </xf>
    <xf numFmtId="0" fontId="6" fillId="0" borderId="0" xfId="0" applyFont="1" applyFill="1" applyBorder="1" applyAlignment="1" applyProtection="1">
      <alignment vertical="top" wrapText="1"/>
      <protection locked="0"/>
    </xf>
    <xf numFmtId="0" fontId="7" fillId="0" borderId="0" xfId="0" applyFont="1" applyFill="1" applyBorder="1" applyAlignment="1" applyProtection="1">
      <alignment vertical="top" wrapText="1"/>
    </xf>
    <xf numFmtId="0" fontId="8" fillId="0" borderId="0" xfId="0" applyFont="1" applyFill="1" applyBorder="1" applyAlignment="1" applyProtection="1">
      <alignment vertical="top" wrapText="1"/>
    </xf>
    <xf numFmtId="0" fontId="7" fillId="0" borderId="0" xfId="0" applyFont="1" applyFill="1" applyBorder="1" applyAlignment="1" applyProtection="1">
      <alignment horizontal="center" vertical="top" wrapText="1"/>
    </xf>
    <xf numFmtId="3" fontId="6" fillId="0" borderId="0" xfId="0" applyNumberFormat="1" applyFont="1" applyFill="1" applyBorder="1" applyAlignment="1" applyProtection="1">
      <alignment vertical="top" wrapText="1"/>
      <protection locked="0"/>
    </xf>
    <xf numFmtId="0" fontId="13" fillId="2" borderId="42" xfId="0" applyFont="1" applyFill="1" applyBorder="1" applyAlignment="1" applyProtection="1">
      <alignment horizontal="center" vertical="top" wrapText="1"/>
    </xf>
    <xf numFmtId="0" fontId="13" fillId="2" borderId="17" xfId="0" applyFont="1" applyFill="1" applyBorder="1" applyAlignment="1" applyProtection="1">
      <alignment horizontal="center" vertical="top" wrapText="1"/>
    </xf>
    <xf numFmtId="0" fontId="13" fillId="2" borderId="31" xfId="0" applyFont="1" applyFill="1" applyBorder="1" applyAlignment="1" applyProtection="1">
      <alignment horizontal="center" vertical="top" wrapText="1"/>
    </xf>
    <xf numFmtId="0" fontId="10" fillId="3" borderId="0" xfId="0" applyFont="1" applyFill="1" applyBorder="1" applyAlignment="1" applyProtection="1">
      <alignment horizontal="left" vertical="top" wrapText="1"/>
    </xf>
    <xf numFmtId="0" fontId="68" fillId="2" borderId="50" xfId="0" applyFont="1" applyFill="1" applyBorder="1" applyAlignment="1">
      <alignment horizontal="justify" vertical="top" wrapText="1"/>
    </xf>
    <xf numFmtId="0" fontId="68" fillId="2" borderId="52" xfId="0" applyFont="1" applyFill="1" applyBorder="1" applyAlignment="1">
      <alignment horizontal="justify" vertical="top"/>
    </xf>
    <xf numFmtId="0" fontId="68" fillId="2" borderId="52" xfId="0" applyFont="1" applyFill="1" applyBorder="1" applyAlignment="1">
      <alignment horizontal="justify" vertical="top" wrapText="1"/>
    </xf>
    <xf numFmtId="0" fontId="13" fillId="3" borderId="0" xfId="0" applyFont="1" applyFill="1" applyBorder="1" applyAlignment="1" applyProtection="1">
      <alignment horizontal="left" vertical="top" wrapText="1"/>
    </xf>
    <xf numFmtId="0" fontId="14" fillId="2" borderId="32" xfId="0" applyFont="1" applyFill="1" applyBorder="1" applyAlignment="1" applyProtection="1">
      <alignment horizontal="center" vertical="top" wrapText="1"/>
    </xf>
    <xf numFmtId="0" fontId="14" fillId="2" borderId="18" xfId="0" applyFont="1" applyFill="1" applyBorder="1" applyAlignment="1" applyProtection="1">
      <alignment horizontal="center" vertical="top" wrapText="1"/>
    </xf>
    <xf numFmtId="0" fontId="68" fillId="2" borderId="50" xfId="0" applyFont="1" applyFill="1" applyBorder="1" applyAlignment="1">
      <alignment horizontal="justify" vertical="center" wrapText="1"/>
    </xf>
    <xf numFmtId="0" fontId="68" fillId="2" borderId="52" xfId="0" applyFont="1" applyFill="1" applyBorder="1" applyAlignment="1">
      <alignment horizontal="justify" vertical="center"/>
    </xf>
    <xf numFmtId="0" fontId="13" fillId="2" borderId="6" xfId="0" applyFont="1" applyFill="1" applyBorder="1" applyAlignment="1" applyProtection="1">
      <alignment horizontal="center" vertical="top" wrapText="1"/>
    </xf>
    <xf numFmtId="0" fontId="13" fillId="2" borderId="7" xfId="0" applyFont="1" applyFill="1" applyBorder="1" applyAlignment="1" applyProtection="1">
      <alignment horizontal="center" vertical="top" wrapText="1"/>
    </xf>
    <xf numFmtId="0" fontId="13" fillId="3" borderId="0" xfId="0" applyFont="1" applyFill="1" applyBorder="1" applyAlignment="1" applyProtection="1">
      <alignment horizontal="center" wrapText="1"/>
    </xf>
    <xf numFmtId="0" fontId="13" fillId="3" borderId="0" xfId="0" applyFont="1" applyFill="1" applyBorder="1" applyAlignment="1" applyProtection="1">
      <alignment horizontal="center"/>
    </xf>
    <xf numFmtId="0" fontId="14" fillId="3" borderId="0" xfId="0" applyFont="1" applyFill="1" applyBorder="1" applyAlignment="1" applyProtection="1">
      <alignment horizontal="left" vertical="top" wrapText="1"/>
    </xf>
    <xf numFmtId="0" fontId="28" fillId="3" borderId="0" xfId="0" applyFont="1" applyFill="1" applyAlignment="1">
      <alignment horizontal="left" wrapText="1"/>
    </xf>
    <xf numFmtId="0" fontId="28" fillId="3" borderId="0" xfId="0" applyFont="1" applyFill="1" applyAlignment="1">
      <alignment horizontal="left"/>
    </xf>
    <xf numFmtId="0" fontId="30" fillId="3" borderId="0" xfId="0" applyFont="1" applyFill="1" applyAlignment="1">
      <alignment horizontal="left"/>
    </xf>
    <xf numFmtId="0" fontId="68" fillId="2" borderId="52" xfId="0" applyFont="1" applyFill="1" applyBorder="1" applyAlignment="1">
      <alignment horizontal="justify" vertical="center" wrapText="1"/>
    </xf>
    <xf numFmtId="0" fontId="13" fillId="2" borderId="12" xfId="0" applyFont="1" applyFill="1" applyBorder="1" applyAlignment="1" applyProtection="1">
      <alignment horizontal="center" vertical="top" wrapText="1"/>
    </xf>
    <xf numFmtId="0" fontId="13" fillId="2" borderId="14" xfId="0" applyFont="1" applyFill="1" applyBorder="1" applyAlignment="1" applyProtection="1">
      <alignment horizontal="center" vertical="top" wrapText="1"/>
    </xf>
    <xf numFmtId="0" fontId="50" fillId="0" borderId="42" xfId="0" applyFont="1" applyFill="1" applyBorder="1" applyAlignment="1">
      <alignment horizontal="center"/>
    </xf>
    <xf numFmtId="0" fontId="50" fillId="0" borderId="17" xfId="0" applyFont="1" applyFill="1" applyBorder="1" applyAlignment="1">
      <alignment horizontal="center"/>
    </xf>
    <xf numFmtId="0" fontId="50" fillId="0" borderId="31" xfId="0" applyFont="1" applyFill="1" applyBorder="1" applyAlignment="1">
      <alignment horizontal="center"/>
    </xf>
    <xf numFmtId="0" fontId="28" fillId="0" borderId="47" xfId="0" applyFont="1" applyFill="1" applyBorder="1" applyAlignment="1">
      <alignment horizontal="left" vertical="center" wrapText="1"/>
    </xf>
    <xf numFmtId="0" fontId="28" fillId="0" borderId="58" xfId="0" applyFont="1" applyFill="1" applyBorder="1" applyAlignment="1">
      <alignment horizontal="left" vertical="center" wrapText="1"/>
    </xf>
    <xf numFmtId="0" fontId="28" fillId="0" borderId="50" xfId="0" applyFont="1" applyFill="1" applyBorder="1" applyAlignment="1">
      <alignment horizontal="left" vertical="center" wrapText="1"/>
    </xf>
    <xf numFmtId="0" fontId="28" fillId="0" borderId="55" xfId="0" applyFont="1" applyFill="1" applyBorder="1" applyAlignment="1">
      <alignment horizontal="left" vertical="center" wrapText="1"/>
    </xf>
    <xf numFmtId="0" fontId="28" fillId="0" borderId="44" xfId="0" applyFont="1" applyFill="1" applyBorder="1" applyAlignment="1">
      <alignment horizontal="left" vertical="center" wrapText="1"/>
    </xf>
    <xf numFmtId="0" fontId="28" fillId="0" borderId="63" xfId="0" applyFont="1" applyFill="1" applyBorder="1" applyAlignment="1">
      <alignment horizontal="left" vertical="center" wrapText="1"/>
    </xf>
    <xf numFmtId="0" fontId="21" fillId="0" borderId="10"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13" xfId="0" applyFont="1" applyFill="1" applyBorder="1" applyAlignment="1">
      <alignment horizontal="center" vertical="center"/>
    </xf>
    <xf numFmtId="0" fontId="21" fillId="0" borderId="14" xfId="0" applyFont="1" applyFill="1" applyBorder="1" applyAlignment="1">
      <alignment horizontal="center" vertical="center"/>
    </xf>
    <xf numFmtId="0" fontId="21" fillId="0" borderId="62" xfId="0" applyFont="1" applyFill="1" applyBorder="1" applyAlignment="1">
      <alignment horizontal="center" vertical="top" wrapText="1"/>
    </xf>
    <xf numFmtId="0" fontId="21" fillId="0" borderId="18" xfId="0" applyFont="1" applyFill="1" applyBorder="1" applyAlignment="1">
      <alignment horizontal="center" vertical="top" wrapText="1"/>
    </xf>
    <xf numFmtId="0" fontId="0" fillId="0" borderId="11" xfId="0" applyFill="1" applyBorder="1" applyAlignment="1">
      <alignment vertical="center"/>
    </xf>
    <xf numFmtId="0" fontId="0" fillId="0" borderId="7" xfId="0" applyFill="1" applyBorder="1" applyAlignment="1">
      <alignment vertical="center"/>
    </xf>
    <xf numFmtId="0" fontId="0" fillId="0" borderId="11" xfId="0" applyFill="1" applyBorder="1" applyAlignment="1">
      <alignment vertical="center" wrapText="1"/>
    </xf>
    <xf numFmtId="0" fontId="0" fillId="0" borderId="13" xfId="0" applyFill="1" applyBorder="1" applyAlignment="1">
      <alignment vertical="center"/>
    </xf>
    <xf numFmtId="0" fontId="0" fillId="0" borderId="14" xfId="0" applyFill="1" applyBorder="1" applyAlignment="1">
      <alignment vertical="center"/>
    </xf>
    <xf numFmtId="0" fontId="28" fillId="0" borderId="12" xfId="0" applyFont="1" applyFill="1" applyBorder="1" applyAlignment="1">
      <alignment horizontal="left" vertical="center" wrapText="1"/>
    </xf>
    <xf numFmtId="0" fontId="28" fillId="0" borderId="13" xfId="0" applyFont="1" applyFill="1" applyBorder="1" applyAlignment="1">
      <alignment horizontal="left" vertical="center" wrapText="1"/>
    </xf>
    <xf numFmtId="0" fontId="0" fillId="0" borderId="13" xfId="0" applyFill="1" applyBorder="1" applyAlignment="1">
      <alignment horizontal="center" vertical="top"/>
    </xf>
    <xf numFmtId="0" fontId="0" fillId="0" borderId="14" xfId="0" applyFill="1" applyBorder="1" applyAlignment="1">
      <alignment horizontal="center" vertical="top"/>
    </xf>
    <xf numFmtId="0" fontId="0" fillId="0" borderId="10" xfId="0" applyFill="1" applyBorder="1" applyAlignment="1">
      <alignment horizontal="center" vertical="top"/>
    </xf>
    <xf numFmtId="0" fontId="0" fillId="0" borderId="9" xfId="0" applyFill="1" applyBorder="1" applyAlignment="1">
      <alignment horizontal="center" vertical="top"/>
    </xf>
    <xf numFmtId="0" fontId="28" fillId="0" borderId="8" xfId="0" applyFont="1" applyFill="1" applyBorder="1" applyAlignment="1">
      <alignment horizontal="left" vertical="center" wrapText="1"/>
    </xf>
    <xf numFmtId="0" fontId="28" fillId="0" borderId="10"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11" xfId="0" applyFont="1" applyFill="1" applyBorder="1" applyAlignment="1">
      <alignment horizontal="left" vertical="center" wrapText="1"/>
    </xf>
    <xf numFmtId="0" fontId="0" fillId="0" borderId="10" xfId="0" applyFill="1" applyBorder="1" applyAlignment="1">
      <alignment vertical="center" wrapText="1"/>
    </xf>
    <xf numFmtId="0" fontId="0" fillId="0" borderId="9" xfId="0" applyFill="1" applyBorder="1" applyAlignment="1">
      <alignment vertical="center" wrapText="1"/>
    </xf>
    <xf numFmtId="0" fontId="28" fillId="13" borderId="0" xfId="0" applyFont="1" applyFill="1" applyBorder="1" applyAlignment="1">
      <alignment horizontal="left" vertical="top" wrapText="1"/>
    </xf>
    <xf numFmtId="0" fontId="21" fillId="0" borderId="10" xfId="0" applyFont="1" applyFill="1" applyBorder="1" applyAlignment="1">
      <alignment horizontal="center" vertical="top" wrapText="1"/>
    </xf>
    <xf numFmtId="0" fontId="21" fillId="0" borderId="9" xfId="0" applyFont="1" applyFill="1" applyBorder="1" applyAlignment="1">
      <alignment horizontal="center" vertical="top" wrapText="1"/>
    </xf>
    <xf numFmtId="0" fontId="28" fillId="0" borderId="32" xfId="0" applyFont="1" applyFill="1" applyBorder="1" applyAlignment="1">
      <alignment horizontal="left" vertical="center" wrapText="1"/>
    </xf>
    <xf numFmtId="0" fontId="21" fillId="0" borderId="62" xfId="0" applyFont="1" applyFill="1" applyBorder="1" applyAlignment="1">
      <alignment horizontal="left" vertical="center" wrapText="1"/>
    </xf>
    <xf numFmtId="0" fontId="28" fillId="0" borderId="8"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1" fillId="0" borderId="12" xfId="0" applyFont="1" applyFill="1" applyBorder="1" applyAlignment="1">
      <alignment horizontal="center" vertical="top"/>
    </xf>
    <xf numFmtId="0" fontId="21" fillId="0" borderId="13" xfId="0" applyFont="1" applyFill="1" applyBorder="1" applyAlignment="1">
      <alignment horizontal="center" vertical="top"/>
    </xf>
    <xf numFmtId="0" fontId="21" fillId="0" borderId="14" xfId="0" applyFont="1" applyFill="1" applyBorder="1" applyAlignment="1">
      <alignment horizontal="center" vertical="top"/>
    </xf>
    <xf numFmtId="0" fontId="28" fillId="0" borderId="30" xfId="0" applyFont="1" applyFill="1" applyBorder="1" applyAlignment="1">
      <alignment horizontal="center" vertical="center" wrapText="1"/>
    </xf>
    <xf numFmtId="0" fontId="28" fillId="0" borderId="52" xfId="0" applyFont="1" applyFill="1" applyBorder="1" applyAlignment="1">
      <alignment horizontal="center" vertical="center" wrapText="1"/>
    </xf>
    <xf numFmtId="0" fontId="21" fillId="0" borderId="50" xfId="0" applyFont="1" applyFill="1" applyBorder="1" applyAlignment="1">
      <alignment horizontal="center" vertical="center" wrapText="1"/>
    </xf>
    <xf numFmtId="0" fontId="21" fillId="0" borderId="55" xfId="0" applyFont="1" applyFill="1" applyBorder="1" applyAlignment="1">
      <alignment horizontal="center" vertical="center" wrapText="1"/>
    </xf>
    <xf numFmtId="0" fontId="28" fillId="0" borderId="47" xfId="0" applyFont="1" applyBorder="1" applyAlignment="1">
      <alignment horizontal="left" vertical="center" wrapText="1"/>
    </xf>
    <xf numFmtId="0" fontId="28" fillId="0" borderId="48" xfId="0" applyFont="1" applyBorder="1" applyAlignment="1">
      <alignment horizontal="left" vertical="center" wrapText="1"/>
    </xf>
    <xf numFmtId="0" fontId="28" fillId="0" borderId="49" xfId="0" applyFont="1" applyBorder="1" applyAlignment="1">
      <alignment horizontal="left" vertical="center" wrapText="1"/>
    </xf>
    <xf numFmtId="0" fontId="50" fillId="0" borderId="42" xfId="0" applyFont="1" applyBorder="1" applyAlignment="1">
      <alignment horizontal="center" vertical="top"/>
    </xf>
    <xf numFmtId="0" fontId="50" fillId="0" borderId="17" xfId="0" applyFont="1" applyBorder="1" applyAlignment="1">
      <alignment horizontal="center" vertical="top"/>
    </xf>
    <xf numFmtId="0" fontId="50" fillId="0" borderId="31" xfId="0" applyFont="1" applyBorder="1" applyAlignment="1">
      <alignment horizontal="center" vertical="top"/>
    </xf>
    <xf numFmtId="0" fontId="28" fillId="3" borderId="0" xfId="0" applyFont="1" applyFill="1" applyBorder="1" applyAlignment="1">
      <alignment horizontal="left" vertical="center" wrapText="1"/>
    </xf>
    <xf numFmtId="0" fontId="21" fillId="0" borderId="10" xfId="0" applyFont="1" applyBorder="1" applyAlignment="1">
      <alignment horizontal="left" vertical="center"/>
    </xf>
    <xf numFmtId="0" fontId="21" fillId="0" borderId="9" xfId="0" applyFont="1" applyBorder="1" applyAlignment="1">
      <alignment horizontal="left" vertical="center"/>
    </xf>
    <xf numFmtId="0" fontId="21" fillId="3" borderId="0" xfId="0" applyFont="1" applyFill="1" applyBorder="1" applyAlignment="1">
      <alignment horizontal="center" vertical="top"/>
    </xf>
    <xf numFmtId="0" fontId="21" fillId="0" borderId="13" xfId="0" applyFont="1" applyBorder="1" applyAlignment="1">
      <alignment horizontal="left" vertical="center"/>
    </xf>
    <xf numFmtId="0" fontId="21" fillId="0" borderId="14" xfId="0" applyFont="1" applyBorder="1" applyAlignment="1">
      <alignment horizontal="left" vertical="center"/>
    </xf>
    <xf numFmtId="0" fontId="28" fillId="0" borderId="6"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1" fillId="0" borderId="12" xfId="0" applyFont="1" applyFill="1" applyBorder="1" applyAlignment="1">
      <alignment horizontal="center" vertical="top" wrapText="1"/>
    </xf>
    <xf numFmtId="0" fontId="21" fillId="0" borderId="13" xfId="0" applyFont="1" applyFill="1" applyBorder="1" applyAlignment="1">
      <alignment horizontal="center" vertical="top" wrapText="1"/>
    </xf>
    <xf numFmtId="0" fontId="28" fillId="0" borderId="8" xfId="0" applyFont="1" applyFill="1" applyBorder="1" applyAlignment="1">
      <alignment horizontal="left" vertical="top" wrapText="1"/>
    </xf>
    <xf numFmtId="0" fontId="28" fillId="0" borderId="10" xfId="0" applyFont="1" applyFill="1" applyBorder="1" applyAlignment="1">
      <alignment horizontal="left" vertical="top" wrapText="1"/>
    </xf>
    <xf numFmtId="0" fontId="28" fillId="0" borderId="9" xfId="0" applyFont="1" applyFill="1" applyBorder="1" applyAlignment="1">
      <alignment horizontal="left" vertical="top" wrapText="1"/>
    </xf>
    <xf numFmtId="0" fontId="28" fillId="0" borderId="50" xfId="0" applyFont="1" applyFill="1" applyBorder="1" applyAlignment="1">
      <alignment horizontal="center" vertical="center" wrapText="1"/>
    </xf>
    <xf numFmtId="0" fontId="28" fillId="0" borderId="55" xfId="0" applyFont="1" applyFill="1" applyBorder="1" applyAlignment="1">
      <alignment horizontal="center" vertical="center" wrapText="1"/>
    </xf>
    <xf numFmtId="0" fontId="28" fillId="0" borderId="51" xfId="0" applyFont="1" applyFill="1" applyBorder="1" applyAlignment="1">
      <alignment horizontal="center" vertical="center" wrapText="1"/>
    </xf>
    <xf numFmtId="0" fontId="21" fillId="0" borderId="10" xfId="0" applyFont="1" applyFill="1" applyBorder="1" applyAlignment="1">
      <alignment horizontal="left" vertical="center" wrapText="1"/>
    </xf>
    <xf numFmtId="0" fontId="21" fillId="0" borderId="10" xfId="0" applyFont="1" applyFill="1" applyBorder="1" applyAlignment="1">
      <alignment horizontal="left" vertical="center"/>
    </xf>
    <xf numFmtId="0" fontId="21" fillId="0" borderId="9" xfId="0" applyFont="1" applyFill="1" applyBorder="1" applyAlignment="1">
      <alignment horizontal="left" vertical="center"/>
    </xf>
    <xf numFmtId="0" fontId="21" fillId="0" borderId="11" xfId="0" applyFont="1" applyFill="1" applyBorder="1" applyAlignment="1">
      <alignment horizontal="left" vertical="center" wrapText="1"/>
    </xf>
    <xf numFmtId="0" fontId="21" fillId="0" borderId="11" xfId="0" applyFont="1" applyFill="1" applyBorder="1" applyAlignment="1">
      <alignment horizontal="left" vertical="center"/>
    </xf>
    <xf numFmtId="0" fontId="21" fillId="0" borderId="7" xfId="0" applyFont="1" applyFill="1" applyBorder="1" applyAlignment="1">
      <alignment horizontal="left" vertical="center"/>
    </xf>
    <xf numFmtId="0" fontId="21" fillId="0" borderId="13" xfId="0" applyFont="1" applyFill="1" applyBorder="1" applyAlignment="1">
      <alignment horizontal="left" vertical="center"/>
    </xf>
    <xf numFmtId="0" fontId="21" fillId="0" borderId="14" xfId="0" applyFont="1" applyFill="1" applyBorder="1" applyAlignment="1">
      <alignment horizontal="left" vertical="center"/>
    </xf>
    <xf numFmtId="0" fontId="21" fillId="0" borderId="10" xfId="0" applyFont="1" applyFill="1" applyBorder="1" applyAlignment="1">
      <alignment horizontal="center" vertical="top"/>
    </xf>
    <xf numFmtId="0" fontId="21" fillId="0" borderId="9" xfId="0" applyFont="1" applyFill="1" applyBorder="1" applyAlignment="1">
      <alignment horizontal="center" vertical="top"/>
    </xf>
    <xf numFmtId="0" fontId="21" fillId="0" borderId="44" xfId="0" applyFont="1" applyFill="1" applyBorder="1" applyAlignment="1">
      <alignment horizontal="left" vertical="center"/>
    </xf>
    <xf numFmtId="0" fontId="21" fillId="0" borderId="63" xfId="0" applyFont="1" applyFill="1" applyBorder="1" applyAlignment="1">
      <alignment horizontal="left" vertical="center"/>
    </xf>
    <xf numFmtId="0" fontId="21" fillId="0" borderId="41" xfId="0" applyFont="1" applyFill="1" applyBorder="1" applyAlignment="1">
      <alignment horizontal="center" vertical="top"/>
    </xf>
    <xf numFmtId="0" fontId="21" fillId="0" borderId="45" xfId="0" applyFont="1" applyFill="1" applyBorder="1" applyAlignment="1">
      <alignment horizontal="center" vertical="top"/>
    </xf>
    <xf numFmtId="0" fontId="21" fillId="0" borderId="46" xfId="0" applyFont="1" applyFill="1" applyBorder="1" applyAlignment="1">
      <alignment horizontal="center" vertical="top"/>
    </xf>
    <xf numFmtId="0" fontId="13" fillId="2" borderId="50" xfId="0" applyFont="1" applyFill="1" applyBorder="1" applyAlignment="1" applyProtection="1">
      <alignment horizontal="left" vertical="center" wrapText="1"/>
    </xf>
    <xf numFmtId="0" fontId="13" fillId="2" borderId="51" xfId="0" applyFont="1" applyFill="1" applyBorder="1" applyAlignment="1" applyProtection="1">
      <alignment horizontal="left" vertical="center" wrapText="1"/>
    </xf>
    <xf numFmtId="0" fontId="13" fillId="2" borderId="52" xfId="0" applyFont="1" applyFill="1" applyBorder="1" applyAlignment="1" applyProtection="1">
      <alignment horizontal="left" vertical="center" wrapText="1"/>
    </xf>
    <xf numFmtId="0" fontId="13" fillId="2" borderId="44" xfId="0" applyFont="1" applyFill="1" applyBorder="1" applyAlignment="1" applyProtection="1">
      <alignment horizontal="left" vertical="center" wrapText="1"/>
    </xf>
    <xf numFmtId="0" fontId="13" fillId="2" borderId="45" xfId="0" applyFont="1" applyFill="1" applyBorder="1" applyAlignment="1" applyProtection="1">
      <alignment horizontal="left" vertical="center" wrapText="1"/>
    </xf>
    <xf numFmtId="0" fontId="13" fillId="2" borderId="46" xfId="0" applyFont="1" applyFill="1" applyBorder="1" applyAlignment="1" applyProtection="1">
      <alignment horizontal="left" vertical="center" wrapText="1"/>
    </xf>
    <xf numFmtId="0" fontId="10" fillId="3" borderId="0" xfId="0" applyFont="1" applyFill="1" applyBorder="1" applyAlignment="1" applyProtection="1">
      <alignment horizontal="center" wrapText="1"/>
    </xf>
    <xf numFmtId="0" fontId="1" fillId="2" borderId="42"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wrapText="1"/>
    </xf>
    <xf numFmtId="0" fontId="1" fillId="2" borderId="42" xfId="0" applyFont="1" applyFill="1" applyBorder="1" applyAlignment="1" applyProtection="1">
      <alignment horizontal="left" vertical="center" wrapText="1"/>
    </xf>
    <xf numFmtId="0" fontId="1" fillId="2" borderId="31" xfId="0" applyFont="1" applyFill="1" applyBorder="1" applyAlignment="1" applyProtection="1">
      <alignment horizontal="left" vertical="center" wrapText="1"/>
    </xf>
    <xf numFmtId="0" fontId="13" fillId="2" borderId="47" xfId="0" applyFont="1" applyFill="1" applyBorder="1" applyAlignment="1" applyProtection="1">
      <alignment horizontal="left" vertical="center" wrapText="1"/>
    </xf>
    <xf numFmtId="0" fontId="13" fillId="2" borderId="48" xfId="0" applyFont="1" applyFill="1" applyBorder="1" applyAlignment="1" applyProtection="1">
      <alignment horizontal="left" vertical="center" wrapText="1"/>
    </xf>
    <xf numFmtId="0" fontId="13" fillId="2" borderId="49" xfId="0" applyFont="1" applyFill="1" applyBorder="1" applyAlignment="1" applyProtection="1">
      <alignment horizontal="left" vertical="center" wrapText="1"/>
    </xf>
    <xf numFmtId="0" fontId="14" fillId="3" borderId="0" xfId="0" applyFont="1" applyFill="1" applyBorder="1" applyAlignment="1" applyProtection="1">
      <alignment horizontal="right" vertical="center" wrapText="1"/>
    </xf>
    <xf numFmtId="0" fontId="14" fillId="3" borderId="25" xfId="0" applyFont="1" applyFill="1" applyBorder="1" applyAlignment="1" applyProtection="1">
      <alignment horizontal="center" vertical="center" wrapText="1"/>
    </xf>
    <xf numFmtId="0" fontId="2" fillId="3" borderId="25" xfId="0" applyFont="1" applyFill="1" applyBorder="1" applyAlignment="1" applyProtection="1">
      <alignment horizontal="center" vertical="center" wrapText="1"/>
    </xf>
    <xf numFmtId="0" fontId="1" fillId="2" borderId="42" xfId="0" applyFont="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31" xfId="0" applyFont="1" applyFill="1" applyBorder="1" applyAlignment="1" applyProtection="1">
      <alignment horizontal="center"/>
      <protection locked="0"/>
    </xf>
    <xf numFmtId="0" fontId="20" fillId="2" borderId="42" xfId="1" applyFill="1" applyBorder="1" applyAlignment="1" applyProtection="1">
      <alignment horizontal="center"/>
      <protection locked="0"/>
    </xf>
    <xf numFmtId="0" fontId="10" fillId="0" borderId="19" xfId="0" applyFont="1" applyFill="1" applyBorder="1" applyAlignment="1" applyProtection="1">
      <alignment horizontal="center" vertical="center" wrapText="1"/>
    </xf>
    <xf numFmtId="0" fontId="10" fillId="0" borderId="20" xfId="0" applyFont="1" applyFill="1" applyBorder="1" applyAlignment="1" applyProtection="1">
      <alignment horizontal="center" vertical="center" wrapText="1"/>
    </xf>
    <xf numFmtId="0" fontId="10" fillId="0" borderId="21" xfId="0" applyFont="1" applyFill="1" applyBorder="1" applyAlignment="1" applyProtection="1">
      <alignment horizontal="center" vertical="center" wrapText="1"/>
    </xf>
    <xf numFmtId="0" fontId="10" fillId="0" borderId="22"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10" fillId="0" borderId="23" xfId="0" applyFont="1" applyFill="1" applyBorder="1" applyAlignment="1" applyProtection="1">
      <alignment horizontal="center" vertical="center" wrapText="1"/>
    </xf>
    <xf numFmtId="0" fontId="10" fillId="0" borderId="24" xfId="0" applyFont="1" applyFill="1" applyBorder="1" applyAlignment="1" applyProtection="1">
      <alignment horizontal="center" vertical="center" wrapText="1"/>
    </xf>
    <xf numFmtId="0" fontId="10" fillId="0" borderId="25" xfId="0" applyFont="1" applyFill="1" applyBorder="1" applyAlignment="1" applyProtection="1">
      <alignment horizontal="center" vertical="center" wrapText="1"/>
    </xf>
    <xf numFmtId="0" fontId="10" fillId="0" borderId="26" xfId="0" applyFont="1" applyFill="1" applyBorder="1" applyAlignment="1" applyProtection="1">
      <alignment horizontal="center" vertical="center" wrapText="1"/>
    </xf>
    <xf numFmtId="0" fontId="10" fillId="3" borderId="0" xfId="0" applyFont="1" applyFill="1" applyBorder="1" applyAlignment="1" applyProtection="1">
      <alignment horizontal="left" vertical="center" wrapText="1"/>
    </xf>
    <xf numFmtId="0" fontId="20" fillId="2" borderId="42" xfId="1" applyFill="1" applyBorder="1" applyAlignment="1" applyProtection="1">
      <alignment horizontal="left"/>
      <protection locked="0"/>
    </xf>
    <xf numFmtId="0" fontId="1" fillId="2" borderId="17" xfId="0" applyFont="1" applyFill="1" applyBorder="1" applyAlignment="1" applyProtection="1">
      <alignment horizontal="left"/>
      <protection locked="0"/>
    </xf>
    <xf numFmtId="0" fontId="1" fillId="2" borderId="31" xfId="0" applyFont="1" applyFill="1" applyBorder="1" applyAlignment="1" applyProtection="1">
      <alignment horizontal="left"/>
      <protection locked="0"/>
    </xf>
    <xf numFmtId="0" fontId="1" fillId="2" borderId="42" xfId="0" applyFont="1" applyFill="1" applyBorder="1" applyAlignment="1" applyProtection="1">
      <alignment horizontal="left"/>
      <protection locked="0"/>
    </xf>
    <xf numFmtId="0" fontId="17" fillId="3" borderId="0" xfId="0" applyFont="1" applyFill="1" applyBorder="1" applyAlignment="1" applyProtection="1">
      <alignment horizontal="left" vertical="center" wrapText="1"/>
    </xf>
    <xf numFmtId="0" fontId="17" fillId="2" borderId="42"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17" fillId="2" borderId="31" xfId="0" applyFont="1" applyFill="1" applyBorder="1" applyAlignment="1" applyProtection="1">
      <alignment horizontal="center" vertical="center" wrapText="1"/>
    </xf>
    <xf numFmtId="0" fontId="0" fillId="0" borderId="11" xfId="0" applyBorder="1" applyAlignment="1">
      <alignment horizontal="center" vertical="center" wrapText="1"/>
    </xf>
    <xf numFmtId="0" fontId="1" fillId="2" borderId="19" xfId="0" applyFont="1" applyFill="1" applyBorder="1" applyAlignment="1" applyProtection="1">
      <alignment horizontal="center" vertical="center" wrapText="1"/>
    </xf>
    <xf numFmtId="0" fontId="1" fillId="2" borderId="21" xfId="0" applyFont="1" applyFill="1" applyBorder="1" applyAlignment="1" applyProtection="1">
      <alignment horizontal="center" vertical="center" wrapText="1"/>
    </xf>
    <xf numFmtId="0" fontId="1" fillId="2" borderId="24" xfId="0" applyFont="1" applyFill="1" applyBorder="1" applyAlignment="1" applyProtection="1">
      <alignment horizontal="center" vertical="center" wrapText="1"/>
    </xf>
    <xf numFmtId="0" fontId="1" fillId="2" borderId="26" xfId="0" applyFont="1" applyFill="1" applyBorder="1" applyAlignment="1" applyProtection="1">
      <alignment horizontal="center" vertical="center" wrapText="1"/>
    </xf>
    <xf numFmtId="0" fontId="0" fillId="2" borderId="16" xfId="0" applyFont="1" applyFill="1" applyBorder="1" applyAlignment="1">
      <alignment horizontal="left" vertical="center" wrapText="1"/>
    </xf>
    <xf numFmtId="0" fontId="0" fillId="2" borderId="28" xfId="0" applyFont="1" applyFill="1" applyBorder="1" applyAlignment="1">
      <alignment horizontal="left" vertical="center"/>
    </xf>
    <xf numFmtId="0" fontId="0" fillId="0" borderId="35" xfId="0" applyBorder="1" applyAlignment="1">
      <alignment horizontal="center" vertical="center" wrapText="1"/>
    </xf>
    <xf numFmtId="0" fontId="0" fillId="0" borderId="54" xfId="0" applyBorder="1" applyAlignment="1">
      <alignment horizontal="center" vertical="center" wrapText="1"/>
    </xf>
    <xf numFmtId="0" fontId="0" fillId="0" borderId="29" xfId="0" applyBorder="1" applyAlignment="1">
      <alignment horizontal="center" vertical="center" wrapText="1"/>
    </xf>
    <xf numFmtId="0" fontId="0" fillId="0" borderId="60" xfId="0" applyBorder="1" applyAlignment="1">
      <alignment horizontal="center" vertical="center" wrapText="1"/>
    </xf>
    <xf numFmtId="0" fontId="0" fillId="2" borderId="16" xfId="0" applyFill="1" applyBorder="1" applyAlignment="1">
      <alignment horizontal="center" vertical="center"/>
    </xf>
    <xf numFmtId="0" fontId="0" fillId="2" borderId="28" xfId="0" applyFill="1" applyBorder="1" applyAlignment="1">
      <alignment horizontal="center" vertical="center"/>
    </xf>
    <xf numFmtId="0" fontId="10" fillId="3" borderId="20" xfId="0" applyFont="1" applyFill="1" applyBorder="1" applyAlignment="1" applyProtection="1">
      <alignment horizontal="center" wrapText="1"/>
    </xf>
    <xf numFmtId="0" fontId="1" fillId="2" borderId="19" xfId="0" applyFont="1" applyFill="1" applyBorder="1" applyAlignment="1" applyProtection="1">
      <alignment horizontal="center"/>
      <protection locked="0"/>
    </xf>
    <xf numFmtId="0" fontId="1" fillId="2" borderId="20" xfId="0" applyFont="1" applyFill="1" applyBorder="1" applyAlignment="1" applyProtection="1">
      <alignment horizontal="center"/>
      <protection locked="0"/>
    </xf>
    <xf numFmtId="0" fontId="1" fillId="2" borderId="21" xfId="0" applyFont="1" applyFill="1" applyBorder="1" applyAlignment="1" applyProtection="1">
      <alignment horizontal="center"/>
      <protection locked="0"/>
    </xf>
    <xf numFmtId="0" fontId="4" fillId="3" borderId="0" xfId="0" applyFont="1" applyFill="1" applyBorder="1" applyAlignment="1" applyProtection="1">
      <alignment horizontal="left"/>
    </xf>
    <xf numFmtId="0" fontId="10" fillId="3" borderId="45" xfId="0" applyFont="1" applyFill="1" applyBorder="1" applyAlignment="1" applyProtection="1">
      <alignment horizontal="center" wrapText="1"/>
    </xf>
    <xf numFmtId="0" fontId="2" fillId="3" borderId="39" xfId="0" applyFont="1" applyFill="1" applyBorder="1" applyAlignment="1">
      <alignment horizontal="left" vertical="center" wrapText="1"/>
    </xf>
    <xf numFmtId="0" fontId="2" fillId="3" borderId="59" xfId="0" applyFont="1" applyFill="1" applyBorder="1" applyAlignment="1">
      <alignment horizontal="left" vertical="center" wrapText="1"/>
    </xf>
    <xf numFmtId="0" fontId="0" fillId="0" borderId="17" xfId="0" applyBorder="1"/>
    <xf numFmtId="0" fontId="0" fillId="0" borderId="31" xfId="0" applyBorder="1"/>
    <xf numFmtId="0" fontId="30" fillId="3" borderId="20" xfId="0" applyFont="1" applyFill="1" applyBorder="1" applyAlignment="1">
      <alignment horizontal="center"/>
    </xf>
    <xf numFmtId="0" fontId="4" fillId="3" borderId="0" xfId="0" applyFont="1" applyFill="1" applyBorder="1" applyAlignment="1">
      <alignment horizontal="center" vertical="center" wrapText="1"/>
    </xf>
    <xf numFmtId="0" fontId="31" fillId="4" borderId="1" xfId="0" applyFont="1" applyFill="1" applyBorder="1" applyAlignment="1">
      <alignment horizontal="center"/>
    </xf>
    <xf numFmtId="0" fontId="56" fillId="3" borderId="20" xfId="0" applyFont="1" applyFill="1" applyBorder="1" applyAlignment="1">
      <alignment horizontal="left" vertical="top" wrapText="1"/>
    </xf>
    <xf numFmtId="0" fontId="23" fillId="0" borderId="42" xfId="0" applyFont="1" applyFill="1" applyBorder="1" applyAlignment="1">
      <alignment horizontal="center"/>
    </xf>
    <xf numFmtId="0" fontId="23" fillId="0" borderId="53" xfId="0" applyFont="1" applyFill="1" applyBorder="1" applyAlignment="1">
      <alignment horizontal="center"/>
    </xf>
    <xf numFmtId="0" fontId="26" fillId="3" borderId="25" xfId="0" applyFont="1" applyFill="1" applyBorder="1"/>
    <xf numFmtId="0" fontId="46" fillId="4" borderId="1" xfId="0" applyFont="1" applyFill="1" applyBorder="1" applyAlignment="1">
      <alignment horizontal="center"/>
    </xf>
    <xf numFmtId="0" fontId="38" fillId="11" borderId="47" xfId="0" applyFont="1" applyFill="1" applyBorder="1" applyAlignment="1" applyProtection="1">
      <alignment horizontal="center" vertical="center"/>
    </xf>
    <xf numFmtId="0" fontId="38" fillId="11" borderId="48" xfId="0" applyFont="1" applyFill="1" applyBorder="1" applyAlignment="1" applyProtection="1">
      <alignment horizontal="center" vertical="center"/>
    </xf>
    <xf numFmtId="0" fontId="38" fillId="11" borderId="49" xfId="0" applyFont="1" applyFill="1" applyBorder="1" applyAlignment="1" applyProtection="1">
      <alignment horizontal="center" vertical="center"/>
    </xf>
    <xf numFmtId="0" fontId="35" fillId="12" borderId="50" xfId="4" applyFill="1" applyBorder="1" applyAlignment="1" applyProtection="1">
      <alignment horizontal="left" vertical="center" wrapText="1"/>
      <protection locked="0"/>
    </xf>
    <xf numFmtId="0" fontId="35" fillId="12" borderId="51" xfId="4" applyFill="1" applyBorder="1" applyAlignment="1" applyProtection="1">
      <alignment horizontal="left" vertical="center" wrapText="1"/>
      <protection locked="0"/>
    </xf>
    <xf numFmtId="0" fontId="35" fillId="12" borderId="52" xfId="4" applyFill="1" applyBorder="1" applyAlignment="1" applyProtection="1">
      <alignment horizontal="left" vertical="center" wrapText="1"/>
      <protection locked="0"/>
    </xf>
    <xf numFmtId="0" fontId="38" fillId="11" borderId="30" xfId="0" applyFont="1" applyFill="1" applyBorder="1" applyAlignment="1" applyProtection="1">
      <alignment horizontal="center" vertical="center" wrapText="1"/>
    </xf>
    <xf numFmtId="0" fontId="38" fillId="11" borderId="55" xfId="0" applyFont="1" applyFill="1" applyBorder="1" applyAlignment="1" applyProtection="1">
      <alignment horizontal="center" vertical="center" wrapText="1"/>
    </xf>
    <xf numFmtId="0" fontId="43" fillId="12" borderId="30" xfId="4" applyFont="1" applyFill="1" applyBorder="1" applyAlignment="1" applyProtection="1">
      <alignment horizontal="center" vertical="center"/>
      <protection locked="0"/>
    </xf>
    <xf numFmtId="0" fontId="43" fillId="12" borderId="55" xfId="4" applyFont="1" applyFill="1" applyBorder="1" applyAlignment="1" applyProtection="1">
      <alignment horizontal="center" vertical="center"/>
      <protection locked="0"/>
    </xf>
    <xf numFmtId="0" fontId="0" fillId="10" borderId="42" xfId="0" applyFill="1" applyBorder="1" applyAlignment="1" applyProtection="1">
      <alignment horizontal="center" vertical="center"/>
    </xf>
    <xf numFmtId="0" fontId="0" fillId="10" borderId="17" xfId="0" applyFill="1" applyBorder="1" applyAlignment="1" applyProtection="1">
      <alignment horizontal="center" vertical="center"/>
    </xf>
    <xf numFmtId="0" fontId="0" fillId="10" borderId="31" xfId="0" applyFill="1" applyBorder="1" applyAlignment="1" applyProtection="1">
      <alignment horizontal="center" vertical="center"/>
    </xf>
    <xf numFmtId="0" fontId="59" fillId="11" borderId="48" xfId="0" applyFont="1" applyFill="1" applyBorder="1" applyAlignment="1" applyProtection="1">
      <alignment horizontal="center" vertical="center"/>
    </xf>
    <xf numFmtId="0" fontId="59" fillId="11" borderId="49" xfId="0" applyFont="1" applyFill="1" applyBorder="1" applyAlignment="1" applyProtection="1">
      <alignment horizontal="center" vertical="center"/>
    </xf>
    <xf numFmtId="0" fontId="47" fillId="12" borderId="30" xfId="4" applyFont="1" applyFill="1" applyBorder="1" applyAlignment="1" applyProtection="1">
      <alignment horizontal="center" vertical="center" wrapText="1"/>
      <protection locked="0"/>
    </xf>
    <xf numFmtId="0" fontId="47" fillId="12" borderId="51" xfId="4" applyFont="1" applyFill="1" applyBorder="1" applyAlignment="1" applyProtection="1">
      <alignment horizontal="center" vertical="center" wrapText="1"/>
      <protection locked="0"/>
    </xf>
    <xf numFmtId="0" fontId="59" fillId="11" borderId="30" xfId="0" applyFont="1" applyFill="1" applyBorder="1" applyAlignment="1" applyProtection="1">
      <alignment horizontal="center" vertical="center" wrapText="1"/>
    </xf>
    <xf numFmtId="0" fontId="59" fillId="11" borderId="55" xfId="0" applyFont="1" applyFill="1" applyBorder="1" applyAlignment="1" applyProtection="1">
      <alignment horizontal="center" vertical="center" wrapText="1"/>
    </xf>
    <xf numFmtId="0" fontId="52" fillId="12" borderId="30" xfId="4" applyFont="1" applyFill="1" applyBorder="1" applyAlignment="1" applyProtection="1">
      <alignment horizontal="center" vertical="center"/>
      <protection locked="0"/>
    </xf>
    <xf numFmtId="0" fontId="52" fillId="12" borderId="55" xfId="4" applyFont="1" applyFill="1" applyBorder="1" applyAlignment="1" applyProtection="1">
      <alignment horizontal="center" vertical="center"/>
      <protection locked="0"/>
    </xf>
    <xf numFmtId="0" fontId="35" fillId="12" borderId="39" xfId="4" applyFill="1" applyBorder="1" applyAlignment="1" applyProtection="1">
      <alignment horizontal="center" vertical="center"/>
      <protection locked="0"/>
    </xf>
    <xf numFmtId="0" fontId="35" fillId="12" borderId="59" xfId="4" applyFill="1" applyBorder="1" applyAlignment="1" applyProtection="1">
      <alignment horizontal="center" vertical="center"/>
      <protection locked="0"/>
    </xf>
    <xf numFmtId="0" fontId="35" fillId="12" borderId="36" xfId="4" applyFill="1" applyBorder="1" applyAlignment="1" applyProtection="1">
      <alignment horizontal="center" vertical="center"/>
      <protection locked="0"/>
    </xf>
    <xf numFmtId="0" fontId="35" fillId="12" borderId="43" xfId="4" applyFill="1" applyBorder="1" applyAlignment="1" applyProtection="1">
      <alignment horizontal="center" vertical="center"/>
      <protection locked="0"/>
    </xf>
    <xf numFmtId="0" fontId="38" fillId="11" borderId="40" xfId="0" applyFont="1" applyFill="1" applyBorder="1" applyAlignment="1" applyProtection="1">
      <alignment horizontal="center" vertical="center"/>
    </xf>
    <xf numFmtId="10" fontId="35" fillId="12" borderId="30" xfId="4" applyNumberFormat="1" applyFill="1" applyBorder="1" applyAlignment="1" applyProtection="1">
      <alignment horizontal="center" vertical="center"/>
      <protection locked="0"/>
    </xf>
    <xf numFmtId="10" fontId="35" fillId="12" borderId="55" xfId="4" applyNumberFormat="1" applyFill="1" applyBorder="1" applyAlignment="1" applyProtection="1">
      <alignment horizontal="center" vertical="center"/>
      <protection locked="0"/>
    </xf>
    <xf numFmtId="0" fontId="38" fillId="11" borderId="30" xfId="0" applyFont="1" applyFill="1" applyBorder="1" applyAlignment="1">
      <alignment horizontal="center" vertical="center" wrapText="1"/>
    </xf>
    <xf numFmtId="0" fontId="38" fillId="11" borderId="55" xfId="0" applyFont="1" applyFill="1" applyBorder="1" applyAlignment="1">
      <alignment horizontal="center" vertical="center" wrapText="1"/>
    </xf>
    <xf numFmtId="0" fontId="35" fillId="12" borderId="30" xfId="4" applyFill="1" applyBorder="1" applyAlignment="1" applyProtection="1">
      <alignment horizontal="center" vertical="center"/>
      <protection locked="0"/>
    </xf>
    <xf numFmtId="0" fontId="35" fillId="12" borderId="55" xfId="4" applyFill="1" applyBorder="1" applyAlignment="1" applyProtection="1">
      <alignment horizontal="center" vertical="center"/>
      <protection locked="0"/>
    </xf>
    <xf numFmtId="0" fontId="38" fillId="11" borderId="47" xfId="0" applyFont="1" applyFill="1" applyBorder="1" applyAlignment="1">
      <alignment horizontal="center" vertical="center"/>
    </xf>
    <xf numFmtId="0" fontId="38" fillId="11" borderId="58" xfId="0" applyFont="1" applyFill="1" applyBorder="1" applyAlignment="1">
      <alignment horizontal="center" vertical="center"/>
    </xf>
    <xf numFmtId="0" fontId="38" fillId="11" borderId="40" xfId="0" applyFont="1" applyFill="1" applyBorder="1" applyAlignment="1">
      <alignment horizontal="center" vertical="center"/>
    </xf>
    <xf numFmtId="0" fontId="38" fillId="11" borderId="49" xfId="0" applyFont="1" applyFill="1" applyBorder="1" applyAlignment="1">
      <alignment horizontal="center" vertical="center"/>
    </xf>
    <xf numFmtId="0" fontId="35" fillId="12" borderId="52" xfId="4" applyFill="1" applyBorder="1" applyAlignment="1" applyProtection="1">
      <alignment horizontal="center" vertical="center"/>
      <protection locked="0"/>
    </xf>
    <xf numFmtId="0" fontId="38" fillId="11" borderId="52" xfId="0" applyFont="1" applyFill="1" applyBorder="1" applyAlignment="1">
      <alignment horizontal="center" vertical="center" wrapText="1"/>
    </xf>
    <xf numFmtId="0" fontId="35" fillId="12" borderId="30" xfId="4" applyFill="1" applyBorder="1" applyAlignment="1" applyProtection="1">
      <alignment horizontal="center" vertical="center" wrapText="1"/>
      <protection locked="0"/>
    </xf>
    <xf numFmtId="0" fontId="35" fillId="12" borderId="52" xfId="4" applyFill="1" applyBorder="1" applyAlignment="1" applyProtection="1">
      <alignment horizontal="center" vertical="center" wrapText="1"/>
      <protection locked="0"/>
    </xf>
    <xf numFmtId="9" fontId="35" fillId="12" borderId="50" xfId="4" applyNumberFormat="1" applyFill="1" applyBorder="1" applyAlignment="1" applyProtection="1">
      <alignment horizontal="center" vertical="center" wrapText="1"/>
      <protection locked="0"/>
    </xf>
    <xf numFmtId="0" fontId="35" fillId="12" borderId="55" xfId="4" applyFill="1" applyBorder="1" applyAlignment="1" applyProtection="1">
      <alignment horizontal="center" vertical="center" wrapText="1"/>
      <protection locked="0"/>
    </xf>
    <xf numFmtId="0" fontId="38" fillId="11" borderId="51" xfId="0" applyFont="1" applyFill="1" applyBorder="1" applyAlignment="1">
      <alignment horizontal="center" vertical="center" wrapText="1"/>
    </xf>
    <xf numFmtId="0" fontId="59" fillId="11" borderId="52" xfId="0" applyFont="1" applyFill="1" applyBorder="1" applyAlignment="1" applyProtection="1">
      <alignment horizontal="center" vertical="center" wrapText="1"/>
    </xf>
    <xf numFmtId="0" fontId="47" fillId="12" borderId="51" xfId="4" applyFont="1" applyFill="1" applyBorder="1" applyAlignment="1" applyProtection="1">
      <alignment horizontal="center" vertical="center"/>
      <protection locked="0"/>
    </xf>
    <xf numFmtId="0" fontId="47" fillId="12" borderId="52" xfId="4" applyFont="1" applyFill="1" applyBorder="1" applyAlignment="1" applyProtection="1">
      <alignment horizontal="center" vertical="center"/>
      <protection locked="0"/>
    </xf>
    <xf numFmtId="0" fontId="59" fillId="11" borderId="51" xfId="0" applyFont="1" applyFill="1" applyBorder="1" applyAlignment="1" applyProtection="1">
      <alignment horizontal="center" vertical="center" wrapText="1"/>
    </xf>
    <xf numFmtId="0" fontId="35" fillId="12" borderId="39" xfId="4" applyFill="1" applyBorder="1" applyAlignment="1" applyProtection="1">
      <alignment horizontal="center" vertical="center" wrapText="1"/>
      <protection locked="0"/>
    </xf>
    <xf numFmtId="0" fontId="35" fillId="12" borderId="59" xfId="4" applyFill="1" applyBorder="1" applyAlignment="1" applyProtection="1">
      <alignment horizontal="center" vertical="center" wrapText="1"/>
      <protection locked="0"/>
    </xf>
    <xf numFmtId="0" fontId="35" fillId="12" borderId="36" xfId="4" applyFill="1" applyBorder="1" applyAlignment="1" applyProtection="1">
      <alignment horizontal="center" vertical="center" wrapText="1"/>
      <protection locked="0"/>
    </xf>
    <xf numFmtId="0" fontId="35" fillId="12" borderId="43" xfId="4" applyFill="1" applyBorder="1" applyAlignment="1" applyProtection="1">
      <alignment horizontal="center" vertical="center" wrapText="1"/>
      <protection locked="0"/>
    </xf>
    <xf numFmtId="0" fontId="43" fillId="12" borderId="30" xfId="4" applyFont="1" applyFill="1" applyBorder="1" applyAlignment="1" applyProtection="1">
      <alignment horizontal="center" vertical="center" wrapText="1"/>
      <protection locked="0"/>
    </xf>
    <xf numFmtId="0" fontId="43" fillId="12" borderId="52" xfId="4" applyFont="1" applyFill="1" applyBorder="1" applyAlignment="1" applyProtection="1">
      <alignment horizontal="center" vertical="center" wrapText="1"/>
      <protection locked="0"/>
    </xf>
    <xf numFmtId="0" fontId="38" fillId="11" borderId="47" xfId="0" applyFont="1" applyFill="1" applyBorder="1" applyAlignment="1">
      <alignment horizontal="center" vertical="center" wrapText="1"/>
    </xf>
    <xf numFmtId="0" fontId="38" fillId="11" borderId="58" xfId="0" applyFont="1" applyFill="1" applyBorder="1" applyAlignment="1">
      <alignment horizontal="center" vertical="center" wrapText="1"/>
    </xf>
    <xf numFmtId="0" fontId="38" fillId="11" borderId="40" xfId="0" applyFont="1" applyFill="1" applyBorder="1" applyAlignment="1">
      <alignment horizontal="center" vertical="center" wrapText="1"/>
    </xf>
    <xf numFmtId="0" fontId="43" fillId="12" borderId="39" xfId="4" applyFont="1" applyFill="1" applyBorder="1" applyAlignment="1" applyProtection="1">
      <alignment horizontal="center" vertical="center"/>
      <protection locked="0"/>
    </xf>
    <xf numFmtId="0" fontId="43" fillId="12" borderId="59" xfId="4" applyFont="1" applyFill="1" applyBorder="1" applyAlignment="1" applyProtection="1">
      <alignment horizontal="center" vertical="center"/>
      <protection locked="0"/>
    </xf>
    <xf numFmtId="0" fontId="0" fillId="0" borderId="39" xfId="0" applyBorder="1" applyAlignment="1" applyProtection="1">
      <alignment horizontal="center" vertical="center" wrapText="1"/>
    </xf>
    <xf numFmtId="0" fontId="0" fillId="0" borderId="56" xfId="0" applyBorder="1" applyAlignment="1" applyProtection="1">
      <alignment horizontal="center" vertical="center" wrapText="1"/>
    </xf>
    <xf numFmtId="0" fontId="0" fillId="0" borderId="59" xfId="0" applyBorder="1" applyAlignment="1" applyProtection="1">
      <alignment horizontal="center" vertical="center" wrapText="1"/>
    </xf>
    <xf numFmtId="0" fontId="35" fillId="12" borderId="30" xfId="4" applyFill="1" applyBorder="1" applyAlignment="1" applyProtection="1">
      <alignment horizontal="center"/>
      <protection locked="0"/>
    </xf>
    <xf numFmtId="0" fontId="35" fillId="12" borderId="52" xfId="4" applyFill="1" applyBorder="1" applyAlignment="1" applyProtection="1">
      <alignment horizontal="center"/>
      <protection locked="0"/>
    </xf>
    <xf numFmtId="0" fontId="0" fillId="10" borderId="61" xfId="0" applyFill="1" applyBorder="1" applyAlignment="1" applyProtection="1">
      <alignment horizontal="center" vertical="center"/>
    </xf>
    <xf numFmtId="0" fontId="0" fillId="10" borderId="62" xfId="0" applyFill="1" applyBorder="1" applyAlignment="1" applyProtection="1">
      <alignment horizontal="center" vertical="center"/>
    </xf>
    <xf numFmtId="0" fontId="0" fillId="10" borderId="18" xfId="0" applyFill="1" applyBorder="1" applyAlignment="1" applyProtection="1">
      <alignment horizontal="center" vertical="center"/>
    </xf>
    <xf numFmtId="0" fontId="24" fillId="3" borderId="20" xfId="0" applyFont="1" applyFill="1" applyBorder="1" applyAlignment="1">
      <alignment horizontal="center" vertical="center"/>
    </xf>
    <xf numFmtId="0" fontId="57" fillId="3" borderId="19" xfId="0" applyFont="1" applyFill="1" applyBorder="1" applyAlignment="1">
      <alignment horizontal="center" vertical="top" wrapText="1"/>
    </xf>
    <xf numFmtId="0" fontId="57" fillId="3" borderId="20" xfId="0" applyFont="1" applyFill="1" applyBorder="1" applyAlignment="1">
      <alignment horizontal="center" vertical="top" wrapText="1"/>
    </xf>
    <xf numFmtId="0" fontId="15" fillId="3" borderId="19" xfId="0" applyFont="1" applyFill="1" applyBorder="1" applyAlignment="1">
      <alignment horizontal="center" vertical="top" wrapText="1"/>
    </xf>
    <xf numFmtId="0" fontId="22" fillId="3" borderId="20" xfId="0" applyFont="1" applyFill="1" applyBorder="1" applyAlignment="1">
      <alignment horizontal="center" vertical="top" wrapText="1"/>
    </xf>
    <xf numFmtId="0" fontId="20" fillId="3" borderId="24" xfId="1" applyFill="1" applyBorder="1" applyAlignment="1" applyProtection="1">
      <alignment horizontal="center" vertical="top" wrapText="1"/>
    </xf>
    <xf numFmtId="0" fontId="20" fillId="3" borderId="25" xfId="1" applyFill="1" applyBorder="1" applyAlignment="1" applyProtection="1">
      <alignment horizontal="center" vertical="top" wrapText="1"/>
    </xf>
    <xf numFmtId="0" fontId="32" fillId="2" borderId="30" xfId="0" applyFont="1" applyFill="1" applyBorder="1" applyAlignment="1">
      <alignment horizontal="center" vertical="center"/>
    </xf>
    <xf numFmtId="0" fontId="32" fillId="2" borderId="51" xfId="0" applyFont="1" applyFill="1" applyBorder="1" applyAlignment="1">
      <alignment horizontal="center" vertical="center"/>
    </xf>
    <xf numFmtId="0" fontId="32" fillId="2" borderId="55" xfId="0" applyFont="1" applyFill="1" applyBorder="1" applyAlignment="1">
      <alignment horizontal="center" vertical="center"/>
    </xf>
    <xf numFmtId="0" fontId="0" fillId="0" borderId="39" xfId="0" applyBorder="1" applyAlignment="1" applyProtection="1">
      <alignment horizontal="left" vertical="center" wrapText="1"/>
    </xf>
    <xf numFmtId="0" fontId="0" fillId="0" borderId="59" xfId="0" applyBorder="1" applyAlignment="1" applyProtection="1">
      <alignment horizontal="left" vertical="center" wrapText="1"/>
    </xf>
    <xf numFmtId="0" fontId="43" fillId="8" borderId="30" xfId="4" applyFont="1" applyBorder="1" applyAlignment="1" applyProtection="1">
      <alignment horizontal="center" vertical="center"/>
      <protection locked="0"/>
    </xf>
    <xf numFmtId="0" fontId="43" fillId="8" borderId="55" xfId="4" applyFont="1" applyBorder="1" applyAlignment="1" applyProtection="1">
      <alignment horizontal="center" vertical="center"/>
      <protection locked="0"/>
    </xf>
    <xf numFmtId="0" fontId="35" fillId="8" borderId="30" xfId="4" applyBorder="1" applyAlignment="1" applyProtection="1">
      <alignment horizontal="left" vertical="center" wrapText="1"/>
      <protection locked="0"/>
    </xf>
    <xf numFmtId="0" fontId="35" fillId="8" borderId="51" xfId="4" applyBorder="1" applyAlignment="1" applyProtection="1">
      <alignment horizontal="left" vertical="center" wrapText="1"/>
      <protection locked="0"/>
    </xf>
    <xf numFmtId="0" fontId="35" fillId="8" borderId="52" xfId="4" applyBorder="1" applyAlignment="1" applyProtection="1">
      <alignment horizontal="left" vertical="center" wrapText="1"/>
      <protection locked="0"/>
    </xf>
    <xf numFmtId="0" fontId="35" fillId="12" borderId="30" xfId="4" applyFill="1" applyBorder="1" applyAlignment="1" applyProtection="1">
      <alignment horizontal="left" vertical="center" wrapText="1"/>
      <protection locked="0"/>
    </xf>
    <xf numFmtId="0" fontId="0" fillId="0" borderId="56" xfId="0" applyBorder="1" applyAlignment="1" applyProtection="1">
      <alignment horizontal="left" vertical="center" wrapText="1"/>
    </xf>
    <xf numFmtId="0" fontId="0" fillId="10" borderId="39" xfId="0" applyFill="1" applyBorder="1" applyAlignment="1" applyProtection="1">
      <alignment horizontal="left" vertical="center" wrapText="1"/>
    </xf>
    <xf numFmtId="0" fontId="0" fillId="10" borderId="59" xfId="0" applyFill="1" applyBorder="1" applyAlignment="1" applyProtection="1">
      <alignment horizontal="left" vertical="center" wrapText="1"/>
    </xf>
    <xf numFmtId="0" fontId="0" fillId="0" borderId="54" xfId="0" applyBorder="1" applyAlignment="1" applyProtection="1">
      <alignment horizontal="left" vertical="center" wrapText="1"/>
    </xf>
    <xf numFmtId="0" fontId="0" fillId="0" borderId="60" xfId="0" applyBorder="1" applyAlignment="1" applyProtection="1">
      <alignment horizontal="left" vertical="center" wrapText="1"/>
    </xf>
    <xf numFmtId="0" fontId="0" fillId="10" borderId="39" xfId="0" applyFill="1" applyBorder="1" applyAlignment="1" applyProtection="1">
      <alignment horizontal="center" vertical="center" wrapText="1"/>
    </xf>
    <xf numFmtId="0" fontId="0" fillId="10" borderId="56" xfId="0" applyFill="1" applyBorder="1" applyAlignment="1" applyProtection="1">
      <alignment horizontal="center" vertical="center" wrapText="1"/>
    </xf>
    <xf numFmtId="0" fontId="0" fillId="10" borderId="59" xfId="0" applyFill="1" applyBorder="1" applyAlignment="1" applyProtection="1">
      <alignment horizontal="center" vertical="center" wrapText="1"/>
    </xf>
    <xf numFmtId="0" fontId="35" fillId="8" borderId="30" xfId="4" applyBorder="1" applyAlignment="1" applyProtection="1">
      <alignment horizontal="center" vertical="center" wrapText="1"/>
      <protection locked="0"/>
    </xf>
    <xf numFmtId="0" fontId="35" fillId="8" borderId="52" xfId="4" applyBorder="1" applyAlignment="1" applyProtection="1">
      <alignment horizontal="center" vertical="center" wrapText="1"/>
      <protection locked="0"/>
    </xf>
    <xf numFmtId="0" fontId="35" fillId="8" borderId="39" xfId="4" applyBorder="1" applyAlignment="1" applyProtection="1">
      <alignment horizontal="center" vertical="center"/>
      <protection locked="0"/>
    </xf>
    <xf numFmtId="0" fontId="35" fillId="8" borderId="59" xfId="4" applyBorder="1" applyAlignment="1" applyProtection="1">
      <alignment horizontal="center" vertical="center"/>
      <protection locked="0"/>
    </xf>
    <xf numFmtId="0" fontId="35" fillId="9" borderId="39" xfId="4" applyFill="1" applyBorder="1" applyAlignment="1" applyProtection="1">
      <alignment horizontal="center" vertical="center"/>
      <protection locked="0"/>
    </xf>
    <xf numFmtId="0" fontId="35" fillId="9" borderId="59" xfId="4" applyFill="1" applyBorder="1" applyAlignment="1" applyProtection="1">
      <alignment horizontal="center" vertical="center"/>
      <protection locked="0"/>
    </xf>
    <xf numFmtId="0" fontId="35" fillId="8" borderId="36" xfId="4" applyBorder="1" applyAlignment="1" applyProtection="1">
      <alignment horizontal="center" vertical="center"/>
      <protection locked="0"/>
    </xf>
    <xf numFmtId="0" fontId="35" fillId="8" borderId="43" xfId="4" applyBorder="1" applyAlignment="1" applyProtection="1">
      <alignment horizontal="center" vertical="center"/>
      <protection locked="0"/>
    </xf>
    <xf numFmtId="0" fontId="0" fillId="0" borderId="11" xfId="0" applyBorder="1" applyAlignment="1" applyProtection="1">
      <alignment horizontal="center" vertical="center" wrapText="1"/>
    </xf>
    <xf numFmtId="3" fontId="35" fillId="9" borderId="39" xfId="4" applyNumberFormat="1" applyFill="1" applyBorder="1" applyAlignment="1" applyProtection="1">
      <alignment horizontal="center" vertical="center"/>
      <protection locked="0"/>
    </xf>
    <xf numFmtId="0" fontId="38" fillId="11" borderId="58" xfId="0" applyFont="1" applyFill="1" applyBorder="1" applyAlignment="1" applyProtection="1">
      <alignment horizontal="center" vertical="center"/>
    </xf>
    <xf numFmtId="0" fontId="35" fillId="8" borderId="30" xfId="4" applyBorder="1" applyAlignment="1" applyProtection="1">
      <alignment horizontal="center" vertical="center"/>
      <protection locked="0"/>
    </xf>
    <xf numFmtId="0" fontId="35" fillId="8" borderId="55" xfId="4" applyBorder="1" applyAlignment="1" applyProtection="1">
      <alignment horizontal="center" vertical="center"/>
      <protection locked="0"/>
    </xf>
    <xf numFmtId="0" fontId="35" fillId="8" borderId="55" xfId="4" applyBorder="1" applyAlignment="1" applyProtection="1">
      <alignment horizontal="center" vertical="center" wrapText="1"/>
      <protection locked="0"/>
    </xf>
    <xf numFmtId="0" fontId="0" fillId="0" borderId="11" xfId="0" applyBorder="1" applyAlignment="1" applyProtection="1">
      <alignment horizontal="left" vertical="center" wrapText="1"/>
    </xf>
    <xf numFmtId="0" fontId="38" fillId="11" borderId="52" xfId="0" applyFont="1" applyFill="1" applyBorder="1" applyAlignment="1" applyProtection="1">
      <alignment horizontal="center" vertical="center" wrapText="1"/>
    </xf>
    <xf numFmtId="0" fontId="0" fillId="10" borderId="56" xfId="0" applyFill="1" applyBorder="1" applyAlignment="1" applyProtection="1">
      <alignment horizontal="left" vertical="center" wrapText="1"/>
    </xf>
    <xf numFmtId="0" fontId="35" fillId="8" borderId="30" xfId="4" applyBorder="1" applyAlignment="1" applyProtection="1">
      <alignment horizontal="center"/>
      <protection locked="0"/>
    </xf>
    <xf numFmtId="0" fontId="35" fillId="8" borderId="52" xfId="4" applyBorder="1" applyAlignment="1" applyProtection="1">
      <alignment horizontal="center"/>
      <protection locked="0"/>
    </xf>
    <xf numFmtId="0" fontId="35" fillId="12" borderId="51" xfId="4" applyFill="1" applyBorder="1" applyAlignment="1" applyProtection="1">
      <alignment horizontal="center" vertical="center"/>
      <protection locked="0"/>
    </xf>
    <xf numFmtId="0" fontId="35" fillId="12" borderId="50" xfId="4" applyFill="1" applyBorder="1" applyAlignment="1" applyProtection="1">
      <alignment horizontal="center" vertical="center" wrapText="1"/>
      <protection locked="0"/>
    </xf>
    <xf numFmtId="0" fontId="38" fillId="11" borderId="51" xfId="0" applyFont="1" applyFill="1" applyBorder="1" applyAlignment="1" applyProtection="1">
      <alignment horizontal="center" vertical="center" wrapText="1"/>
    </xf>
    <xf numFmtId="0" fontId="35" fillId="8" borderId="51" xfId="4" applyBorder="1" applyAlignment="1" applyProtection="1">
      <alignment horizontal="center" vertical="center"/>
      <protection locked="0"/>
    </xf>
    <xf numFmtId="10" fontId="35" fillId="8" borderId="30" xfId="4" applyNumberFormat="1" applyBorder="1" applyAlignment="1" applyProtection="1">
      <alignment horizontal="center" vertical="center" wrapText="1"/>
      <protection locked="0"/>
    </xf>
    <xf numFmtId="10" fontId="35" fillId="8" borderId="55" xfId="4" applyNumberFormat="1" applyBorder="1" applyAlignment="1" applyProtection="1">
      <alignment horizontal="center" vertical="center" wrapText="1"/>
      <protection locked="0"/>
    </xf>
    <xf numFmtId="0" fontId="35" fillId="8" borderId="51" xfId="4" applyBorder="1" applyAlignment="1" applyProtection="1">
      <alignment horizontal="center" vertical="center" wrapText="1"/>
      <protection locked="0"/>
    </xf>
    <xf numFmtId="0" fontId="38" fillId="11" borderId="48" xfId="0" applyFont="1" applyFill="1" applyBorder="1" applyAlignment="1">
      <alignment horizontal="center" vertical="center"/>
    </xf>
    <xf numFmtId="0" fontId="0" fillId="0" borderId="29" xfId="0" applyBorder="1" applyAlignment="1" applyProtection="1">
      <alignment horizontal="left" vertical="center" wrapText="1"/>
    </xf>
    <xf numFmtId="0" fontId="38" fillId="11" borderId="47" xfId="0" applyFont="1" applyFill="1" applyBorder="1" applyAlignment="1" applyProtection="1">
      <alignment horizontal="center" vertical="center" wrapText="1"/>
    </xf>
    <xf numFmtId="0" fontId="38" fillId="11" borderId="58" xfId="0" applyFont="1" applyFill="1" applyBorder="1" applyAlignment="1" applyProtection="1">
      <alignment horizontal="center" vertical="center" wrapText="1"/>
    </xf>
    <xf numFmtId="0" fontId="35" fillId="12" borderId="39" xfId="4" applyFill="1" applyBorder="1" applyAlignment="1" applyProtection="1">
      <alignment horizontal="center" wrapText="1"/>
      <protection locked="0"/>
    </xf>
    <xf numFmtId="0" fontId="35" fillId="12" borderId="59" xfId="4" applyFill="1" applyBorder="1" applyAlignment="1" applyProtection="1">
      <alignment horizontal="center" wrapText="1"/>
      <protection locked="0"/>
    </xf>
    <xf numFmtId="0" fontId="35" fillId="12" borderId="36" xfId="4" applyFill="1" applyBorder="1" applyAlignment="1" applyProtection="1">
      <alignment horizontal="center" wrapText="1"/>
      <protection locked="0"/>
    </xf>
    <xf numFmtId="0" fontId="35" fillId="12" borderId="43" xfId="4" applyFill="1" applyBorder="1" applyAlignment="1" applyProtection="1">
      <alignment horizontal="center" wrapText="1"/>
      <protection locked="0"/>
    </xf>
    <xf numFmtId="0" fontId="35" fillId="8" borderId="39" xfId="4" applyBorder="1" applyAlignment="1" applyProtection="1">
      <alignment horizontal="center" vertical="center" wrapText="1"/>
      <protection locked="0"/>
    </xf>
    <xf numFmtId="0" fontId="35" fillId="8" borderId="59" xfId="4" applyBorder="1" applyAlignment="1" applyProtection="1">
      <alignment horizontal="center" vertical="center" wrapText="1"/>
      <protection locked="0"/>
    </xf>
    <xf numFmtId="0" fontId="35" fillId="8" borderId="36" xfId="4" applyBorder="1" applyAlignment="1" applyProtection="1">
      <alignment horizontal="center" vertical="center" wrapText="1"/>
      <protection locked="0"/>
    </xf>
    <xf numFmtId="0" fontId="35" fillId="8" borderId="43" xfId="4" applyBorder="1" applyAlignment="1" applyProtection="1">
      <alignment horizontal="center" vertical="center" wrapText="1"/>
      <protection locked="0"/>
    </xf>
    <xf numFmtId="0" fontId="43" fillId="8" borderId="30" xfId="4" applyFont="1" applyBorder="1" applyAlignment="1" applyProtection="1">
      <alignment horizontal="center" vertical="center" wrapText="1"/>
      <protection locked="0"/>
    </xf>
    <xf numFmtId="0" fontId="43" fillId="8" borderId="52" xfId="4" applyFont="1" applyBorder="1" applyAlignment="1" applyProtection="1">
      <alignment horizontal="center" vertical="center" wrapText="1"/>
      <protection locked="0"/>
    </xf>
    <xf numFmtId="0" fontId="43" fillId="8" borderId="39" xfId="4" applyFont="1" applyBorder="1" applyAlignment="1" applyProtection="1">
      <alignment horizontal="center" vertical="center"/>
      <protection locked="0"/>
    </xf>
    <xf numFmtId="0" fontId="43" fillId="8" borderId="59" xfId="4" applyFont="1" applyBorder="1" applyAlignment="1" applyProtection="1">
      <alignment horizontal="center" vertical="center"/>
      <protection locked="0"/>
    </xf>
    <xf numFmtId="0" fontId="43" fillId="8" borderId="36" xfId="4" applyFont="1" applyBorder="1" applyAlignment="1" applyProtection="1">
      <alignment horizontal="center" vertical="center"/>
      <protection locked="0"/>
    </xf>
    <xf numFmtId="0" fontId="43" fillId="8" borderId="43" xfId="4" applyFont="1" applyBorder="1" applyAlignment="1" applyProtection="1">
      <alignment horizontal="center" vertical="center"/>
      <protection locked="0"/>
    </xf>
    <xf numFmtId="0" fontId="58" fillId="0" borderId="11" xfId="0" applyFont="1" applyBorder="1" applyAlignment="1" applyProtection="1">
      <alignment horizontal="left" vertical="center" wrapText="1"/>
    </xf>
    <xf numFmtId="0" fontId="36" fillId="0" borderId="0" xfId="0" applyFont="1" applyAlignment="1" applyProtection="1">
      <alignment horizontal="left"/>
    </xf>
    <xf numFmtId="0" fontId="0" fillId="10" borderId="54" xfId="0" applyFill="1" applyBorder="1" applyAlignment="1" applyProtection="1">
      <alignment horizontal="left" vertical="center" wrapText="1"/>
    </xf>
    <xf numFmtId="0" fontId="0" fillId="10" borderId="57" xfId="0" applyFill="1" applyBorder="1" applyAlignment="1" applyProtection="1">
      <alignment horizontal="left" vertical="center" wrapText="1"/>
    </xf>
    <xf numFmtId="0" fontId="0" fillId="10" borderId="60" xfId="0" applyFill="1" applyBorder="1" applyAlignment="1" applyProtection="1">
      <alignment horizontal="left" vertical="center" wrapText="1"/>
    </xf>
    <xf numFmtId="0" fontId="38" fillId="11" borderId="40" xfId="0" applyFont="1" applyFill="1" applyBorder="1" applyAlignment="1" applyProtection="1">
      <alignment horizontal="center" vertical="center" wrapText="1"/>
    </xf>
    <xf numFmtId="0" fontId="58" fillId="0" borderId="39" xfId="0" applyFont="1" applyBorder="1" applyAlignment="1" applyProtection="1">
      <alignment horizontal="left" vertical="center" wrapText="1"/>
    </xf>
    <xf numFmtId="0" fontId="58" fillId="0" borderId="59" xfId="0" applyFont="1" applyBorder="1" applyAlignment="1" applyProtection="1">
      <alignment horizontal="left" vertical="center" wrapText="1"/>
    </xf>
    <xf numFmtId="0" fontId="47" fillId="8" borderId="51" xfId="4" applyFont="1" applyBorder="1" applyAlignment="1" applyProtection="1">
      <alignment horizontal="center" vertical="center"/>
      <protection locked="0"/>
    </xf>
    <xf numFmtId="0" fontId="58" fillId="10" borderId="39" xfId="0" applyFont="1" applyFill="1" applyBorder="1" applyAlignment="1" applyProtection="1">
      <alignment horizontal="left" vertical="center" wrapText="1"/>
    </xf>
    <xf numFmtId="0" fontId="58" fillId="10" borderId="59" xfId="0" applyFont="1" applyFill="1" applyBorder="1" applyAlignment="1" applyProtection="1">
      <alignment horizontal="left" vertical="center" wrapText="1"/>
    </xf>
    <xf numFmtId="0" fontId="59" fillId="11" borderId="59" xfId="0" applyFont="1" applyFill="1" applyBorder="1" applyAlignment="1" applyProtection="1">
      <alignment horizontal="center" vertical="center"/>
    </xf>
    <xf numFmtId="0" fontId="59" fillId="11" borderId="29" xfId="0" applyFont="1" applyFill="1" applyBorder="1" applyAlignment="1" applyProtection="1">
      <alignment horizontal="center" vertical="center"/>
    </xf>
    <xf numFmtId="0" fontId="59" fillId="11" borderId="10" xfId="0" applyFont="1" applyFill="1" applyBorder="1" applyAlignment="1" applyProtection="1">
      <alignment horizontal="center" vertical="center"/>
    </xf>
    <xf numFmtId="0" fontId="59" fillId="11" borderId="9" xfId="0" applyFont="1" applyFill="1" applyBorder="1" applyAlignment="1" applyProtection="1">
      <alignment horizontal="center" vertical="center"/>
    </xf>
    <xf numFmtId="0" fontId="59" fillId="11" borderId="40" xfId="0" applyFont="1" applyFill="1" applyBorder="1" applyAlignment="1" applyProtection="1">
      <alignment horizontal="center" vertical="center"/>
    </xf>
    <xf numFmtId="0" fontId="47" fillId="8" borderId="30" xfId="4" applyFont="1" applyBorder="1" applyAlignment="1" applyProtection="1">
      <alignment horizontal="center" vertical="center" wrapText="1"/>
      <protection locked="0"/>
    </xf>
    <xf numFmtId="0" fontId="47" fillId="8" borderId="51" xfId="4" applyFont="1" applyBorder="1" applyAlignment="1" applyProtection="1">
      <alignment horizontal="center" vertical="center" wrapText="1"/>
      <protection locked="0"/>
    </xf>
    <xf numFmtId="0" fontId="58" fillId="0" borderId="56" xfId="0" applyFont="1" applyBorder="1" applyAlignment="1" applyProtection="1">
      <alignment horizontal="left" vertical="center" wrapText="1"/>
    </xf>
    <xf numFmtId="0" fontId="52" fillId="8" borderId="30" xfId="4" applyFont="1" applyBorder="1" applyAlignment="1" applyProtection="1">
      <alignment horizontal="center" vertical="center"/>
      <protection locked="0"/>
    </xf>
    <xf numFmtId="0" fontId="52" fillId="8" borderId="55" xfId="4" applyFont="1" applyBorder="1" applyAlignment="1" applyProtection="1">
      <alignment horizontal="center" vertical="center"/>
      <protection locked="0"/>
    </xf>
  </cellXfs>
  <cellStyles count="7">
    <cellStyle name="Bad" xfId="3" builtinId="27"/>
    <cellStyle name="Good" xfId="2" builtinId="26"/>
    <cellStyle name="Hyperlink" xfId="1" builtinId="8"/>
    <cellStyle name="Millares 2" xfId="6" xr:uid="{D67B8B28-EB79-41A4-95BD-FE59FA951235}"/>
    <cellStyle name="Moneda 2" xfId="5" xr:uid="{826C3295-9C07-41AA-A5B9-443645CAD35E}"/>
    <cellStyle name="Neutral" xfId="4"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1.xml"/></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254000</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193675"/>
          <a:ext cx="927100" cy="5842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63500</xdr:colOff>
          <xdr:row>7</xdr:row>
          <xdr:rowOff>279400</xdr:rowOff>
        </xdr:from>
        <xdr:to>
          <xdr:col>5</xdr:col>
          <xdr:colOff>3181350</xdr:colOff>
          <xdr:row>7</xdr:row>
          <xdr:rowOff>444500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7</xdr:row>
          <xdr:rowOff>44450</xdr:rowOff>
        </xdr:from>
        <xdr:to>
          <xdr:col>5</xdr:col>
          <xdr:colOff>1866900</xdr:colOff>
          <xdr:row>7</xdr:row>
          <xdr:rowOff>254000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11</xdr:row>
          <xdr:rowOff>0</xdr:rowOff>
        </xdr:from>
        <xdr:to>
          <xdr:col>3</xdr:col>
          <xdr:colOff>1066800</xdr:colOff>
          <xdr:row>12</xdr:row>
          <xdr:rowOff>28575</xdr:rowOff>
        </xdr:to>
        <xdr:grpSp>
          <xdr:nvGrpSpPr>
            <xdr:cNvPr id="4" name="Group 3">
              <a:extLst>
                <a:ext uri="{FF2B5EF4-FFF2-40B4-BE49-F238E27FC236}">
                  <a16:creationId xmlns:a16="http://schemas.microsoft.com/office/drawing/2014/main" id="{00000000-0008-0000-0400-000004000000}"/>
                </a:ext>
              </a:extLst>
            </xdr:cNvPr>
            <xdr:cNvGrpSpPr/>
          </xdr:nvGrpSpPr>
          <xdr:grpSpPr>
            <a:xfrm>
              <a:off x="3429000" y="4984750"/>
              <a:ext cx="1066800" cy="2695575"/>
              <a:chOff x="3057525" y="5286375"/>
              <a:chExt cx="1066800" cy="219075"/>
            </a:xfrm>
          </xdr:grpSpPr>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xdr:row>
          <xdr:rowOff>0</xdr:rowOff>
        </xdr:from>
        <xdr:to>
          <xdr:col>3</xdr:col>
          <xdr:colOff>1066800</xdr:colOff>
          <xdr:row>13</xdr:row>
          <xdr:rowOff>28575</xdr:rowOff>
        </xdr:to>
        <xdr:grpSp>
          <xdr:nvGrpSpPr>
            <xdr:cNvPr id="7" name="Group 6">
              <a:extLst>
                <a:ext uri="{FF2B5EF4-FFF2-40B4-BE49-F238E27FC236}">
                  <a16:creationId xmlns:a16="http://schemas.microsoft.com/office/drawing/2014/main" id="{00000000-0008-0000-0400-000007000000}"/>
                </a:ext>
              </a:extLst>
            </xdr:cNvPr>
            <xdr:cNvGrpSpPr/>
          </xdr:nvGrpSpPr>
          <xdr:grpSpPr>
            <a:xfrm>
              <a:off x="3429000" y="7651750"/>
              <a:ext cx="1066800" cy="2155825"/>
              <a:chOff x="3057525" y="5286375"/>
              <a:chExt cx="1066800" cy="219075"/>
            </a:xfrm>
          </xdr:grpSpPr>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400-00000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400-00000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xdr:row>
          <xdr:rowOff>0</xdr:rowOff>
        </xdr:from>
        <xdr:to>
          <xdr:col>3</xdr:col>
          <xdr:colOff>1066800</xdr:colOff>
          <xdr:row>14</xdr:row>
          <xdr:rowOff>28575</xdr:rowOff>
        </xdr:to>
        <xdr:grpSp>
          <xdr:nvGrpSpPr>
            <xdr:cNvPr id="10" name="Group 9">
              <a:extLst>
                <a:ext uri="{FF2B5EF4-FFF2-40B4-BE49-F238E27FC236}">
                  <a16:creationId xmlns:a16="http://schemas.microsoft.com/office/drawing/2014/main" id="{00000000-0008-0000-0400-00000A000000}"/>
                </a:ext>
              </a:extLst>
            </xdr:cNvPr>
            <xdr:cNvGrpSpPr/>
          </xdr:nvGrpSpPr>
          <xdr:grpSpPr>
            <a:xfrm>
              <a:off x="3429000" y="9779000"/>
              <a:ext cx="1066800" cy="1631950"/>
              <a:chOff x="3057525" y="5286375"/>
              <a:chExt cx="1066800" cy="219075"/>
            </a:xfrm>
          </xdr:grpSpPr>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400-00000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400-00000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14</xdr:row>
          <xdr:rowOff>0</xdr:rowOff>
        </xdr:from>
        <xdr:to>
          <xdr:col>3</xdr:col>
          <xdr:colOff>1066800</xdr:colOff>
          <xdr:row>14</xdr:row>
          <xdr:rowOff>219075</xdr:rowOff>
        </xdr:to>
        <xdr:grpSp>
          <xdr:nvGrpSpPr>
            <xdr:cNvPr id="13" name="Group 12">
              <a:extLst>
                <a:ext uri="{FF2B5EF4-FFF2-40B4-BE49-F238E27FC236}">
                  <a16:creationId xmlns:a16="http://schemas.microsoft.com/office/drawing/2014/main" id="{00000000-0008-0000-0400-00000D000000}"/>
                </a:ext>
              </a:extLst>
            </xdr:cNvPr>
            <xdr:cNvGrpSpPr/>
          </xdr:nvGrpSpPr>
          <xdr:grpSpPr>
            <a:xfrm>
              <a:off x="3429000" y="11382375"/>
              <a:ext cx="1066800" cy="219075"/>
              <a:chOff x="3057525" y="5286375"/>
              <a:chExt cx="1066800" cy="219075"/>
            </a:xfrm>
          </xdr:grpSpPr>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400-00000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400-00000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0</xdr:rowOff>
        </xdr:from>
        <xdr:to>
          <xdr:col>4</xdr:col>
          <xdr:colOff>1066800</xdr:colOff>
          <xdr:row>11</xdr:row>
          <xdr:rowOff>28575</xdr:rowOff>
        </xdr:to>
        <xdr:grpSp>
          <xdr:nvGrpSpPr>
            <xdr:cNvPr id="16" name="Group 15">
              <a:extLst>
                <a:ext uri="{FF2B5EF4-FFF2-40B4-BE49-F238E27FC236}">
                  <a16:creationId xmlns:a16="http://schemas.microsoft.com/office/drawing/2014/main" id="{00000000-0008-0000-0400-000010000000}"/>
                </a:ext>
              </a:extLst>
            </xdr:cNvPr>
            <xdr:cNvGrpSpPr/>
          </xdr:nvGrpSpPr>
          <xdr:grpSpPr>
            <a:xfrm>
              <a:off x="5794375" y="3302000"/>
              <a:ext cx="1066800" cy="1711325"/>
              <a:chOff x="3057525" y="5286375"/>
              <a:chExt cx="1066800" cy="219075"/>
            </a:xfrm>
          </xdr:grpSpPr>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400-00000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400-00000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5013</xdr:rowOff>
        </xdr:from>
        <xdr:to>
          <xdr:col>4</xdr:col>
          <xdr:colOff>1066800</xdr:colOff>
          <xdr:row>12</xdr:row>
          <xdr:rowOff>33588</xdr:rowOff>
        </xdr:to>
        <xdr:grpSp>
          <xdr:nvGrpSpPr>
            <xdr:cNvPr id="19" name="Group 18">
              <a:extLst>
                <a:ext uri="{FF2B5EF4-FFF2-40B4-BE49-F238E27FC236}">
                  <a16:creationId xmlns:a16="http://schemas.microsoft.com/office/drawing/2014/main" id="{00000000-0008-0000-0400-000013000000}"/>
                </a:ext>
              </a:extLst>
            </xdr:cNvPr>
            <xdr:cNvGrpSpPr/>
          </xdr:nvGrpSpPr>
          <xdr:grpSpPr>
            <a:xfrm>
              <a:off x="5794375" y="4989763"/>
              <a:ext cx="1066800" cy="2695575"/>
              <a:chOff x="3057525" y="5286375"/>
              <a:chExt cx="1066800" cy="219075"/>
            </a:xfrm>
          </xdr:grpSpPr>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400-00000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400-00000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15</xdr:row>
          <xdr:rowOff>0</xdr:rowOff>
        </xdr:from>
        <xdr:to>
          <xdr:col>3</xdr:col>
          <xdr:colOff>1066800</xdr:colOff>
          <xdr:row>16</xdr:row>
          <xdr:rowOff>28575</xdr:rowOff>
        </xdr:to>
        <xdr:grpSp>
          <xdr:nvGrpSpPr>
            <xdr:cNvPr id="22" name="Group 21">
              <a:extLst>
                <a:ext uri="{FF2B5EF4-FFF2-40B4-BE49-F238E27FC236}">
                  <a16:creationId xmlns:a16="http://schemas.microsoft.com/office/drawing/2014/main" id="{00000000-0008-0000-0400-000016000000}"/>
                </a:ext>
              </a:extLst>
            </xdr:cNvPr>
            <xdr:cNvGrpSpPr/>
          </xdr:nvGrpSpPr>
          <xdr:grpSpPr>
            <a:xfrm>
              <a:off x="3429000" y="12811125"/>
              <a:ext cx="1066800" cy="1457325"/>
              <a:chOff x="3057525" y="5286375"/>
              <a:chExt cx="1066800" cy="219075"/>
            </a:xfrm>
          </xdr:grpSpPr>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400-00000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400-00001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0</xdr:rowOff>
        </xdr:from>
        <xdr:to>
          <xdr:col>3</xdr:col>
          <xdr:colOff>1066800</xdr:colOff>
          <xdr:row>17</xdr:row>
          <xdr:rowOff>28575</xdr:rowOff>
        </xdr:to>
        <xdr:grpSp>
          <xdr:nvGrpSpPr>
            <xdr:cNvPr id="25" name="Group 24">
              <a:extLst>
                <a:ext uri="{FF2B5EF4-FFF2-40B4-BE49-F238E27FC236}">
                  <a16:creationId xmlns:a16="http://schemas.microsoft.com/office/drawing/2014/main" id="{00000000-0008-0000-0400-000019000000}"/>
                </a:ext>
              </a:extLst>
            </xdr:cNvPr>
            <xdr:cNvGrpSpPr/>
          </xdr:nvGrpSpPr>
          <xdr:grpSpPr>
            <a:xfrm>
              <a:off x="3429000" y="14239875"/>
              <a:ext cx="1066800" cy="1457325"/>
              <a:chOff x="3057525" y="5286375"/>
              <a:chExt cx="1066800" cy="219075"/>
            </a:xfrm>
          </xdr:grpSpPr>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400-00001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400-00001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3</xdr:col>
          <xdr:colOff>1066800</xdr:colOff>
          <xdr:row>18</xdr:row>
          <xdr:rowOff>28575</xdr:rowOff>
        </xdr:to>
        <xdr:grpSp>
          <xdr:nvGrpSpPr>
            <xdr:cNvPr id="28" name="Group 27">
              <a:extLst>
                <a:ext uri="{FF2B5EF4-FFF2-40B4-BE49-F238E27FC236}">
                  <a16:creationId xmlns:a16="http://schemas.microsoft.com/office/drawing/2014/main" id="{00000000-0008-0000-0400-00001C000000}"/>
                </a:ext>
              </a:extLst>
            </xdr:cNvPr>
            <xdr:cNvGrpSpPr/>
          </xdr:nvGrpSpPr>
          <xdr:grpSpPr>
            <a:xfrm>
              <a:off x="3429000" y="15668625"/>
              <a:ext cx="1066800" cy="1457325"/>
              <a:chOff x="3057525" y="5286375"/>
              <a:chExt cx="1066800" cy="219075"/>
            </a:xfrm>
          </xdr:grpSpPr>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400-00001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400-00001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3</xdr:col>
          <xdr:colOff>1066800</xdr:colOff>
          <xdr:row>19</xdr:row>
          <xdr:rowOff>28575</xdr:rowOff>
        </xdr:to>
        <xdr:grpSp>
          <xdr:nvGrpSpPr>
            <xdr:cNvPr id="31" name="Group 30">
              <a:extLst>
                <a:ext uri="{FF2B5EF4-FFF2-40B4-BE49-F238E27FC236}">
                  <a16:creationId xmlns:a16="http://schemas.microsoft.com/office/drawing/2014/main" id="{00000000-0008-0000-0400-00001F000000}"/>
                </a:ext>
              </a:extLst>
            </xdr:cNvPr>
            <xdr:cNvGrpSpPr/>
          </xdr:nvGrpSpPr>
          <xdr:grpSpPr>
            <a:xfrm>
              <a:off x="3429000" y="17097375"/>
              <a:ext cx="1066800" cy="1457325"/>
              <a:chOff x="3057525" y="5286375"/>
              <a:chExt cx="1066800" cy="219075"/>
            </a:xfrm>
          </xdr:grpSpPr>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400-00001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400-00001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3</xdr:col>
          <xdr:colOff>1066800</xdr:colOff>
          <xdr:row>20</xdr:row>
          <xdr:rowOff>28575</xdr:rowOff>
        </xdr:to>
        <xdr:grpSp>
          <xdr:nvGrpSpPr>
            <xdr:cNvPr id="34" name="Group 33">
              <a:extLst>
                <a:ext uri="{FF2B5EF4-FFF2-40B4-BE49-F238E27FC236}">
                  <a16:creationId xmlns:a16="http://schemas.microsoft.com/office/drawing/2014/main" id="{00000000-0008-0000-0400-000022000000}"/>
                </a:ext>
              </a:extLst>
            </xdr:cNvPr>
            <xdr:cNvGrpSpPr/>
          </xdr:nvGrpSpPr>
          <xdr:grpSpPr>
            <a:xfrm>
              <a:off x="3429000" y="18526125"/>
              <a:ext cx="1066800" cy="1631950"/>
              <a:chOff x="3057525" y="5286375"/>
              <a:chExt cx="1066800" cy="219075"/>
            </a:xfrm>
          </xdr:grpSpPr>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400-00001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400-00001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3</xdr:col>
          <xdr:colOff>1066800</xdr:colOff>
          <xdr:row>21</xdr:row>
          <xdr:rowOff>28575</xdr:rowOff>
        </xdr:to>
        <xdr:grpSp>
          <xdr:nvGrpSpPr>
            <xdr:cNvPr id="37" name="Group 36">
              <a:extLst>
                <a:ext uri="{FF2B5EF4-FFF2-40B4-BE49-F238E27FC236}">
                  <a16:creationId xmlns:a16="http://schemas.microsoft.com/office/drawing/2014/main" id="{00000000-0008-0000-0400-000025000000}"/>
                </a:ext>
              </a:extLst>
            </xdr:cNvPr>
            <xdr:cNvGrpSpPr/>
          </xdr:nvGrpSpPr>
          <xdr:grpSpPr>
            <a:xfrm>
              <a:off x="3429000" y="20129500"/>
              <a:ext cx="1066800" cy="1806575"/>
              <a:chOff x="3057525" y="5286375"/>
              <a:chExt cx="1066800" cy="219075"/>
            </a:xfrm>
          </xdr:grpSpPr>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400-00001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400-00001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3</xdr:col>
          <xdr:colOff>1066800</xdr:colOff>
          <xdr:row>21</xdr:row>
          <xdr:rowOff>219075</xdr:rowOff>
        </xdr:to>
        <xdr:grpSp>
          <xdr:nvGrpSpPr>
            <xdr:cNvPr id="40" name="Group 39">
              <a:extLst>
                <a:ext uri="{FF2B5EF4-FFF2-40B4-BE49-F238E27FC236}">
                  <a16:creationId xmlns:a16="http://schemas.microsoft.com/office/drawing/2014/main" id="{00000000-0008-0000-0400-000028000000}"/>
                </a:ext>
              </a:extLst>
            </xdr:cNvPr>
            <xdr:cNvGrpSpPr/>
          </xdr:nvGrpSpPr>
          <xdr:grpSpPr>
            <a:xfrm>
              <a:off x="3429000" y="21907500"/>
              <a:ext cx="1066800" cy="219075"/>
              <a:chOff x="3057525" y="5286375"/>
              <a:chExt cx="1066800" cy="219075"/>
            </a:xfrm>
          </xdr:grpSpPr>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400-00001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400-00001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3</xdr:col>
          <xdr:colOff>1066800</xdr:colOff>
          <xdr:row>23</xdr:row>
          <xdr:rowOff>28575</xdr:rowOff>
        </xdr:to>
        <xdr:grpSp>
          <xdr:nvGrpSpPr>
            <xdr:cNvPr id="43" name="Group 42">
              <a:extLst>
                <a:ext uri="{FF2B5EF4-FFF2-40B4-BE49-F238E27FC236}">
                  <a16:creationId xmlns:a16="http://schemas.microsoft.com/office/drawing/2014/main" id="{00000000-0008-0000-0400-00002B000000}"/>
                </a:ext>
              </a:extLst>
            </xdr:cNvPr>
            <xdr:cNvGrpSpPr/>
          </xdr:nvGrpSpPr>
          <xdr:grpSpPr>
            <a:xfrm>
              <a:off x="3429000" y="24923750"/>
              <a:ext cx="1066800" cy="695325"/>
              <a:chOff x="3057525" y="5286375"/>
              <a:chExt cx="1066800" cy="219075"/>
            </a:xfrm>
          </xdr:grpSpPr>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400-00001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400-00001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3</xdr:col>
          <xdr:colOff>1066800</xdr:colOff>
          <xdr:row>24</xdr:row>
          <xdr:rowOff>28575</xdr:rowOff>
        </xdr:to>
        <xdr:grpSp>
          <xdr:nvGrpSpPr>
            <xdr:cNvPr id="46" name="Group 45">
              <a:extLst>
                <a:ext uri="{FF2B5EF4-FFF2-40B4-BE49-F238E27FC236}">
                  <a16:creationId xmlns:a16="http://schemas.microsoft.com/office/drawing/2014/main" id="{00000000-0008-0000-0400-00002E000000}"/>
                </a:ext>
              </a:extLst>
            </xdr:cNvPr>
            <xdr:cNvGrpSpPr/>
          </xdr:nvGrpSpPr>
          <xdr:grpSpPr>
            <a:xfrm>
              <a:off x="3429000" y="25590500"/>
              <a:ext cx="1066800" cy="1981200"/>
              <a:chOff x="3057525" y="5286375"/>
              <a:chExt cx="1066800" cy="219075"/>
            </a:xfrm>
          </xdr:grpSpPr>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400-00001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400-00002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xdr:row>
          <xdr:rowOff>0</xdr:rowOff>
        </xdr:from>
        <xdr:to>
          <xdr:col>3</xdr:col>
          <xdr:colOff>1066800</xdr:colOff>
          <xdr:row>25</xdr:row>
          <xdr:rowOff>28575</xdr:rowOff>
        </xdr:to>
        <xdr:grpSp>
          <xdr:nvGrpSpPr>
            <xdr:cNvPr id="49" name="Group 48">
              <a:extLst>
                <a:ext uri="{FF2B5EF4-FFF2-40B4-BE49-F238E27FC236}">
                  <a16:creationId xmlns:a16="http://schemas.microsoft.com/office/drawing/2014/main" id="{00000000-0008-0000-0400-000031000000}"/>
                </a:ext>
              </a:extLst>
            </xdr:cNvPr>
            <xdr:cNvGrpSpPr/>
          </xdr:nvGrpSpPr>
          <xdr:grpSpPr>
            <a:xfrm>
              <a:off x="3429000" y="27543125"/>
              <a:ext cx="1066800" cy="1457325"/>
              <a:chOff x="3057525" y="5286375"/>
              <a:chExt cx="1066800" cy="219075"/>
            </a:xfrm>
          </xdr:grpSpPr>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400-00002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400-00002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0</xdr:rowOff>
        </xdr:from>
        <xdr:to>
          <xdr:col>4</xdr:col>
          <xdr:colOff>1066800</xdr:colOff>
          <xdr:row>25</xdr:row>
          <xdr:rowOff>28575</xdr:rowOff>
        </xdr:to>
        <xdr:grpSp>
          <xdr:nvGrpSpPr>
            <xdr:cNvPr id="52" name="Group 51">
              <a:extLst>
                <a:ext uri="{FF2B5EF4-FFF2-40B4-BE49-F238E27FC236}">
                  <a16:creationId xmlns:a16="http://schemas.microsoft.com/office/drawing/2014/main" id="{00000000-0008-0000-0400-000034000000}"/>
                </a:ext>
              </a:extLst>
            </xdr:cNvPr>
            <xdr:cNvGrpSpPr/>
          </xdr:nvGrpSpPr>
          <xdr:grpSpPr>
            <a:xfrm>
              <a:off x="5794375" y="27543125"/>
              <a:ext cx="1066800" cy="1457325"/>
              <a:chOff x="3057525" y="5286375"/>
              <a:chExt cx="1066800" cy="219075"/>
            </a:xfrm>
          </xdr:grpSpPr>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400-00002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400-00002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4</xdr:col>
          <xdr:colOff>1066800</xdr:colOff>
          <xdr:row>24</xdr:row>
          <xdr:rowOff>28575</xdr:rowOff>
        </xdr:to>
        <xdr:grpSp>
          <xdr:nvGrpSpPr>
            <xdr:cNvPr id="55" name="Group 54">
              <a:extLst>
                <a:ext uri="{FF2B5EF4-FFF2-40B4-BE49-F238E27FC236}">
                  <a16:creationId xmlns:a16="http://schemas.microsoft.com/office/drawing/2014/main" id="{00000000-0008-0000-0400-000037000000}"/>
                </a:ext>
              </a:extLst>
            </xdr:cNvPr>
            <xdr:cNvGrpSpPr/>
          </xdr:nvGrpSpPr>
          <xdr:grpSpPr>
            <a:xfrm>
              <a:off x="5794375" y="25590500"/>
              <a:ext cx="1066800" cy="1981200"/>
              <a:chOff x="3057525" y="5286375"/>
              <a:chExt cx="1066800" cy="219075"/>
            </a:xfrm>
          </xdr:grpSpPr>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400-00002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400-00002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4</xdr:col>
          <xdr:colOff>1066800</xdr:colOff>
          <xdr:row>23</xdr:row>
          <xdr:rowOff>28575</xdr:rowOff>
        </xdr:to>
        <xdr:grpSp>
          <xdr:nvGrpSpPr>
            <xdr:cNvPr id="58" name="Group 57">
              <a:extLst>
                <a:ext uri="{FF2B5EF4-FFF2-40B4-BE49-F238E27FC236}">
                  <a16:creationId xmlns:a16="http://schemas.microsoft.com/office/drawing/2014/main" id="{00000000-0008-0000-0400-00003A000000}"/>
                </a:ext>
              </a:extLst>
            </xdr:cNvPr>
            <xdr:cNvGrpSpPr/>
          </xdr:nvGrpSpPr>
          <xdr:grpSpPr>
            <a:xfrm>
              <a:off x="5794375" y="24923750"/>
              <a:ext cx="1066800" cy="695325"/>
              <a:chOff x="3057525" y="5286375"/>
              <a:chExt cx="1066800" cy="219075"/>
            </a:xfrm>
          </xdr:grpSpPr>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400-00002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400-00002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4</xdr:col>
          <xdr:colOff>1066800</xdr:colOff>
          <xdr:row>21</xdr:row>
          <xdr:rowOff>219075</xdr:rowOff>
        </xdr:to>
        <xdr:grpSp>
          <xdr:nvGrpSpPr>
            <xdr:cNvPr id="61" name="Group 60">
              <a:extLst>
                <a:ext uri="{FF2B5EF4-FFF2-40B4-BE49-F238E27FC236}">
                  <a16:creationId xmlns:a16="http://schemas.microsoft.com/office/drawing/2014/main" id="{00000000-0008-0000-0400-00003D000000}"/>
                </a:ext>
              </a:extLst>
            </xdr:cNvPr>
            <xdr:cNvGrpSpPr/>
          </xdr:nvGrpSpPr>
          <xdr:grpSpPr>
            <a:xfrm>
              <a:off x="5794375" y="21907500"/>
              <a:ext cx="1066800" cy="219075"/>
              <a:chOff x="3057525" y="5286375"/>
              <a:chExt cx="1066800" cy="219075"/>
            </a:xfrm>
          </xdr:grpSpPr>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400-00002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400-00002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4</xdr:col>
          <xdr:colOff>1066800</xdr:colOff>
          <xdr:row>21</xdr:row>
          <xdr:rowOff>28575</xdr:rowOff>
        </xdr:to>
        <xdr:grpSp>
          <xdr:nvGrpSpPr>
            <xdr:cNvPr id="64" name="Group 63">
              <a:extLst>
                <a:ext uri="{FF2B5EF4-FFF2-40B4-BE49-F238E27FC236}">
                  <a16:creationId xmlns:a16="http://schemas.microsoft.com/office/drawing/2014/main" id="{00000000-0008-0000-0400-000040000000}"/>
                </a:ext>
              </a:extLst>
            </xdr:cNvPr>
            <xdr:cNvGrpSpPr/>
          </xdr:nvGrpSpPr>
          <xdr:grpSpPr>
            <a:xfrm>
              <a:off x="5794375" y="20129500"/>
              <a:ext cx="1066800" cy="1806575"/>
              <a:chOff x="3057525" y="5286375"/>
              <a:chExt cx="1066800" cy="219075"/>
            </a:xfrm>
          </xdr:grpSpPr>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400-00002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400-00002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4</xdr:col>
          <xdr:colOff>1066800</xdr:colOff>
          <xdr:row>20</xdr:row>
          <xdr:rowOff>28575</xdr:rowOff>
        </xdr:to>
        <xdr:grpSp>
          <xdr:nvGrpSpPr>
            <xdr:cNvPr id="67" name="Group 66">
              <a:extLst>
                <a:ext uri="{FF2B5EF4-FFF2-40B4-BE49-F238E27FC236}">
                  <a16:creationId xmlns:a16="http://schemas.microsoft.com/office/drawing/2014/main" id="{00000000-0008-0000-0400-000043000000}"/>
                </a:ext>
              </a:extLst>
            </xdr:cNvPr>
            <xdr:cNvGrpSpPr/>
          </xdr:nvGrpSpPr>
          <xdr:grpSpPr>
            <a:xfrm>
              <a:off x="5794375" y="18526125"/>
              <a:ext cx="1066800" cy="1631950"/>
              <a:chOff x="3057525" y="5286375"/>
              <a:chExt cx="1066800" cy="219075"/>
            </a:xfrm>
          </xdr:grpSpPr>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400-00002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400-00002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4</xdr:col>
          <xdr:colOff>1066800</xdr:colOff>
          <xdr:row>19</xdr:row>
          <xdr:rowOff>28575</xdr:rowOff>
        </xdr:to>
        <xdr:grpSp>
          <xdr:nvGrpSpPr>
            <xdr:cNvPr id="70" name="Group 69">
              <a:extLst>
                <a:ext uri="{FF2B5EF4-FFF2-40B4-BE49-F238E27FC236}">
                  <a16:creationId xmlns:a16="http://schemas.microsoft.com/office/drawing/2014/main" id="{00000000-0008-0000-0400-000046000000}"/>
                </a:ext>
              </a:extLst>
            </xdr:cNvPr>
            <xdr:cNvGrpSpPr/>
          </xdr:nvGrpSpPr>
          <xdr:grpSpPr>
            <a:xfrm>
              <a:off x="5794375" y="17097375"/>
              <a:ext cx="1066800" cy="1457325"/>
              <a:chOff x="3057525" y="5286375"/>
              <a:chExt cx="1066800" cy="219075"/>
            </a:xfrm>
          </xdr:grpSpPr>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400-00002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400-00003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0</xdr:rowOff>
        </xdr:from>
        <xdr:to>
          <xdr:col>4</xdr:col>
          <xdr:colOff>1066800</xdr:colOff>
          <xdr:row>18</xdr:row>
          <xdr:rowOff>28575</xdr:rowOff>
        </xdr:to>
        <xdr:grpSp>
          <xdr:nvGrpSpPr>
            <xdr:cNvPr id="73" name="Group 72">
              <a:extLst>
                <a:ext uri="{FF2B5EF4-FFF2-40B4-BE49-F238E27FC236}">
                  <a16:creationId xmlns:a16="http://schemas.microsoft.com/office/drawing/2014/main" id="{00000000-0008-0000-0400-000049000000}"/>
                </a:ext>
              </a:extLst>
            </xdr:cNvPr>
            <xdr:cNvGrpSpPr/>
          </xdr:nvGrpSpPr>
          <xdr:grpSpPr>
            <a:xfrm>
              <a:off x="5794375" y="15668625"/>
              <a:ext cx="1066800" cy="1457325"/>
              <a:chOff x="3057525" y="5286375"/>
              <a:chExt cx="1066800" cy="219075"/>
            </a:xfrm>
          </xdr:grpSpPr>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400-00003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400-00003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0</xdr:rowOff>
        </xdr:from>
        <xdr:to>
          <xdr:col>4</xdr:col>
          <xdr:colOff>1066800</xdr:colOff>
          <xdr:row>17</xdr:row>
          <xdr:rowOff>28575</xdr:rowOff>
        </xdr:to>
        <xdr:grpSp>
          <xdr:nvGrpSpPr>
            <xdr:cNvPr id="76" name="Group 75">
              <a:extLst>
                <a:ext uri="{FF2B5EF4-FFF2-40B4-BE49-F238E27FC236}">
                  <a16:creationId xmlns:a16="http://schemas.microsoft.com/office/drawing/2014/main" id="{00000000-0008-0000-0400-00004C000000}"/>
                </a:ext>
              </a:extLst>
            </xdr:cNvPr>
            <xdr:cNvGrpSpPr/>
          </xdr:nvGrpSpPr>
          <xdr:grpSpPr>
            <a:xfrm>
              <a:off x="5794375" y="14239875"/>
              <a:ext cx="1066800" cy="1457325"/>
              <a:chOff x="3057525" y="5286375"/>
              <a:chExt cx="1066800" cy="219075"/>
            </a:xfrm>
          </xdr:grpSpPr>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400-00003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400-00003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15</xdr:row>
          <xdr:rowOff>0</xdr:rowOff>
        </xdr:from>
        <xdr:to>
          <xdr:col>4</xdr:col>
          <xdr:colOff>1066800</xdr:colOff>
          <xdr:row>16</xdr:row>
          <xdr:rowOff>28575</xdr:rowOff>
        </xdr:to>
        <xdr:grpSp>
          <xdr:nvGrpSpPr>
            <xdr:cNvPr id="79" name="Group 78">
              <a:extLst>
                <a:ext uri="{FF2B5EF4-FFF2-40B4-BE49-F238E27FC236}">
                  <a16:creationId xmlns:a16="http://schemas.microsoft.com/office/drawing/2014/main" id="{00000000-0008-0000-0400-00004F000000}"/>
                </a:ext>
              </a:extLst>
            </xdr:cNvPr>
            <xdr:cNvGrpSpPr/>
          </xdr:nvGrpSpPr>
          <xdr:grpSpPr>
            <a:xfrm>
              <a:off x="5794375" y="12811125"/>
              <a:ext cx="1066800" cy="1457325"/>
              <a:chOff x="3057525" y="5286375"/>
              <a:chExt cx="1066800" cy="219075"/>
            </a:xfrm>
          </xdr:grpSpPr>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400-00003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400-00003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14</xdr:row>
          <xdr:rowOff>0</xdr:rowOff>
        </xdr:from>
        <xdr:to>
          <xdr:col>4</xdr:col>
          <xdr:colOff>1066800</xdr:colOff>
          <xdr:row>14</xdr:row>
          <xdr:rowOff>219075</xdr:rowOff>
        </xdr:to>
        <xdr:grpSp>
          <xdr:nvGrpSpPr>
            <xdr:cNvPr id="82" name="Group 81">
              <a:extLst>
                <a:ext uri="{FF2B5EF4-FFF2-40B4-BE49-F238E27FC236}">
                  <a16:creationId xmlns:a16="http://schemas.microsoft.com/office/drawing/2014/main" id="{00000000-0008-0000-0400-000052000000}"/>
                </a:ext>
              </a:extLst>
            </xdr:cNvPr>
            <xdr:cNvGrpSpPr/>
          </xdr:nvGrpSpPr>
          <xdr:grpSpPr>
            <a:xfrm>
              <a:off x="5794375" y="11382375"/>
              <a:ext cx="1066800" cy="219075"/>
              <a:chOff x="3057525" y="5286375"/>
              <a:chExt cx="1066800" cy="219075"/>
            </a:xfrm>
          </xdr:grpSpPr>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400-00003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400-00003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12</xdr:row>
          <xdr:rowOff>0</xdr:rowOff>
        </xdr:from>
        <xdr:to>
          <xdr:col>4</xdr:col>
          <xdr:colOff>1066800</xdr:colOff>
          <xdr:row>13</xdr:row>
          <xdr:rowOff>28575</xdr:rowOff>
        </xdr:to>
        <xdr:grpSp>
          <xdr:nvGrpSpPr>
            <xdr:cNvPr id="85" name="Group 84">
              <a:extLst>
                <a:ext uri="{FF2B5EF4-FFF2-40B4-BE49-F238E27FC236}">
                  <a16:creationId xmlns:a16="http://schemas.microsoft.com/office/drawing/2014/main" id="{00000000-0008-0000-0400-000055000000}"/>
                </a:ext>
              </a:extLst>
            </xdr:cNvPr>
            <xdr:cNvGrpSpPr/>
          </xdr:nvGrpSpPr>
          <xdr:grpSpPr>
            <a:xfrm>
              <a:off x="5794375" y="7651750"/>
              <a:ext cx="1066800" cy="2155825"/>
              <a:chOff x="3057525" y="5286375"/>
              <a:chExt cx="1066800" cy="219075"/>
            </a:xfrm>
          </xdr:grpSpPr>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400-00003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400-00003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13</xdr:row>
          <xdr:rowOff>0</xdr:rowOff>
        </xdr:from>
        <xdr:to>
          <xdr:col>4</xdr:col>
          <xdr:colOff>1066800</xdr:colOff>
          <xdr:row>14</xdr:row>
          <xdr:rowOff>28575</xdr:rowOff>
        </xdr:to>
        <xdr:grpSp>
          <xdr:nvGrpSpPr>
            <xdr:cNvPr id="88" name="Group 87">
              <a:extLst>
                <a:ext uri="{FF2B5EF4-FFF2-40B4-BE49-F238E27FC236}">
                  <a16:creationId xmlns:a16="http://schemas.microsoft.com/office/drawing/2014/main" id="{00000000-0008-0000-0400-000058000000}"/>
                </a:ext>
              </a:extLst>
            </xdr:cNvPr>
            <xdr:cNvGrpSpPr/>
          </xdr:nvGrpSpPr>
          <xdr:grpSpPr>
            <a:xfrm>
              <a:off x="5794375" y="9779000"/>
              <a:ext cx="1066800" cy="1631950"/>
              <a:chOff x="3057525" y="5286375"/>
              <a:chExt cx="1066800" cy="219075"/>
            </a:xfrm>
          </xdr:grpSpPr>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400-00003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400-00003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10</xdr:row>
          <xdr:rowOff>0</xdr:rowOff>
        </xdr:from>
        <xdr:to>
          <xdr:col>3</xdr:col>
          <xdr:colOff>1066800</xdr:colOff>
          <xdr:row>11</xdr:row>
          <xdr:rowOff>28575</xdr:rowOff>
        </xdr:to>
        <xdr:grpSp>
          <xdr:nvGrpSpPr>
            <xdr:cNvPr id="91" name="Group 90">
              <a:extLst>
                <a:ext uri="{FF2B5EF4-FFF2-40B4-BE49-F238E27FC236}">
                  <a16:creationId xmlns:a16="http://schemas.microsoft.com/office/drawing/2014/main" id="{00000000-0008-0000-0400-00005B000000}"/>
                </a:ext>
              </a:extLst>
            </xdr:cNvPr>
            <xdr:cNvGrpSpPr/>
          </xdr:nvGrpSpPr>
          <xdr:grpSpPr>
            <a:xfrm>
              <a:off x="3429000" y="3302000"/>
              <a:ext cx="1066800" cy="1711325"/>
              <a:chOff x="3057525" y="5286375"/>
              <a:chExt cx="1066800" cy="219075"/>
            </a:xfrm>
          </xdr:grpSpPr>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400-00003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400-00003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50</xdr:row>
      <xdr:rowOff>0</xdr:rowOff>
    </xdr:from>
    <xdr:to>
      <xdr:col>3</xdr:col>
      <xdr:colOff>1855304</xdr:colOff>
      <xdr:row>50</xdr:row>
      <xdr:rowOff>219075</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3429000" y="36576000"/>
          <a:ext cx="1855304" cy="219075"/>
          <a:chOff x="3048000" y="14817587"/>
          <a:chExt cx="1855304" cy="219075"/>
        </a:xfrm>
      </xdr:grpSpPr>
      <xdr:sp macro="" textlink="">
        <xdr:nvSpPr>
          <xdr:cNvPr id="95"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5F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96"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60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97"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61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36</xdr:row>
          <xdr:rowOff>0</xdr:rowOff>
        </xdr:from>
        <xdr:to>
          <xdr:col>4</xdr:col>
          <xdr:colOff>1066800</xdr:colOff>
          <xdr:row>37</xdr:row>
          <xdr:rowOff>0</xdr:rowOff>
        </xdr:to>
        <xdr:grpSp>
          <xdr:nvGrpSpPr>
            <xdr:cNvPr id="98" name="Group 97">
              <a:extLst>
                <a:ext uri="{FF2B5EF4-FFF2-40B4-BE49-F238E27FC236}">
                  <a16:creationId xmlns:a16="http://schemas.microsoft.com/office/drawing/2014/main" id="{00000000-0008-0000-0400-000062000000}"/>
                </a:ext>
              </a:extLst>
            </xdr:cNvPr>
            <xdr:cNvGrpSpPr/>
          </xdr:nvGrpSpPr>
          <xdr:grpSpPr>
            <a:xfrm>
              <a:off x="5794375" y="32004000"/>
              <a:ext cx="1066800" cy="508000"/>
              <a:chOff x="3057525" y="5286375"/>
              <a:chExt cx="1066800" cy="219075"/>
            </a:xfrm>
          </xdr:grpSpPr>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400-00003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400-00004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50</xdr:row>
          <xdr:rowOff>161925</xdr:rowOff>
        </xdr:from>
        <xdr:to>
          <xdr:col>4</xdr:col>
          <xdr:colOff>2295525</xdr:colOff>
          <xdr:row>50</xdr:row>
          <xdr:rowOff>495300</xdr:rowOff>
        </xdr:to>
        <xdr:grpSp>
          <xdr:nvGrpSpPr>
            <xdr:cNvPr id="101" name="Group 135">
              <a:extLst>
                <a:ext uri="{FF2B5EF4-FFF2-40B4-BE49-F238E27FC236}">
                  <a16:creationId xmlns:a16="http://schemas.microsoft.com/office/drawing/2014/main" id="{00000000-0008-0000-0400-000065000000}"/>
                </a:ext>
              </a:extLst>
            </xdr:cNvPr>
            <xdr:cNvGrpSpPr>
              <a:grpSpLocks/>
            </xdr:cNvGrpSpPr>
          </xdr:nvGrpSpPr>
          <xdr:grpSpPr bwMode="auto">
            <a:xfrm>
              <a:off x="5832475" y="36737925"/>
              <a:ext cx="2257425" cy="333375"/>
              <a:chOff x="30480" y="148175"/>
              <a:chExt cx="18553" cy="2191"/>
            </a:xfrm>
          </xdr:grpSpPr>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400-00004128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400-00004228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400-000043280000}"/>
                  </a:ext>
                </a:extLst>
              </xdr:cNvPr>
              <xdr:cNvSpPr/>
            </xdr:nvSpPr>
            <xdr:spPr bwMode="auto">
              <a:xfrm>
                <a:off x="41056" y="148175"/>
                <a:ext cx="7977"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88</xdr:row>
          <xdr:rowOff>0</xdr:rowOff>
        </xdr:from>
        <xdr:to>
          <xdr:col>4</xdr:col>
          <xdr:colOff>1855304</xdr:colOff>
          <xdr:row>89</xdr:row>
          <xdr:rowOff>0</xdr:rowOff>
        </xdr:to>
        <xdr:grpSp>
          <xdr:nvGrpSpPr>
            <xdr:cNvPr id="105" name="Group 104">
              <a:extLst>
                <a:ext uri="{FF2B5EF4-FFF2-40B4-BE49-F238E27FC236}">
                  <a16:creationId xmlns:a16="http://schemas.microsoft.com/office/drawing/2014/main" id="{00000000-0008-0000-0400-000069000000}"/>
                </a:ext>
              </a:extLst>
            </xdr:cNvPr>
            <xdr:cNvGrpSpPr/>
          </xdr:nvGrpSpPr>
          <xdr:grpSpPr>
            <a:xfrm>
              <a:off x="5794375" y="51768375"/>
              <a:ext cx="1855304" cy="762000"/>
              <a:chOff x="3047997" y="14817587"/>
              <a:chExt cx="1855311" cy="219075"/>
            </a:xfrm>
          </xdr:grpSpPr>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400-000044280000}"/>
                  </a:ext>
                </a:extLst>
              </xdr:cNvPr>
              <xdr:cNvSpPr/>
            </xdr:nvSpPr>
            <xdr:spPr bwMode="auto">
              <a:xfrm>
                <a:off x="3047997"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400-000045280000}"/>
                  </a:ext>
                </a:extLst>
              </xdr:cNvPr>
              <xdr:cNvSpPr/>
            </xdr:nvSpPr>
            <xdr:spPr bwMode="auto">
              <a:xfrm>
                <a:off x="360045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400-000046280000}"/>
                  </a:ext>
                </a:extLst>
              </xdr:cNvPr>
              <xdr:cNvSpPr/>
            </xdr:nvSpPr>
            <xdr:spPr bwMode="auto">
              <a:xfrm>
                <a:off x="4105697" y="14817587"/>
                <a:ext cx="79761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38</xdr:row>
          <xdr:rowOff>0</xdr:rowOff>
        </xdr:from>
        <xdr:to>
          <xdr:col>5</xdr:col>
          <xdr:colOff>474179</xdr:colOff>
          <xdr:row>39</xdr:row>
          <xdr:rowOff>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4255448" y="12301940"/>
              <a:ext cx="5108731" cy="568657"/>
              <a:chOff x="3047996" y="14817587"/>
              <a:chExt cx="1855296" cy="219075"/>
            </a:xfrm>
          </xdr:grpSpPr>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3047996"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3600450" y="14817587"/>
                <a:ext cx="51434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500-0000032C0000}"/>
                  </a:ext>
                </a:extLst>
              </xdr:cNvPr>
              <xdr:cNvSpPr/>
            </xdr:nvSpPr>
            <xdr:spPr bwMode="auto">
              <a:xfrm>
                <a:off x="4105685" y="14817587"/>
                <a:ext cx="797607"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twoCellAnchor editAs="oneCell">
    <xdr:from>
      <xdr:col>2</xdr:col>
      <xdr:colOff>2759096</xdr:colOff>
      <xdr:row>7</xdr:row>
      <xdr:rowOff>313284</xdr:rowOff>
    </xdr:from>
    <xdr:to>
      <xdr:col>3</xdr:col>
      <xdr:colOff>381</xdr:colOff>
      <xdr:row>7</xdr:row>
      <xdr:rowOff>319274</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2">
              <a:extLst>
                <a:ext uri="{FF2B5EF4-FFF2-40B4-BE49-F238E27FC236}">
                  <a16:creationId xmlns:a16="http://schemas.microsoft.com/office/drawing/2014/main" id="{00000000-0008-0000-0500-000003000000}"/>
                </a:ext>
              </a:extLst>
            </xdr14:cNvPr>
            <xdr14:cNvContentPartPr/>
          </xdr14:nvContentPartPr>
          <xdr14:nvPr macro=""/>
          <xdr14:xfrm>
            <a:off x="3009960" y="1653840"/>
            <a:ext cx="360" cy="360"/>
          </xdr14:xfrm>
        </xdr:contentPart>
      </mc:Choice>
      <mc:Fallback xmlns="">
        <xdr:pic>
          <xdr:nvPicPr>
            <xdr:cNvPr id="3" name="Ink 2">
              <a:extLst>
                <a:ext uri="{FF2B5EF4-FFF2-40B4-BE49-F238E27FC236}">
                  <a16:creationId xmlns:a16="http://schemas.microsoft.com/office/drawing/2014/main" id="{4E015511-9CC3-4427-812E-545E8F53F60B}"/>
                </a:ext>
              </a:extLst>
            </xdr:cNvPr>
            <xdr:cNvPicPr/>
          </xdr:nvPicPr>
          <xdr:blipFill>
            <a:blip xmlns:r="http://schemas.openxmlformats.org/officeDocument/2006/relationships" r:embed="rId2"/>
            <a:stretch>
              <a:fillRect/>
            </a:stretch>
          </xdr:blipFill>
          <xdr:spPr>
            <a:xfrm>
              <a:off x="3001320" y="1644840"/>
              <a:ext cx="18000" cy="18000"/>
            </a:xfrm>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3168649</xdr:colOff>
          <xdr:row>38</xdr:row>
          <xdr:rowOff>0</xdr:rowOff>
        </xdr:from>
        <xdr:to>
          <xdr:col>3</xdr:col>
          <xdr:colOff>1219200</xdr:colOff>
          <xdr:row>38</xdr:row>
          <xdr:rowOff>333375</xdr:rowOff>
        </xdr:to>
        <xdr:grpSp>
          <xdr:nvGrpSpPr>
            <xdr:cNvPr id="6" name="Group 135">
              <a:extLst>
                <a:ext uri="{FF2B5EF4-FFF2-40B4-BE49-F238E27FC236}">
                  <a16:creationId xmlns:a16="http://schemas.microsoft.com/office/drawing/2014/main" id="{00000000-0008-0000-0900-000006000000}"/>
                </a:ext>
              </a:extLst>
            </xdr:cNvPr>
            <xdr:cNvGrpSpPr>
              <a:grpSpLocks/>
            </xdr:cNvGrpSpPr>
          </xdr:nvGrpSpPr>
          <xdr:grpSpPr bwMode="auto">
            <a:xfrm>
              <a:off x="3403599" y="21837650"/>
              <a:ext cx="1219201" cy="333375"/>
              <a:chOff x="30480" y="148175"/>
              <a:chExt cx="10668" cy="2191"/>
            </a:xfrm>
          </xdr:grpSpPr>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900-00000488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900-00000588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wb512518/Desktop/Copy%20of%20Copy%20of%20Copy%20of%20PPR-Template_Amended-October-2017_ag%20suggestions_cd_m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row r="2">
          <cell r="G2" t="str">
            <v>January</v>
          </cell>
        </row>
      </sheetData>
      <sheetData sheetId="1"/>
      <sheetData sheetId="2">
        <row r="2">
          <cell r="G2" t="str">
            <v>January</v>
          </cell>
        </row>
      </sheetData>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Rating"/>
      <sheetName val="Project Indicators"/>
      <sheetName val="Lessons Learned"/>
      <sheetName val="Results Tracker"/>
      <sheetName val="Units for Indica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46">
          <cell r="G146" t="str">
            <v>Community</v>
          </cell>
        </row>
        <row r="147">
          <cell r="G147" t="str">
            <v>Multi-community</v>
          </cell>
        </row>
        <row r="148">
          <cell r="G148" t="str">
            <v>Departmental</v>
          </cell>
        </row>
        <row r="149">
          <cell r="G149" t="str">
            <v>National</v>
          </cell>
        </row>
      </sheetData>
      <sheetData sheetId="8"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9-30T21:51:49.243"/>
    </inkml:context>
    <inkml:brush xml:id="br0">
      <inkml:brushProperty name="width" value="0.05" units="cm"/>
      <inkml:brushProperty name="height" value="0.05" units="cm"/>
      <inkml:brushProperty name="ignorePressure" value="1"/>
    </inkml:brush>
  </inkml:definitions>
  <inkml:trace contextRef="#ctx0" brushRef="#br0">1 0,'0'0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lramirez@inta.go.cr" TargetMode="External"/><Relationship Id="rId3" Type="http://schemas.openxmlformats.org/officeDocument/2006/relationships/hyperlink" Target="mailto:creyes@fundecooperacion.org" TargetMode="External"/><Relationship Id="rId7" Type="http://schemas.openxmlformats.org/officeDocument/2006/relationships/hyperlink" Target="mailto:archacon@imn.ac.cr" TargetMode="External"/><Relationship Id="rId2" Type="http://schemas.openxmlformats.org/officeDocument/2006/relationships/hyperlink" Target="mailto:creyes@fundecooperacion.org" TargetMode="External"/><Relationship Id="rId1" Type="http://schemas.openxmlformats.org/officeDocument/2006/relationships/hyperlink" Target="https://fundecooperacion.org/es/conozca-los-proyectos/" TargetMode="External"/><Relationship Id="rId6" Type="http://schemas.openxmlformats.org/officeDocument/2006/relationships/hyperlink" Target="mailto:mmarin@acepesa.com" TargetMode="External"/><Relationship Id="rId11" Type="http://schemas.openxmlformats.org/officeDocument/2006/relationships/drawing" Target="../drawings/drawing1.xml"/><Relationship Id="rId5" Type="http://schemas.openxmlformats.org/officeDocument/2006/relationships/hyperlink" Target="mailto:grettel.calderon@aliarse.org" TargetMode="External"/><Relationship Id="rId10" Type="http://schemas.openxmlformats.org/officeDocument/2006/relationships/printerSettings" Target="../printerSettings/printerSettings1.bin"/><Relationship Id="rId4" Type="http://schemas.openxmlformats.org/officeDocument/2006/relationships/hyperlink" Target="mailto:fvargas@mag.go.cr" TargetMode="External"/><Relationship Id="rId9" Type="http://schemas.openxmlformats.org/officeDocument/2006/relationships/hyperlink" Target="mailto:jsegura@mag.go.cr"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adaptation-fund.org/wp-content/uploads/2019/10/Results-Tracker-Guidance-Document-Updated_July-2019.doc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73.xml"/><Relationship Id="rId5" Type="http://schemas.openxmlformats.org/officeDocument/2006/relationships/ctrlProp" Target="../ctrlProps/ctrlProp72.xml"/><Relationship Id="rId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mailto:jsegura@mag.go.cr" TargetMode="External"/><Relationship Id="rId2" Type="http://schemas.openxmlformats.org/officeDocument/2006/relationships/hyperlink" Target="mailto:gerencia@fundecooperacion.org" TargetMode="External"/><Relationship Id="rId1" Type="http://schemas.openxmlformats.org/officeDocument/2006/relationships/hyperlink" Target="mailto:creyes@fundecooperacion.org" TargetMode="External"/><Relationship Id="rId5" Type="http://schemas.openxmlformats.org/officeDocument/2006/relationships/hyperlink" Target="mailto:archacon@imn.ac.cr" TargetMode="External"/><Relationship Id="rId4" Type="http://schemas.openxmlformats.org/officeDocument/2006/relationships/hyperlink" Target="mailto:grettel.calderon@aliarse.org" TargetMode="External"/></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trlProp" Target="../ctrlProps/ctrlProp75.xml"/><Relationship Id="rId4"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P110"/>
  <sheetViews>
    <sheetView topLeftCell="A66" workbookViewId="0">
      <selection activeCell="D30" sqref="D30:D31"/>
    </sheetView>
  </sheetViews>
  <sheetFormatPr defaultColWidth="102.36328125" defaultRowHeight="14" x14ac:dyDescent="0.3"/>
  <cols>
    <col min="1" max="1" width="2.453125" style="1" customWidth="1"/>
    <col min="2" max="2" width="9.90625" style="118" customWidth="1"/>
    <col min="3" max="3" width="15.1796875" style="118" customWidth="1"/>
    <col min="4" max="4" width="87.1796875" style="1" customWidth="1"/>
    <col min="5" max="5" width="4.81640625" style="1" customWidth="1"/>
    <col min="6" max="6" width="9.1796875" style="1" customWidth="1"/>
    <col min="7" max="7" width="12.36328125" style="2" customWidth="1"/>
    <col min="8" max="8" width="15.453125" style="2" hidden="1" customWidth="1"/>
    <col min="9" max="13" width="0" style="2" hidden="1" customWidth="1"/>
    <col min="14" max="15" width="9.1796875" style="2" hidden="1" customWidth="1"/>
    <col min="16" max="16" width="0" style="2" hidden="1" customWidth="1"/>
    <col min="17" max="251" width="9.1796875" style="1" customWidth="1"/>
    <col min="252" max="252" width="2.6328125" style="1" customWidth="1"/>
    <col min="253" max="254" width="9.1796875" style="1" customWidth="1"/>
    <col min="255" max="255" width="17.36328125" style="1" customWidth="1"/>
    <col min="256" max="16384" width="102.36328125" style="1"/>
  </cols>
  <sheetData>
    <row r="1" spans="2:16" ht="14.5" thickBot="1" x14ac:dyDescent="0.35"/>
    <row r="2" spans="2:16" ht="14.5" thickBot="1" x14ac:dyDescent="0.35">
      <c r="B2" s="119"/>
      <c r="C2" s="120"/>
      <c r="D2" s="65"/>
      <c r="E2" s="66"/>
    </row>
    <row r="3" spans="2:16" ht="18" thickBot="1" x14ac:dyDescent="0.4">
      <c r="B3" s="121"/>
      <c r="C3" s="122"/>
      <c r="D3" s="76" t="s">
        <v>743</v>
      </c>
      <c r="E3" s="68"/>
    </row>
    <row r="4" spans="2:16" ht="14.5" thickBot="1" x14ac:dyDescent="0.35">
      <c r="B4" s="121"/>
      <c r="C4" s="122"/>
      <c r="D4" s="67" t="s">
        <v>750</v>
      </c>
      <c r="E4" s="68"/>
    </row>
    <row r="5" spans="2:16" ht="15" thickBot="1" x14ac:dyDescent="0.4">
      <c r="B5" s="121"/>
      <c r="C5" s="125" t="s">
        <v>242</v>
      </c>
      <c r="D5" s="419" t="s">
        <v>1101</v>
      </c>
      <c r="E5" s="68"/>
    </row>
    <row r="6" spans="2:16" s="3" customFormat="1" ht="14.5" thickBot="1" x14ac:dyDescent="0.35">
      <c r="B6" s="123"/>
      <c r="C6" s="75"/>
      <c r="D6" s="37"/>
      <c r="E6" s="35"/>
      <c r="G6" s="2"/>
      <c r="H6" s="2"/>
      <c r="I6" s="2"/>
      <c r="J6" s="2"/>
      <c r="K6" s="2"/>
      <c r="L6" s="2"/>
      <c r="M6" s="2"/>
      <c r="N6" s="2"/>
      <c r="O6" s="2"/>
      <c r="P6" s="2"/>
    </row>
    <row r="7" spans="2:16" s="3" customFormat="1" ht="44" thickBot="1" x14ac:dyDescent="0.35">
      <c r="B7" s="123"/>
      <c r="C7" s="69" t="s">
        <v>186</v>
      </c>
      <c r="D7" s="420" t="s">
        <v>807</v>
      </c>
      <c r="E7" s="35"/>
      <c r="G7" s="2"/>
      <c r="H7" s="2"/>
      <c r="I7" s="2"/>
      <c r="J7" s="2"/>
      <c r="K7" s="2"/>
      <c r="L7" s="2"/>
      <c r="M7" s="2"/>
      <c r="N7" s="2"/>
      <c r="O7" s="2"/>
      <c r="P7" s="2"/>
    </row>
    <row r="8" spans="2:16" s="3" customFormat="1" hidden="1" x14ac:dyDescent="0.3">
      <c r="B8" s="121"/>
      <c r="C8" s="122"/>
      <c r="D8" s="67"/>
      <c r="E8" s="35"/>
      <c r="G8" s="2"/>
      <c r="H8" s="2"/>
      <c r="I8" s="2"/>
      <c r="J8" s="2"/>
      <c r="K8" s="2"/>
      <c r="L8" s="2"/>
      <c r="M8" s="2"/>
      <c r="N8" s="2"/>
      <c r="O8" s="2"/>
      <c r="P8" s="2"/>
    </row>
    <row r="9" spans="2:16" s="3" customFormat="1" hidden="1" x14ac:dyDescent="0.3">
      <c r="B9" s="121"/>
      <c r="C9" s="122"/>
      <c r="D9" s="67"/>
      <c r="E9" s="35"/>
      <c r="G9" s="2"/>
      <c r="H9" s="2"/>
      <c r="I9" s="2"/>
      <c r="J9" s="2"/>
      <c r="K9" s="2"/>
      <c r="L9" s="2"/>
      <c r="M9" s="2"/>
      <c r="N9" s="2"/>
      <c r="O9" s="2"/>
      <c r="P9" s="2"/>
    </row>
    <row r="10" spans="2:16" s="3" customFormat="1" hidden="1" x14ac:dyDescent="0.3">
      <c r="B10" s="121"/>
      <c r="C10" s="122"/>
      <c r="D10" s="67"/>
      <c r="E10" s="35"/>
      <c r="G10" s="2"/>
      <c r="H10" s="2"/>
      <c r="I10" s="2"/>
      <c r="J10" s="2"/>
      <c r="K10" s="2"/>
      <c r="L10" s="2"/>
      <c r="M10" s="2"/>
      <c r="N10" s="2"/>
      <c r="O10" s="2"/>
      <c r="P10" s="2"/>
    </row>
    <row r="11" spans="2:16" s="3" customFormat="1" hidden="1" x14ac:dyDescent="0.3">
      <c r="B11" s="121"/>
      <c r="C11" s="122"/>
      <c r="D11" s="67"/>
      <c r="E11" s="35"/>
      <c r="G11" s="2"/>
      <c r="H11" s="2"/>
      <c r="I11" s="2"/>
      <c r="J11" s="2"/>
      <c r="K11" s="2"/>
      <c r="L11" s="2"/>
      <c r="M11" s="2"/>
      <c r="N11" s="2"/>
      <c r="O11" s="2"/>
      <c r="P11" s="2"/>
    </row>
    <row r="12" spans="2:16" s="3" customFormat="1" ht="14.5" thickBot="1" x14ac:dyDescent="0.35">
      <c r="B12" s="123"/>
      <c r="C12" s="75"/>
      <c r="D12" s="37"/>
      <c r="E12" s="35"/>
      <c r="G12" s="2"/>
      <c r="H12" s="2"/>
      <c r="I12" s="2"/>
      <c r="J12" s="2"/>
      <c r="K12" s="2"/>
      <c r="L12" s="2"/>
      <c r="M12" s="2"/>
      <c r="N12" s="2"/>
      <c r="O12" s="2"/>
      <c r="P12" s="2"/>
    </row>
    <row r="13" spans="2:16" s="3" customFormat="1" ht="45.75" customHeight="1" thickBot="1" x14ac:dyDescent="0.35">
      <c r="B13" s="123"/>
      <c r="C13" s="70" t="s">
        <v>0</v>
      </c>
      <c r="D13" s="420" t="s">
        <v>808</v>
      </c>
      <c r="E13" s="35"/>
      <c r="G13" s="2"/>
      <c r="H13" s="2"/>
      <c r="I13" s="2"/>
      <c r="J13" s="2"/>
      <c r="K13" s="2"/>
      <c r="L13" s="2"/>
      <c r="M13" s="2"/>
      <c r="N13" s="2"/>
      <c r="O13" s="2"/>
      <c r="P13" s="2"/>
    </row>
    <row r="14" spans="2:16" s="3" customFormat="1" ht="14.5" thickBot="1" x14ac:dyDescent="0.35">
      <c r="B14" s="123"/>
      <c r="C14" s="75"/>
      <c r="D14" s="37"/>
      <c r="E14" s="35"/>
      <c r="G14" s="2"/>
      <c r="H14" s="2" t="s">
        <v>1</v>
      </c>
      <c r="I14" s="2" t="s">
        <v>2</v>
      </c>
      <c r="J14" s="2"/>
      <c r="K14" s="2" t="s">
        <v>3</v>
      </c>
      <c r="L14" s="2" t="s">
        <v>4</v>
      </c>
      <c r="M14" s="2" t="s">
        <v>5</v>
      </c>
      <c r="N14" s="2" t="s">
        <v>6</v>
      </c>
      <c r="O14" s="2" t="s">
        <v>7</v>
      </c>
      <c r="P14" s="2" t="s">
        <v>8</v>
      </c>
    </row>
    <row r="15" spans="2:16" s="3" customFormat="1" x14ac:dyDescent="0.3">
      <c r="B15" s="123"/>
      <c r="C15" s="71" t="s">
        <v>177</v>
      </c>
      <c r="D15" s="14"/>
      <c r="E15" s="35"/>
      <c r="G15" s="2"/>
      <c r="H15" s="4" t="s">
        <v>9</v>
      </c>
      <c r="I15" s="2" t="s">
        <v>10</v>
      </c>
      <c r="J15" s="2" t="s">
        <v>11</v>
      </c>
      <c r="K15" s="2" t="s">
        <v>12</v>
      </c>
      <c r="L15" s="2">
        <v>1</v>
      </c>
      <c r="M15" s="2">
        <v>1</v>
      </c>
      <c r="N15" s="2" t="s">
        <v>13</v>
      </c>
      <c r="O15" s="2" t="s">
        <v>14</v>
      </c>
      <c r="P15" s="2" t="s">
        <v>15</v>
      </c>
    </row>
    <row r="16" spans="2:16" s="3" customFormat="1" ht="29.25" customHeight="1" x14ac:dyDescent="0.35">
      <c r="B16" s="592" t="s">
        <v>233</v>
      </c>
      <c r="C16" s="593"/>
      <c r="D16" s="421" t="s">
        <v>1045</v>
      </c>
      <c r="E16" s="35"/>
      <c r="G16" s="2"/>
      <c r="H16" s="4" t="s">
        <v>16</v>
      </c>
      <c r="I16" s="2" t="s">
        <v>17</v>
      </c>
      <c r="J16" s="2" t="s">
        <v>18</v>
      </c>
      <c r="K16" s="2" t="s">
        <v>19</v>
      </c>
      <c r="L16" s="2">
        <v>2</v>
      </c>
      <c r="M16" s="2">
        <v>2</v>
      </c>
      <c r="N16" s="2" t="s">
        <v>20</v>
      </c>
      <c r="O16" s="2" t="s">
        <v>21</v>
      </c>
      <c r="P16" s="2" t="s">
        <v>22</v>
      </c>
    </row>
    <row r="17" spans="2:16" s="3" customFormat="1" ht="14.5" x14ac:dyDescent="0.35">
      <c r="B17" s="123"/>
      <c r="C17" s="71" t="s">
        <v>182</v>
      </c>
      <c r="D17" s="421" t="s">
        <v>565</v>
      </c>
      <c r="E17" s="35"/>
      <c r="G17" s="2"/>
      <c r="H17" s="4" t="s">
        <v>23</v>
      </c>
      <c r="I17" s="2" t="s">
        <v>24</v>
      </c>
      <c r="J17" s="2"/>
      <c r="K17" s="2" t="s">
        <v>25</v>
      </c>
      <c r="L17" s="2">
        <v>3</v>
      </c>
      <c r="M17" s="2">
        <v>3</v>
      </c>
      <c r="N17" s="2" t="s">
        <v>26</v>
      </c>
      <c r="O17" s="2" t="s">
        <v>27</v>
      </c>
      <c r="P17" s="2" t="s">
        <v>28</v>
      </c>
    </row>
    <row r="18" spans="2:16" s="3" customFormat="1" ht="15" thickBot="1" x14ac:dyDescent="0.4">
      <c r="B18" s="124"/>
      <c r="C18" s="70" t="s">
        <v>178</v>
      </c>
      <c r="D18" s="422" t="s">
        <v>600</v>
      </c>
      <c r="E18" s="35"/>
      <c r="G18" s="2"/>
      <c r="H18" s="4" t="s">
        <v>29</v>
      </c>
      <c r="I18" s="2"/>
      <c r="J18" s="2"/>
      <c r="K18" s="2" t="s">
        <v>30</v>
      </c>
      <c r="L18" s="2">
        <v>5</v>
      </c>
      <c r="M18" s="2">
        <v>5</v>
      </c>
      <c r="N18" s="2" t="s">
        <v>31</v>
      </c>
      <c r="O18" s="2" t="s">
        <v>32</v>
      </c>
      <c r="P18" s="2" t="s">
        <v>33</v>
      </c>
    </row>
    <row r="19" spans="2:16" s="3" customFormat="1" ht="44.25" customHeight="1" thickBot="1" x14ac:dyDescent="0.35">
      <c r="B19" s="595" t="s">
        <v>179</v>
      </c>
      <c r="C19" s="596"/>
      <c r="D19" s="423" t="s">
        <v>810</v>
      </c>
      <c r="E19" s="35"/>
      <c r="G19" s="2"/>
      <c r="H19" s="4" t="s">
        <v>34</v>
      </c>
      <c r="I19" s="2"/>
      <c r="J19" s="2"/>
      <c r="K19" s="2" t="s">
        <v>35</v>
      </c>
      <c r="L19" s="2"/>
      <c r="M19" s="2"/>
      <c r="N19" s="2"/>
      <c r="O19" s="2" t="s">
        <v>36</v>
      </c>
      <c r="P19" s="2" t="s">
        <v>37</v>
      </c>
    </row>
    <row r="20" spans="2:16" s="3" customFormat="1" x14ac:dyDescent="0.3">
      <c r="B20" s="123"/>
      <c r="C20" s="70"/>
      <c r="D20" s="37"/>
      <c r="E20" s="68"/>
      <c r="F20" s="4"/>
      <c r="G20" s="2"/>
      <c r="H20" s="2"/>
      <c r="J20" s="2"/>
      <c r="K20" s="2"/>
      <c r="L20" s="2"/>
      <c r="M20" s="2" t="s">
        <v>38</v>
      </c>
      <c r="N20" s="2" t="s">
        <v>39</v>
      </c>
    </row>
    <row r="21" spans="2:16" s="3" customFormat="1" x14ac:dyDescent="0.3">
      <c r="B21" s="123"/>
      <c r="C21" s="125" t="s">
        <v>181</v>
      </c>
      <c r="D21" s="37"/>
      <c r="E21" s="68"/>
      <c r="F21" s="4"/>
      <c r="G21" s="2"/>
      <c r="H21" s="2"/>
      <c r="J21" s="2"/>
      <c r="K21" s="2"/>
      <c r="L21" s="2"/>
      <c r="M21" s="2" t="s">
        <v>40</v>
      </c>
      <c r="N21" s="2" t="s">
        <v>41</v>
      </c>
    </row>
    <row r="22" spans="2:16" s="3" customFormat="1" ht="14.5" thickBot="1" x14ac:dyDescent="0.35">
      <c r="B22" s="123"/>
      <c r="C22" s="126" t="s">
        <v>184</v>
      </c>
      <c r="D22" s="37"/>
      <c r="E22" s="35"/>
      <c r="G22" s="2"/>
      <c r="H22" s="4" t="s">
        <v>42</v>
      </c>
      <c r="I22" s="2"/>
      <c r="J22" s="2"/>
      <c r="L22" s="2"/>
      <c r="M22" s="2"/>
      <c r="N22" s="2"/>
      <c r="O22" s="2" t="s">
        <v>43</v>
      </c>
      <c r="P22" s="2" t="s">
        <v>44</v>
      </c>
    </row>
    <row r="23" spans="2:16" s="3" customFormat="1" x14ac:dyDescent="0.3">
      <c r="B23" s="592" t="s">
        <v>183</v>
      </c>
      <c r="C23" s="593"/>
      <c r="D23" s="590">
        <v>41944</v>
      </c>
      <c r="E23" s="35"/>
      <c r="G23" s="2"/>
      <c r="H23" s="4"/>
      <c r="I23" s="2"/>
      <c r="J23" s="2"/>
      <c r="L23" s="2"/>
      <c r="M23" s="2"/>
      <c r="N23" s="2"/>
      <c r="O23" s="2"/>
      <c r="P23" s="2"/>
    </row>
    <row r="24" spans="2:16" s="3" customFormat="1" ht="4.5" customHeight="1" x14ac:dyDescent="0.3">
      <c r="B24" s="592"/>
      <c r="C24" s="593"/>
      <c r="D24" s="591"/>
      <c r="E24" s="35"/>
      <c r="G24" s="2"/>
      <c r="H24" s="4"/>
      <c r="I24" s="2"/>
      <c r="J24" s="2"/>
      <c r="L24" s="2"/>
      <c r="M24" s="2"/>
      <c r="N24" s="2"/>
      <c r="O24" s="2"/>
      <c r="P24" s="2"/>
    </row>
    <row r="25" spans="2:16" s="3" customFormat="1" ht="27.75" customHeight="1" x14ac:dyDescent="0.35">
      <c r="B25" s="592" t="s">
        <v>237</v>
      </c>
      <c r="C25" s="593"/>
      <c r="D25" s="424">
        <v>41983</v>
      </c>
      <c r="E25" s="35"/>
      <c r="F25" s="2"/>
      <c r="G25" s="4"/>
      <c r="H25" s="2"/>
      <c r="I25" s="2"/>
      <c r="K25" s="2"/>
      <c r="L25" s="2"/>
      <c r="M25" s="2"/>
      <c r="N25" s="2" t="s">
        <v>45</v>
      </c>
      <c r="O25" s="2" t="s">
        <v>46</v>
      </c>
    </row>
    <row r="26" spans="2:16" s="3" customFormat="1" ht="32.25" customHeight="1" x14ac:dyDescent="0.35">
      <c r="B26" s="592" t="s">
        <v>185</v>
      </c>
      <c r="C26" s="593"/>
      <c r="D26" s="424">
        <v>42284</v>
      </c>
      <c r="E26" s="35"/>
      <c r="F26" s="2"/>
      <c r="G26" s="4"/>
      <c r="H26" s="2"/>
      <c r="I26" s="2"/>
      <c r="K26" s="2"/>
      <c r="L26" s="2"/>
      <c r="M26" s="2"/>
      <c r="N26" s="2" t="s">
        <v>47</v>
      </c>
      <c r="O26" s="2" t="s">
        <v>48</v>
      </c>
    </row>
    <row r="27" spans="2:16" s="3" customFormat="1" ht="28.5" customHeight="1" x14ac:dyDescent="0.35">
      <c r="B27" s="588" t="s">
        <v>736</v>
      </c>
      <c r="C27" s="594"/>
      <c r="D27" s="424">
        <v>43197</v>
      </c>
      <c r="E27" s="72"/>
      <c r="F27" s="2"/>
      <c r="G27" s="4"/>
      <c r="H27" s="2"/>
      <c r="I27" s="2"/>
      <c r="J27" s="2"/>
      <c r="K27" s="2"/>
      <c r="L27" s="2"/>
      <c r="M27" s="2"/>
      <c r="N27" s="2"/>
      <c r="O27" s="2"/>
    </row>
    <row r="28" spans="2:16" s="3" customFormat="1" ht="14" customHeight="1" x14ac:dyDescent="0.3">
      <c r="B28" s="390"/>
      <c r="C28" s="391"/>
      <c r="D28" s="365"/>
      <c r="E28" s="72"/>
      <c r="F28" s="2"/>
      <c r="G28" s="4"/>
      <c r="H28" s="2"/>
      <c r="I28" s="2"/>
      <c r="J28" s="2"/>
      <c r="K28" s="2"/>
      <c r="L28" s="2"/>
      <c r="M28" s="2"/>
      <c r="N28" s="2"/>
      <c r="O28" s="2"/>
    </row>
    <row r="29" spans="2:16" s="3" customFormat="1" ht="14.5" x14ac:dyDescent="0.35">
      <c r="B29" s="392"/>
      <c r="C29" s="381" t="s">
        <v>735</v>
      </c>
      <c r="D29" s="424">
        <v>44111</v>
      </c>
      <c r="E29" s="35"/>
      <c r="F29" s="2"/>
      <c r="G29" s="4"/>
      <c r="H29" s="2"/>
      <c r="I29" s="2"/>
      <c r="J29" s="2"/>
      <c r="K29" s="2"/>
      <c r="L29" s="2"/>
      <c r="M29" s="2"/>
      <c r="N29" s="2"/>
      <c r="O29" s="2"/>
    </row>
    <row r="30" spans="2:16" s="3" customFormat="1" ht="38" customHeight="1" x14ac:dyDescent="0.3">
      <c r="B30" s="588" t="s">
        <v>737</v>
      </c>
      <c r="C30" s="594"/>
      <c r="D30" s="597">
        <v>44293</v>
      </c>
      <c r="E30" s="364"/>
      <c r="F30" s="2"/>
      <c r="G30" s="4"/>
      <c r="H30" s="2"/>
      <c r="I30" s="2"/>
      <c r="J30" s="2"/>
      <c r="K30" s="2"/>
      <c r="L30" s="2"/>
      <c r="M30" s="2"/>
      <c r="N30" s="2"/>
      <c r="O30" s="2"/>
    </row>
    <row r="31" spans="2:16" s="3" customFormat="1" ht="14.5" customHeight="1" x14ac:dyDescent="0.3">
      <c r="B31" s="392"/>
      <c r="C31" s="393" t="s">
        <v>801</v>
      </c>
      <c r="D31" s="598"/>
      <c r="E31" s="364"/>
      <c r="F31" s="2"/>
      <c r="G31" s="4"/>
      <c r="H31" s="2"/>
      <c r="I31" s="2"/>
      <c r="J31" s="2"/>
      <c r="K31" s="2"/>
      <c r="L31" s="2"/>
      <c r="M31" s="2"/>
      <c r="N31" s="2"/>
      <c r="O31" s="2"/>
    </row>
    <row r="32" spans="2:16" s="3" customFormat="1" x14ac:dyDescent="0.3">
      <c r="B32" s="362"/>
      <c r="C32" s="363"/>
      <c r="D32" s="73"/>
      <c r="E32" s="35"/>
      <c r="F32" s="2"/>
      <c r="G32" s="4"/>
      <c r="H32" s="2"/>
      <c r="I32" s="2"/>
      <c r="J32" s="2"/>
      <c r="K32" s="2"/>
      <c r="L32" s="2"/>
      <c r="M32" s="2"/>
      <c r="N32" s="2"/>
      <c r="O32" s="2"/>
    </row>
    <row r="33" spans="2:16" s="3" customFormat="1" ht="14.5" thickBot="1" x14ac:dyDescent="0.35">
      <c r="B33" s="362"/>
      <c r="C33" s="363"/>
      <c r="D33" s="388" t="s">
        <v>787</v>
      </c>
      <c r="E33" s="35"/>
      <c r="F33" s="2"/>
      <c r="G33" s="4"/>
      <c r="H33" s="2"/>
      <c r="I33" s="2"/>
      <c r="J33" s="2"/>
      <c r="K33" s="2"/>
      <c r="L33" s="2"/>
      <c r="M33" s="2"/>
      <c r="N33" s="2"/>
      <c r="O33" s="2"/>
    </row>
    <row r="34" spans="2:16" s="3" customFormat="1" ht="25" customHeight="1" x14ac:dyDescent="0.3">
      <c r="B34" s="362"/>
      <c r="C34" s="394" t="s">
        <v>751</v>
      </c>
      <c r="D34" s="382"/>
      <c r="E34" s="35"/>
      <c r="F34" s="2"/>
      <c r="G34" s="4"/>
      <c r="H34" s="2"/>
      <c r="I34" s="2"/>
      <c r="J34" s="2"/>
      <c r="K34" s="2"/>
      <c r="L34" s="2"/>
      <c r="M34" s="2"/>
      <c r="N34" s="2"/>
      <c r="O34" s="2"/>
    </row>
    <row r="35" spans="2:16" s="3" customFormat="1" ht="26" x14ac:dyDescent="0.3">
      <c r="B35" s="362"/>
      <c r="C35" s="395" t="s">
        <v>744</v>
      </c>
      <c r="D35" s="380"/>
      <c r="E35" s="35"/>
      <c r="F35" s="2"/>
      <c r="G35" s="4"/>
      <c r="H35" s="2"/>
      <c r="I35" s="2"/>
      <c r="J35" s="2"/>
      <c r="K35" s="2"/>
      <c r="L35" s="2"/>
      <c r="M35" s="2"/>
      <c r="N35" s="2"/>
      <c r="O35" s="2"/>
    </row>
    <row r="36" spans="2:16" s="3" customFormat="1" x14ac:dyDescent="0.3">
      <c r="B36" s="362"/>
      <c r="C36" s="396" t="s">
        <v>204</v>
      </c>
      <c r="D36" s="372"/>
      <c r="E36" s="35"/>
      <c r="F36" s="2"/>
      <c r="G36" s="4"/>
      <c r="H36" s="2"/>
      <c r="I36" s="2"/>
      <c r="J36" s="2"/>
      <c r="K36" s="2"/>
      <c r="L36" s="2"/>
      <c r="M36" s="2"/>
      <c r="N36" s="2"/>
      <c r="O36" s="2"/>
    </row>
    <row r="37" spans="2:16" s="3" customFormat="1" ht="57.5" customHeight="1" thickBot="1" x14ac:dyDescent="0.35">
      <c r="B37" s="362"/>
      <c r="C37" s="397" t="s">
        <v>745</v>
      </c>
      <c r="D37" s="373"/>
      <c r="E37" s="35"/>
      <c r="F37" s="2">
        <v>1</v>
      </c>
      <c r="G37" s="4"/>
      <c r="H37" s="2"/>
      <c r="I37" s="2"/>
      <c r="J37" s="2"/>
      <c r="K37" s="2"/>
      <c r="L37" s="2"/>
      <c r="M37" s="2"/>
      <c r="N37" s="2"/>
      <c r="O37" s="2"/>
    </row>
    <row r="38" spans="2:16" s="3" customFormat="1" x14ac:dyDescent="0.3">
      <c r="B38" s="362"/>
      <c r="C38" s="363"/>
      <c r="D38" s="73"/>
      <c r="E38" s="37"/>
      <c r="F38" s="374"/>
      <c r="G38" s="4"/>
      <c r="H38" s="2"/>
      <c r="I38" s="2"/>
      <c r="J38" s="2"/>
      <c r="K38" s="2"/>
      <c r="L38" s="2"/>
      <c r="M38" s="2"/>
      <c r="N38" s="2"/>
      <c r="O38" s="2"/>
    </row>
    <row r="39" spans="2:16" s="3" customFormat="1" ht="10.5" customHeight="1" x14ac:dyDescent="0.3">
      <c r="B39" s="362"/>
      <c r="C39" s="363"/>
      <c r="D39" s="73"/>
      <c r="E39" s="37"/>
      <c r="F39" s="374"/>
      <c r="G39" s="4"/>
      <c r="H39" s="2"/>
      <c r="I39" s="2"/>
      <c r="J39" s="2"/>
      <c r="K39" s="2"/>
      <c r="L39" s="2"/>
      <c r="M39" s="2"/>
      <c r="N39" s="2"/>
      <c r="O39" s="2"/>
    </row>
    <row r="40" spans="2:16" s="3" customFormat="1" ht="30" customHeight="1" thickBot="1" x14ac:dyDescent="0.35">
      <c r="B40" s="123"/>
      <c r="C40" s="75"/>
      <c r="D40" s="398" t="s">
        <v>788</v>
      </c>
      <c r="E40" s="37"/>
      <c r="F40" s="374"/>
      <c r="G40" s="2"/>
      <c r="H40" s="4" t="s">
        <v>49</v>
      </c>
      <c r="I40" s="2"/>
      <c r="J40" s="2"/>
      <c r="K40" s="2"/>
      <c r="L40" s="2"/>
      <c r="M40" s="2"/>
      <c r="N40" s="2"/>
      <c r="O40" s="2"/>
      <c r="P40" s="2"/>
    </row>
    <row r="41" spans="2:16" s="3" customFormat="1" ht="80" customHeight="1" thickBot="1" x14ac:dyDescent="0.35">
      <c r="B41" s="123"/>
      <c r="C41" s="75"/>
      <c r="D41" s="15" t="s">
        <v>811</v>
      </c>
      <c r="E41" s="35"/>
      <c r="F41" s="5"/>
      <c r="G41" s="2"/>
      <c r="H41" s="4" t="s">
        <v>50</v>
      </c>
      <c r="I41" s="2"/>
      <c r="J41" s="2"/>
      <c r="K41" s="2"/>
      <c r="L41" s="2"/>
      <c r="M41" s="2"/>
      <c r="N41" s="2"/>
      <c r="O41" s="2"/>
      <c r="P41" s="2"/>
    </row>
    <row r="42" spans="2:16" s="3" customFormat="1" ht="32.25" customHeight="1" thickBot="1" x14ac:dyDescent="0.35">
      <c r="B42" s="592" t="s">
        <v>789</v>
      </c>
      <c r="C42" s="599"/>
      <c r="D42" s="37"/>
      <c r="E42" s="35"/>
      <c r="G42" s="2"/>
      <c r="H42" s="4" t="s">
        <v>51</v>
      </c>
      <c r="I42" s="2"/>
      <c r="J42" s="2"/>
      <c r="K42" s="2"/>
      <c r="L42" s="2"/>
      <c r="M42" s="2"/>
      <c r="N42" s="2"/>
      <c r="O42" s="2"/>
      <c r="P42" s="2"/>
    </row>
    <row r="43" spans="2:16" s="3" customFormat="1" ht="17.25" customHeight="1" thickBot="1" x14ac:dyDescent="0.35">
      <c r="B43" s="592"/>
      <c r="C43" s="599"/>
      <c r="D43" s="425" t="s">
        <v>812</v>
      </c>
      <c r="E43" s="35"/>
      <c r="G43" s="2"/>
      <c r="H43" s="4" t="s">
        <v>52</v>
      </c>
      <c r="I43" s="2"/>
      <c r="J43" s="2"/>
      <c r="K43" s="2"/>
      <c r="L43" s="2"/>
      <c r="M43" s="2"/>
      <c r="N43" s="2"/>
      <c r="O43" s="2"/>
      <c r="P43" s="2"/>
    </row>
    <row r="44" spans="2:16" s="3" customFormat="1" x14ac:dyDescent="0.3">
      <c r="B44" s="123"/>
      <c r="C44" s="75"/>
      <c r="D44" s="37"/>
      <c r="E44" s="35"/>
      <c r="F44" s="5"/>
      <c r="G44" s="2"/>
      <c r="H44" s="4" t="s">
        <v>53</v>
      </c>
      <c r="I44" s="2"/>
      <c r="J44" s="2"/>
      <c r="K44" s="2"/>
      <c r="L44" s="2"/>
      <c r="M44" s="2"/>
      <c r="N44" s="2"/>
      <c r="O44" s="2"/>
      <c r="P44" s="2"/>
    </row>
    <row r="45" spans="2:16" s="3" customFormat="1" x14ac:dyDescent="0.3">
      <c r="B45" s="123"/>
      <c r="C45" s="381" t="s">
        <v>54</v>
      </c>
      <c r="D45" s="37"/>
      <c r="E45" s="35"/>
      <c r="G45" s="2"/>
      <c r="H45" s="4" t="s">
        <v>55</v>
      </c>
      <c r="I45" s="2"/>
      <c r="J45" s="2"/>
      <c r="K45" s="2"/>
      <c r="L45" s="2"/>
      <c r="M45" s="2"/>
      <c r="N45" s="2"/>
      <c r="O45" s="2"/>
      <c r="P45" s="2"/>
    </row>
    <row r="46" spans="2:16" s="3" customFormat="1" ht="31.5" customHeight="1" thickBot="1" x14ac:dyDescent="0.35">
      <c r="B46" s="588" t="s">
        <v>802</v>
      </c>
      <c r="C46" s="589"/>
      <c r="D46" s="37"/>
      <c r="E46" s="35"/>
      <c r="G46" s="2"/>
      <c r="H46" s="4" t="s">
        <v>56</v>
      </c>
      <c r="I46" s="2"/>
      <c r="J46" s="2"/>
      <c r="K46" s="2"/>
      <c r="L46" s="2"/>
      <c r="M46" s="2"/>
      <c r="N46" s="2"/>
      <c r="O46" s="2"/>
      <c r="P46" s="2"/>
    </row>
    <row r="47" spans="2:16" s="3" customFormat="1" ht="14.5" x14ac:dyDescent="0.35">
      <c r="B47" s="123"/>
      <c r="C47" s="75" t="s">
        <v>57</v>
      </c>
      <c r="D47" s="426" t="s">
        <v>813</v>
      </c>
      <c r="E47" s="35"/>
      <c r="G47" s="2"/>
      <c r="H47" s="4" t="s">
        <v>58</v>
      </c>
      <c r="I47" s="2"/>
      <c r="J47" s="2"/>
      <c r="K47" s="2"/>
      <c r="L47" s="2"/>
      <c r="M47" s="2"/>
      <c r="N47" s="2"/>
      <c r="O47" s="2"/>
      <c r="P47" s="2"/>
    </row>
    <row r="48" spans="2:16" s="3" customFormat="1" ht="14.5" x14ac:dyDescent="0.35">
      <c r="B48" s="123"/>
      <c r="C48" s="75" t="s">
        <v>59</v>
      </c>
      <c r="D48" s="427" t="s">
        <v>814</v>
      </c>
      <c r="E48" s="35"/>
      <c r="G48" s="2"/>
      <c r="H48" s="4" t="s">
        <v>60</v>
      </c>
      <c r="I48" s="2"/>
      <c r="J48" s="2"/>
      <c r="K48" s="2"/>
      <c r="L48" s="2"/>
      <c r="M48" s="2"/>
      <c r="N48" s="2"/>
      <c r="O48" s="2"/>
      <c r="P48" s="2"/>
    </row>
    <row r="49" spans="1:16" s="3" customFormat="1" ht="15" thickBot="1" x14ac:dyDescent="0.4">
      <c r="B49" s="123"/>
      <c r="C49" s="75" t="s">
        <v>61</v>
      </c>
      <c r="D49" s="428">
        <v>43748</v>
      </c>
      <c r="E49" s="35"/>
      <c r="G49" s="2"/>
      <c r="H49" s="4" t="s">
        <v>62</v>
      </c>
      <c r="I49" s="2"/>
      <c r="J49" s="2"/>
      <c r="K49" s="2"/>
      <c r="L49" s="2"/>
      <c r="M49" s="2"/>
      <c r="N49" s="2"/>
      <c r="O49" s="2"/>
      <c r="P49" s="2"/>
    </row>
    <row r="50" spans="1:16" s="3" customFormat="1" ht="3.5" customHeight="1" x14ac:dyDescent="0.3">
      <c r="B50" s="123"/>
      <c r="C50" s="75"/>
      <c r="D50" s="371"/>
      <c r="E50" s="35"/>
      <c r="G50" s="2"/>
      <c r="H50" s="4"/>
      <c r="I50" s="2"/>
      <c r="J50" s="2"/>
      <c r="K50" s="2"/>
      <c r="L50" s="2"/>
      <c r="M50" s="2"/>
      <c r="N50" s="2"/>
      <c r="O50" s="2"/>
      <c r="P50" s="2"/>
    </row>
    <row r="51" spans="1:16" s="3" customFormat="1" ht="27.5" customHeight="1" x14ac:dyDescent="0.3">
      <c r="B51" s="588" t="s">
        <v>803</v>
      </c>
      <c r="C51" s="589"/>
      <c r="D51" s="371"/>
      <c r="E51" s="35"/>
      <c r="G51" s="2"/>
      <c r="H51" s="4"/>
      <c r="I51" s="2"/>
      <c r="J51" s="2"/>
      <c r="K51" s="2"/>
      <c r="L51" s="2"/>
      <c r="M51" s="2"/>
      <c r="N51" s="2"/>
      <c r="O51" s="2"/>
      <c r="P51" s="2"/>
    </row>
    <row r="52" spans="1:16" s="3" customFormat="1" ht="15" customHeight="1" thickBot="1" x14ac:dyDescent="0.35">
      <c r="B52" s="588"/>
      <c r="C52" s="589"/>
      <c r="D52" s="37"/>
      <c r="E52" s="35"/>
      <c r="G52" s="2"/>
      <c r="H52" s="4" t="s">
        <v>63</v>
      </c>
      <c r="I52" s="2"/>
      <c r="J52" s="2"/>
      <c r="K52" s="2"/>
      <c r="L52" s="2"/>
      <c r="M52" s="2"/>
      <c r="N52" s="2"/>
      <c r="O52" s="2"/>
      <c r="P52" s="2"/>
    </row>
    <row r="53" spans="1:16" s="3" customFormat="1" ht="14.5" x14ac:dyDescent="0.35">
      <c r="B53" s="123"/>
      <c r="C53" s="75" t="s">
        <v>57</v>
      </c>
      <c r="D53" s="426" t="s">
        <v>815</v>
      </c>
      <c r="E53" s="35"/>
      <c r="G53" s="2"/>
      <c r="H53" s="4" t="s">
        <v>64</v>
      </c>
      <c r="I53" s="2"/>
      <c r="J53" s="2"/>
      <c r="K53" s="2"/>
      <c r="L53" s="2"/>
      <c r="M53" s="2"/>
      <c r="N53" s="2"/>
      <c r="O53" s="2"/>
      <c r="P53" s="2"/>
    </row>
    <row r="54" spans="1:16" s="3" customFormat="1" ht="14.5" x14ac:dyDescent="0.35">
      <c r="B54" s="123"/>
      <c r="C54" s="75" t="s">
        <v>59</v>
      </c>
      <c r="D54" s="427" t="s">
        <v>816</v>
      </c>
      <c r="E54" s="35"/>
      <c r="G54" s="2"/>
      <c r="H54" s="4" t="s">
        <v>65</v>
      </c>
      <c r="I54" s="2"/>
      <c r="J54" s="2"/>
      <c r="K54" s="2"/>
      <c r="L54" s="2"/>
      <c r="M54" s="2"/>
      <c r="N54" s="2"/>
      <c r="O54" s="2"/>
      <c r="P54" s="2"/>
    </row>
    <row r="55" spans="1:16" s="3" customFormat="1" ht="15" thickBot="1" x14ac:dyDescent="0.4">
      <c r="B55" s="123"/>
      <c r="C55" s="75" t="s">
        <v>61</v>
      </c>
      <c r="D55" s="428">
        <v>43748</v>
      </c>
      <c r="E55" s="35"/>
      <c r="G55" s="2"/>
      <c r="H55" s="4" t="s">
        <v>66</v>
      </c>
      <c r="I55" s="2"/>
      <c r="J55" s="2"/>
      <c r="K55" s="2"/>
      <c r="L55" s="2"/>
      <c r="M55" s="2"/>
      <c r="N55" s="2"/>
      <c r="O55" s="2"/>
      <c r="P55" s="2"/>
    </row>
    <row r="56" spans="1:16" s="3" customFormat="1" ht="14.5" thickBot="1" x14ac:dyDescent="0.35">
      <c r="B56" s="123"/>
      <c r="C56" s="71" t="s">
        <v>238</v>
      </c>
      <c r="D56" s="37"/>
      <c r="E56" s="35"/>
      <c r="G56" s="2"/>
      <c r="H56" s="4" t="s">
        <v>67</v>
      </c>
      <c r="I56" s="2"/>
      <c r="J56" s="2"/>
      <c r="K56" s="2"/>
      <c r="L56" s="2"/>
      <c r="M56" s="2"/>
      <c r="N56" s="2"/>
      <c r="O56" s="2"/>
      <c r="P56" s="2"/>
    </row>
    <row r="57" spans="1:16" s="3" customFormat="1" ht="14.5" x14ac:dyDescent="0.35">
      <c r="B57" s="123"/>
      <c r="C57" s="75" t="s">
        <v>57</v>
      </c>
      <c r="D57" s="426" t="s">
        <v>813</v>
      </c>
      <c r="E57" s="35"/>
      <c r="G57" s="2"/>
      <c r="H57" s="4" t="s">
        <v>68</v>
      </c>
      <c r="I57" s="2"/>
      <c r="J57" s="2"/>
      <c r="K57" s="2"/>
      <c r="L57" s="2"/>
      <c r="M57" s="2"/>
      <c r="N57" s="2"/>
      <c r="O57" s="2"/>
      <c r="P57" s="2"/>
    </row>
    <row r="58" spans="1:16" s="3" customFormat="1" ht="14.5" x14ac:dyDescent="0.35">
      <c r="B58" s="123"/>
      <c r="C58" s="75" t="s">
        <v>59</v>
      </c>
      <c r="D58" s="427" t="s">
        <v>814</v>
      </c>
      <c r="E58" s="35"/>
      <c r="G58" s="2"/>
      <c r="H58" s="4" t="s">
        <v>69</v>
      </c>
      <c r="I58" s="2"/>
      <c r="J58" s="2"/>
      <c r="K58" s="2"/>
      <c r="L58" s="2"/>
      <c r="M58" s="2"/>
      <c r="N58" s="2"/>
      <c r="O58" s="2"/>
      <c r="P58" s="2"/>
    </row>
    <row r="59" spans="1:16" ht="15" thickBot="1" x14ac:dyDescent="0.4">
      <c r="A59" s="3"/>
      <c r="B59" s="123"/>
      <c r="C59" s="75" t="s">
        <v>61</v>
      </c>
      <c r="D59" s="428">
        <v>43748</v>
      </c>
      <c r="E59" s="35"/>
      <c r="H59" s="4" t="s">
        <v>70</v>
      </c>
    </row>
    <row r="60" spans="1:16" ht="15" thickBot="1" x14ac:dyDescent="0.4">
      <c r="B60" s="435"/>
      <c r="C60" s="429" t="s">
        <v>180</v>
      </c>
      <c r="D60" s="430"/>
      <c r="E60" s="436"/>
      <c r="H60" s="4" t="s">
        <v>71</v>
      </c>
    </row>
    <row r="61" spans="1:16" ht="14.5" x14ac:dyDescent="0.35">
      <c r="B61" s="435"/>
      <c r="C61" s="431" t="s">
        <v>57</v>
      </c>
      <c r="D61" s="432" t="s">
        <v>817</v>
      </c>
      <c r="E61" s="436"/>
      <c r="H61" s="4" t="s">
        <v>72</v>
      </c>
    </row>
    <row r="62" spans="1:16" ht="14.5" x14ac:dyDescent="0.35">
      <c r="B62" s="435"/>
      <c r="C62" s="431" t="s">
        <v>59</v>
      </c>
      <c r="D62" s="557" t="s">
        <v>1064</v>
      </c>
      <c r="E62" s="436"/>
      <c r="H62" s="4" t="s">
        <v>73</v>
      </c>
    </row>
    <row r="63" spans="1:16" ht="15" thickBot="1" x14ac:dyDescent="0.4">
      <c r="B63" s="435"/>
      <c r="C63" s="431" t="s">
        <v>61</v>
      </c>
      <c r="D63" s="428">
        <f>+D59</f>
        <v>43748</v>
      </c>
      <c r="E63" s="436"/>
      <c r="H63" s="4" t="s">
        <v>74</v>
      </c>
    </row>
    <row r="64" spans="1:16" ht="15" thickBot="1" x14ac:dyDescent="0.4">
      <c r="B64" s="435"/>
      <c r="C64" s="429" t="s">
        <v>180</v>
      </c>
      <c r="D64" s="430"/>
      <c r="E64" s="436"/>
      <c r="H64" s="4" t="s">
        <v>93</v>
      </c>
    </row>
    <row r="65" spans="2:8" ht="14.5" x14ac:dyDescent="0.35">
      <c r="B65" s="435"/>
      <c r="C65" s="431" t="s">
        <v>57</v>
      </c>
      <c r="D65" s="426" t="s">
        <v>821</v>
      </c>
      <c r="E65" s="436"/>
      <c r="H65" s="4" t="s">
        <v>94</v>
      </c>
    </row>
    <row r="66" spans="2:8" ht="14.5" x14ac:dyDescent="0.35">
      <c r="B66" s="435"/>
      <c r="C66" s="431" t="s">
        <v>59</v>
      </c>
      <c r="D66" s="558" t="s">
        <v>1065</v>
      </c>
      <c r="E66" s="436"/>
      <c r="H66" s="4" t="s">
        <v>95</v>
      </c>
    </row>
    <row r="67" spans="2:8" ht="15" thickBot="1" x14ac:dyDescent="0.4">
      <c r="B67" s="435"/>
      <c r="C67" s="431" t="s">
        <v>61</v>
      </c>
      <c r="D67" s="428">
        <f>+D63</f>
        <v>43748</v>
      </c>
      <c r="E67" s="436"/>
      <c r="H67" s="4" t="s">
        <v>96</v>
      </c>
    </row>
    <row r="68" spans="2:8" ht="15" thickBot="1" x14ac:dyDescent="0.4">
      <c r="B68" s="435"/>
      <c r="C68" s="429" t="s">
        <v>180</v>
      </c>
      <c r="D68" s="430"/>
      <c r="E68" s="436"/>
      <c r="H68" s="4" t="s">
        <v>97</v>
      </c>
    </row>
    <row r="69" spans="2:8" ht="14.5" x14ac:dyDescent="0.35">
      <c r="B69" s="435"/>
      <c r="C69" s="431" t="s">
        <v>57</v>
      </c>
      <c r="D69" s="432" t="s">
        <v>822</v>
      </c>
      <c r="E69" s="436"/>
      <c r="H69" s="4" t="s">
        <v>98</v>
      </c>
    </row>
    <row r="70" spans="2:8" ht="14.5" x14ac:dyDescent="0.35">
      <c r="B70" s="435"/>
      <c r="C70" s="431" t="s">
        <v>59</v>
      </c>
      <c r="D70" s="433" t="s">
        <v>823</v>
      </c>
      <c r="E70" s="436"/>
      <c r="H70" s="4" t="s">
        <v>99</v>
      </c>
    </row>
    <row r="71" spans="2:8" ht="15" thickBot="1" x14ac:dyDescent="0.4">
      <c r="B71" s="435"/>
      <c r="C71" s="431" t="s">
        <v>61</v>
      </c>
      <c r="D71" s="428">
        <f>+D67</f>
        <v>43748</v>
      </c>
      <c r="E71" s="436"/>
      <c r="H71" s="4" t="s">
        <v>100</v>
      </c>
    </row>
    <row r="72" spans="2:8" ht="15" thickBot="1" x14ac:dyDescent="0.4">
      <c r="B72" s="435"/>
      <c r="C72" s="429" t="s">
        <v>180</v>
      </c>
      <c r="D72" s="430"/>
      <c r="E72" s="436"/>
      <c r="H72" s="4" t="s">
        <v>105</v>
      </c>
    </row>
    <row r="73" spans="2:8" ht="14.5" x14ac:dyDescent="0.35">
      <c r="B73" s="435"/>
      <c r="C73" s="431" t="s">
        <v>57</v>
      </c>
      <c r="D73" s="426" t="s">
        <v>824</v>
      </c>
      <c r="E73" s="436"/>
      <c r="H73" s="4" t="s">
        <v>106</v>
      </c>
    </row>
    <row r="74" spans="2:8" ht="14.5" x14ac:dyDescent="0.35">
      <c r="B74" s="435"/>
      <c r="C74" s="431" t="s">
        <v>59</v>
      </c>
      <c r="D74" s="433" t="s">
        <v>825</v>
      </c>
      <c r="E74" s="436"/>
      <c r="H74" s="4" t="s">
        <v>107</v>
      </c>
    </row>
    <row r="75" spans="2:8" ht="15" thickBot="1" x14ac:dyDescent="0.4">
      <c r="B75" s="435"/>
      <c r="C75" s="431" t="s">
        <v>61</v>
      </c>
      <c r="D75" s="428">
        <f>+D71</f>
        <v>43748</v>
      </c>
      <c r="E75" s="436"/>
      <c r="H75" s="4" t="s">
        <v>108</v>
      </c>
    </row>
    <row r="76" spans="2:8" ht="15" thickBot="1" x14ac:dyDescent="0.4">
      <c r="B76" s="435"/>
      <c r="C76" s="429" t="s">
        <v>180</v>
      </c>
      <c r="D76" s="430"/>
      <c r="E76" s="436"/>
      <c r="H76" s="4" t="s">
        <v>109</v>
      </c>
    </row>
    <row r="77" spans="2:8" ht="14.5" x14ac:dyDescent="0.35">
      <c r="B77" s="435"/>
      <c r="C77" s="431" t="s">
        <v>57</v>
      </c>
      <c r="D77" s="426" t="s">
        <v>1066</v>
      </c>
      <c r="E77" s="436"/>
      <c r="H77" s="4" t="s">
        <v>110</v>
      </c>
    </row>
    <row r="78" spans="2:8" ht="14.5" x14ac:dyDescent="0.35">
      <c r="B78" s="435"/>
      <c r="C78" s="431" t="s">
        <v>59</v>
      </c>
      <c r="D78" s="433" t="s">
        <v>1068</v>
      </c>
      <c r="E78" s="436"/>
      <c r="H78" s="4" t="s">
        <v>111</v>
      </c>
    </row>
    <row r="79" spans="2:8" ht="15" thickBot="1" x14ac:dyDescent="0.4">
      <c r="B79" s="435"/>
      <c r="C79" s="431" t="s">
        <v>61</v>
      </c>
      <c r="D79" s="428">
        <f>+D75</f>
        <v>43748</v>
      </c>
      <c r="E79" s="436"/>
      <c r="H79" s="4" t="s">
        <v>112</v>
      </c>
    </row>
    <row r="80" spans="2:8" ht="15" thickBot="1" x14ac:dyDescent="0.4">
      <c r="B80" s="435"/>
      <c r="C80" s="429" t="s">
        <v>180</v>
      </c>
      <c r="D80" s="430"/>
      <c r="E80" s="436"/>
      <c r="H80" s="4" t="s">
        <v>113</v>
      </c>
    </row>
    <row r="81" spans="2:8" ht="14.5" x14ac:dyDescent="0.35">
      <c r="B81" s="435"/>
      <c r="C81" s="431" t="s">
        <v>57</v>
      </c>
      <c r="D81" s="426" t="s">
        <v>827</v>
      </c>
      <c r="E81" s="436"/>
      <c r="H81" s="4" t="s">
        <v>114</v>
      </c>
    </row>
    <row r="82" spans="2:8" ht="14.5" x14ac:dyDescent="0.35">
      <c r="B82" s="435"/>
      <c r="C82" s="431" t="s">
        <v>59</v>
      </c>
      <c r="D82" s="433" t="s">
        <v>828</v>
      </c>
      <c r="E82" s="436"/>
      <c r="H82" s="4" t="s">
        <v>115</v>
      </c>
    </row>
    <row r="83" spans="2:8" ht="15" thickBot="1" x14ac:dyDescent="0.4">
      <c r="B83" s="435"/>
      <c r="C83" s="431" t="s">
        <v>61</v>
      </c>
      <c r="D83" s="428">
        <f>+D79</f>
        <v>43748</v>
      </c>
      <c r="E83" s="436"/>
      <c r="H83" s="4" t="s">
        <v>116</v>
      </c>
    </row>
    <row r="84" spans="2:8" ht="15" thickBot="1" x14ac:dyDescent="0.4">
      <c r="B84" s="435"/>
      <c r="C84" s="429" t="s">
        <v>180</v>
      </c>
      <c r="D84" s="430"/>
      <c r="E84" s="436"/>
      <c r="H84" s="4" t="s">
        <v>140</v>
      </c>
    </row>
    <row r="85" spans="2:8" ht="14.5" x14ac:dyDescent="0.35">
      <c r="B85" s="435"/>
      <c r="C85" s="431" t="s">
        <v>57</v>
      </c>
      <c r="D85" s="426" t="s">
        <v>1069</v>
      </c>
      <c r="E85" s="436"/>
      <c r="H85" s="4" t="s">
        <v>141</v>
      </c>
    </row>
    <row r="86" spans="2:8" ht="14.5" x14ac:dyDescent="0.35">
      <c r="B86" s="435"/>
      <c r="C86" s="431" t="s">
        <v>59</v>
      </c>
      <c r="D86" s="557" t="s">
        <v>1067</v>
      </c>
      <c r="E86" s="436"/>
      <c r="H86" s="4" t="s">
        <v>142</v>
      </c>
    </row>
    <row r="87" spans="2:8" ht="15" thickBot="1" x14ac:dyDescent="0.4">
      <c r="B87" s="435"/>
      <c r="C87" s="431" t="s">
        <v>61</v>
      </c>
      <c r="D87" s="428">
        <f>+D83</f>
        <v>43748</v>
      </c>
      <c r="E87" s="436"/>
      <c r="H87" s="4" t="s">
        <v>143</v>
      </c>
    </row>
    <row r="88" spans="2:8" ht="14.5" thickBot="1" x14ac:dyDescent="0.35">
      <c r="B88" s="437"/>
      <c r="C88" s="434"/>
      <c r="D88" s="434"/>
      <c r="E88" s="438"/>
      <c r="H88" s="4" t="s">
        <v>154</v>
      </c>
    </row>
    <row r="89" spans="2:8" x14ac:dyDescent="0.3">
      <c r="H89" s="4" t="s">
        <v>155</v>
      </c>
    </row>
    <row r="90" spans="2:8" x14ac:dyDescent="0.3">
      <c r="H90" s="4" t="s">
        <v>156</v>
      </c>
    </row>
    <row r="91" spans="2:8" x14ac:dyDescent="0.3">
      <c r="H91" s="4" t="s">
        <v>157</v>
      </c>
    </row>
    <row r="92" spans="2:8" x14ac:dyDescent="0.3">
      <c r="H92" s="4" t="s">
        <v>158</v>
      </c>
    </row>
    <row r="93" spans="2:8" x14ac:dyDescent="0.3">
      <c r="H93" s="4" t="s">
        <v>159</v>
      </c>
    </row>
    <row r="94" spans="2:8" x14ac:dyDescent="0.3">
      <c r="H94" s="4" t="s">
        <v>160</v>
      </c>
    </row>
    <row r="95" spans="2:8" x14ac:dyDescent="0.3">
      <c r="H95" s="4" t="s">
        <v>161</v>
      </c>
    </row>
    <row r="96" spans="2:8" x14ac:dyDescent="0.3">
      <c r="H96" s="4" t="s">
        <v>162</v>
      </c>
    </row>
    <row r="97" spans="8:8" x14ac:dyDescent="0.3">
      <c r="H97" s="4" t="s">
        <v>163</v>
      </c>
    </row>
    <row r="98" spans="8:8" x14ac:dyDescent="0.3">
      <c r="H98" s="4" t="s">
        <v>164</v>
      </c>
    </row>
    <row r="99" spans="8:8" x14ac:dyDescent="0.3">
      <c r="H99" s="4" t="s">
        <v>165</v>
      </c>
    </row>
    <row r="100" spans="8:8" x14ac:dyDescent="0.3">
      <c r="H100" s="4" t="s">
        <v>166</v>
      </c>
    </row>
    <row r="101" spans="8:8" x14ac:dyDescent="0.3">
      <c r="H101" s="4" t="s">
        <v>167</v>
      </c>
    </row>
    <row r="102" spans="8:8" x14ac:dyDescent="0.3">
      <c r="H102" s="4" t="s">
        <v>168</v>
      </c>
    </row>
    <row r="103" spans="8:8" x14ac:dyDescent="0.3">
      <c r="H103" s="4" t="s">
        <v>169</v>
      </c>
    </row>
    <row r="104" spans="8:8" x14ac:dyDescent="0.3">
      <c r="H104" s="4" t="s">
        <v>170</v>
      </c>
    </row>
    <row r="105" spans="8:8" x14ac:dyDescent="0.3">
      <c r="H105" s="4" t="s">
        <v>171</v>
      </c>
    </row>
    <row r="106" spans="8:8" x14ac:dyDescent="0.3">
      <c r="H106" s="4" t="s">
        <v>172</v>
      </c>
    </row>
    <row r="107" spans="8:8" x14ac:dyDescent="0.3">
      <c r="H107" s="4" t="s">
        <v>173</v>
      </c>
    </row>
    <row r="108" spans="8:8" x14ac:dyDescent="0.3">
      <c r="H108" s="4" t="s">
        <v>174</v>
      </c>
    </row>
    <row r="109" spans="8:8" x14ac:dyDescent="0.3">
      <c r="H109" s="4" t="s">
        <v>175</v>
      </c>
    </row>
    <row r="110" spans="8:8" x14ac:dyDescent="0.3">
      <c r="H110" s="4" t="s">
        <v>176</v>
      </c>
    </row>
  </sheetData>
  <mergeCells count="12">
    <mergeCell ref="B51:C52"/>
    <mergeCell ref="D23:D24"/>
    <mergeCell ref="B16:C16"/>
    <mergeCell ref="B27:C27"/>
    <mergeCell ref="B46:C46"/>
    <mergeCell ref="B26:C26"/>
    <mergeCell ref="B19:C19"/>
    <mergeCell ref="B23:C24"/>
    <mergeCell ref="B25:C25"/>
    <mergeCell ref="D30:D31"/>
    <mergeCell ref="B30:C30"/>
    <mergeCell ref="B42:C43"/>
  </mergeCells>
  <dataValidations count="8">
    <dataValidation type="list" allowBlank="1" showInputMessage="1" showErrorMessage="1" sqref="D65467" xr:uid="{00000000-0002-0000-0000-000000000000}">
      <formula1>$P$15:$P$26</formula1>
    </dataValidation>
    <dataValidation type="list" allowBlank="1" showInputMessage="1" showErrorMessage="1" sqref="IV65465" xr:uid="{00000000-0002-0000-0000-000001000000}">
      <formula1>$K$15:$K$19</formula1>
    </dataValidation>
    <dataValidation type="list" allowBlank="1" showInputMessage="1" showErrorMessage="1" sqref="D65466" xr:uid="{00000000-0002-0000-0000-000002000000}">
      <formula1>$O$15:$O$26</formula1>
    </dataValidation>
    <dataValidation type="list" allowBlank="1" showInputMessage="1" showErrorMessage="1" sqref="IV65458 D65458" xr:uid="{00000000-0002-0000-0000-000003000000}">
      <formula1>$I$15:$I$17</formula1>
    </dataValidation>
    <dataValidation type="list" allowBlank="1" showInputMessage="1" showErrorMessage="1" sqref="IV65459:IV65463 D65459:D65463" xr:uid="{00000000-0002-0000-0000-000004000000}">
      <formula1>$H$15:$H$110</formula1>
    </dataValidation>
    <dataValidation type="list" allowBlank="1" showInputMessage="1" showErrorMessage="1" prompt="Please use drop down menu on the right side of the cell " sqref="D34" xr:uid="{4AE55585-FC53-41F6-A5A7-B28372C950EB}">
      <formula1>"Environmental and Social Safeguards, Gender, Monitoring &amp; Evaluation, Budget, Other"</formula1>
    </dataValidation>
    <dataValidation allowBlank="1" showInputMessage="1" showErrorMessage="1" prompt="Please provide a description, world limit = 100" sqref="D35" xr:uid="{F87CD379-0BD0-49F4-8570-8E8C3C0D7129}"/>
    <dataValidation type="list" allowBlank="1" showInputMessage="1" showErrorMessage="1" prompt="Please use drop down menu on the right side of the cell " sqref="D36" xr:uid="{6E526D81-BC26-462B-AAE2-1169F9BAB7A3}">
      <formula1>"Condition met and cleared by the AFB Sec, Condition met but clearance pending by AFB Sec, Condition not met"</formula1>
    </dataValidation>
  </dataValidations>
  <hyperlinks>
    <hyperlink ref="D43" r:id="rId1" xr:uid="{7893F9B1-56DB-47C5-8955-79A37C452309}"/>
    <hyperlink ref="D48" r:id="rId2" xr:uid="{4A3FE52C-C8B8-42ED-9008-37F188670EB5}"/>
    <hyperlink ref="D58" r:id="rId3" xr:uid="{36A748A5-28B2-45A6-A53A-19CA106DBA21}"/>
    <hyperlink ref="D62" r:id="rId4" xr:uid="{C10EF372-734D-4290-B78C-1D000CDE7DF3}"/>
    <hyperlink ref="D70" r:id="rId5" xr:uid="{FFB3C95B-86A1-4C4E-918F-6532C9E80513}"/>
    <hyperlink ref="D74" r:id="rId6" xr:uid="{E80184AF-0FEA-49AE-8670-D2625F5566F0}"/>
    <hyperlink ref="D82" r:id="rId7" xr:uid="{5FDCE66C-C200-48E1-8E19-116E813E9D28}"/>
    <hyperlink ref="D66" r:id="rId8" xr:uid="{B2AB9883-45AB-424B-A9F7-4D85A01F052B}"/>
    <hyperlink ref="D86" r:id="rId9" xr:uid="{8D8ED1B3-2C5D-43FB-B640-AFE6FA5C5A49}"/>
  </hyperlinks>
  <pageMargins left="0.7" right="0.7" top="0.75" bottom="0.75" header="0.3" footer="0.3"/>
  <pageSetup orientation="landscape" r:id="rId10"/>
  <drawing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pageSetUpPr fitToPage="1"/>
  </sheetPr>
  <dimension ref="B1:X338"/>
  <sheetViews>
    <sheetView showGridLines="0" topLeftCell="O88" zoomScale="85" zoomScaleNormal="85" zoomScalePageLayoutView="85" workbookViewId="0">
      <selection activeCell="Q100" sqref="Q100:Q101"/>
    </sheetView>
  </sheetViews>
  <sheetFormatPr defaultColWidth="8.81640625" defaultRowHeight="14.5" outlineLevelRow="1" x14ac:dyDescent="0.35"/>
  <cols>
    <col min="1" max="1" width="3" style="138" customWidth="1"/>
    <col min="2" max="2" width="28.453125" style="138" customWidth="1"/>
    <col min="3" max="3" width="50.453125" style="138" customWidth="1"/>
    <col min="4" max="4" width="34.36328125" style="138" customWidth="1"/>
    <col min="5" max="5" width="32" style="138" customWidth="1"/>
    <col min="6" max="6" width="26.6328125" style="138" customWidth="1"/>
    <col min="7" max="7" width="26.453125" style="138" bestFit="1" customWidth="1"/>
    <col min="8" max="8" width="30" style="138" customWidth="1"/>
    <col min="9" max="9" width="26.1796875" style="138" customWidth="1"/>
    <col min="10" max="10" width="25.81640625" style="138" customWidth="1"/>
    <col min="11" max="11" width="31" style="138" bestFit="1" customWidth="1"/>
    <col min="12" max="12" width="30.36328125" style="138" customWidth="1"/>
    <col min="13" max="13" width="27.1796875" style="138" bestFit="1" customWidth="1"/>
    <col min="14" max="14" width="25" style="138" customWidth="1"/>
    <col min="15" max="15" width="25.81640625" style="138" bestFit="1" customWidth="1"/>
    <col min="16" max="19" width="25.81640625" style="138" customWidth="1"/>
    <col min="20" max="20" width="30.36328125" style="138" customWidth="1"/>
    <col min="21" max="21" width="27.1796875" style="138" bestFit="1" customWidth="1"/>
    <col min="22" max="22" width="24.36328125" style="138" customWidth="1"/>
    <col min="23" max="23" width="23.1796875" style="138" bestFit="1" customWidth="1"/>
    <col min="24" max="24" width="27.6328125" style="138" customWidth="1"/>
    <col min="25" max="16384" width="8.81640625" style="138"/>
  </cols>
  <sheetData>
    <row r="1" spans="2:23" ht="15" thickBot="1" x14ac:dyDescent="0.4"/>
    <row r="2" spans="2:23" ht="26" x14ac:dyDescent="0.35">
      <c r="B2" s="84"/>
      <c r="C2" s="889"/>
      <c r="D2" s="889"/>
      <c r="E2" s="889"/>
      <c r="F2" s="889"/>
      <c r="G2" s="889"/>
      <c r="H2" s="78"/>
      <c r="I2" s="78"/>
      <c r="J2" s="78"/>
      <c r="K2" s="78"/>
      <c r="L2" s="78"/>
      <c r="M2" s="78"/>
      <c r="N2" s="78"/>
      <c r="O2" s="78"/>
      <c r="P2" s="78"/>
      <c r="Q2" s="78"/>
      <c r="R2" s="78"/>
      <c r="S2" s="78"/>
      <c r="T2" s="78"/>
      <c r="U2" s="78"/>
      <c r="V2" s="78"/>
      <c r="W2" s="79"/>
    </row>
    <row r="3" spans="2:23" ht="26" x14ac:dyDescent="0.35">
      <c r="B3" s="85"/>
      <c r="C3" s="896" t="s">
        <v>244</v>
      </c>
      <c r="D3" s="897"/>
      <c r="E3" s="897"/>
      <c r="F3" s="897"/>
      <c r="G3" s="898"/>
      <c r="H3" s="81"/>
      <c r="I3" s="81"/>
      <c r="J3" s="81"/>
      <c r="K3" s="81"/>
      <c r="L3" s="81"/>
      <c r="M3" s="81"/>
      <c r="N3" s="81"/>
      <c r="O3" s="81"/>
      <c r="P3" s="81"/>
      <c r="Q3" s="81"/>
      <c r="R3" s="81"/>
      <c r="S3" s="81"/>
      <c r="T3" s="81"/>
      <c r="U3" s="81"/>
      <c r="V3" s="81"/>
      <c r="W3" s="83"/>
    </row>
    <row r="4" spans="2:23" ht="26" x14ac:dyDescent="0.35">
      <c r="B4" s="85"/>
      <c r="C4" s="86"/>
      <c r="D4" s="86"/>
      <c r="E4" s="86"/>
      <c r="F4" s="86"/>
      <c r="G4" s="86"/>
      <c r="H4" s="81"/>
      <c r="I4" s="81"/>
      <c r="J4" s="81"/>
      <c r="K4" s="81"/>
      <c r="L4" s="81"/>
      <c r="M4" s="81"/>
      <c r="N4" s="81"/>
      <c r="O4" s="81"/>
      <c r="P4" s="81"/>
      <c r="Q4" s="81"/>
      <c r="R4" s="81"/>
      <c r="S4" s="81"/>
      <c r="T4" s="81"/>
      <c r="U4" s="81"/>
      <c r="V4" s="81"/>
      <c r="W4" s="83"/>
    </row>
    <row r="5" spans="2:23" ht="15" thickBot="1" x14ac:dyDescent="0.4">
      <c r="B5" s="80"/>
      <c r="C5" s="81"/>
      <c r="D5" s="81"/>
      <c r="E5" s="81"/>
      <c r="F5" s="81"/>
      <c r="G5" s="81"/>
      <c r="H5" s="81"/>
      <c r="I5" s="81"/>
      <c r="J5" s="81"/>
      <c r="K5" s="81"/>
      <c r="L5" s="81"/>
      <c r="M5" s="81"/>
      <c r="N5" s="81"/>
      <c r="O5" s="81"/>
      <c r="P5" s="81"/>
      <c r="Q5" s="81"/>
      <c r="R5" s="81"/>
      <c r="S5" s="81"/>
      <c r="T5" s="81"/>
      <c r="U5" s="81"/>
      <c r="V5" s="81"/>
      <c r="W5" s="83"/>
    </row>
    <row r="6" spans="2:23" ht="34.5" customHeight="1" thickBot="1" x14ac:dyDescent="0.4">
      <c r="B6" s="890" t="s">
        <v>804</v>
      </c>
      <c r="C6" s="891"/>
      <c r="D6" s="891"/>
      <c r="E6" s="891"/>
      <c r="F6" s="891"/>
      <c r="G6" s="891"/>
      <c r="H6" s="226"/>
      <c r="I6" s="226"/>
      <c r="J6" s="226"/>
      <c r="K6" s="226"/>
      <c r="L6" s="226"/>
      <c r="M6" s="226"/>
      <c r="N6" s="226"/>
      <c r="O6" s="226"/>
      <c r="P6" s="226"/>
      <c r="Q6" s="226"/>
      <c r="R6" s="226"/>
      <c r="S6" s="226"/>
      <c r="T6" s="226"/>
      <c r="U6" s="226"/>
      <c r="V6" s="226"/>
      <c r="W6" s="227"/>
    </row>
    <row r="7" spans="2:23" ht="15.75" customHeight="1" x14ac:dyDescent="0.35">
      <c r="B7" s="892" t="s">
        <v>624</v>
      </c>
      <c r="C7" s="893"/>
      <c r="D7" s="893"/>
      <c r="E7" s="893"/>
      <c r="F7" s="893"/>
      <c r="G7" s="893"/>
      <c r="H7" s="226"/>
      <c r="I7" s="226"/>
      <c r="J7" s="226"/>
      <c r="K7" s="226"/>
      <c r="L7" s="226"/>
      <c r="M7" s="226"/>
      <c r="N7" s="226"/>
      <c r="O7" s="226"/>
      <c r="P7" s="226"/>
      <c r="Q7" s="226"/>
      <c r="R7" s="226"/>
      <c r="S7" s="226"/>
      <c r="T7" s="226"/>
      <c r="U7" s="226"/>
      <c r="V7" s="226"/>
      <c r="W7" s="227"/>
    </row>
    <row r="8" spans="2:23" ht="15.75" customHeight="1" thickBot="1" x14ac:dyDescent="0.4">
      <c r="B8" s="894" t="s">
        <v>806</v>
      </c>
      <c r="C8" s="895"/>
      <c r="D8" s="895"/>
      <c r="E8" s="895"/>
      <c r="F8" s="895"/>
      <c r="G8" s="895"/>
      <c r="H8" s="228"/>
      <c r="I8" s="228"/>
      <c r="J8" s="228"/>
      <c r="K8" s="228"/>
      <c r="L8" s="228"/>
      <c r="M8" s="228"/>
      <c r="N8" s="228"/>
      <c r="O8" s="228"/>
      <c r="P8" s="228"/>
      <c r="Q8" s="228"/>
      <c r="R8" s="228"/>
      <c r="S8" s="228"/>
      <c r="T8" s="228"/>
      <c r="U8" s="228"/>
      <c r="V8" s="228"/>
      <c r="W8" s="229"/>
    </row>
    <row r="10" spans="2:23" ht="21" x14ac:dyDescent="0.5">
      <c r="B10" s="960" t="s">
        <v>270</v>
      </c>
      <c r="C10" s="960"/>
    </row>
    <row r="11" spans="2:23" ht="15" thickBot="1" x14ac:dyDescent="0.4"/>
    <row r="12" spans="2:23" ht="15" customHeight="1" thickBot="1" x14ac:dyDescent="0.4">
      <c r="B12" s="232" t="s">
        <v>271</v>
      </c>
      <c r="C12" s="139"/>
    </row>
    <row r="13" spans="2:23" ht="15.75" customHeight="1" thickBot="1" x14ac:dyDescent="0.4">
      <c r="B13" s="232" t="s">
        <v>238</v>
      </c>
      <c r="C13" s="139" t="s">
        <v>809</v>
      </c>
    </row>
    <row r="14" spans="2:23" ht="15.75" customHeight="1" thickBot="1" x14ac:dyDescent="0.4">
      <c r="B14" s="232" t="s">
        <v>625</v>
      </c>
      <c r="C14" s="139" t="s">
        <v>565</v>
      </c>
    </row>
    <row r="15" spans="2:23" ht="15.75" customHeight="1" thickBot="1" x14ac:dyDescent="0.4">
      <c r="B15" s="232" t="s">
        <v>272</v>
      </c>
      <c r="C15" s="139" t="s">
        <v>600</v>
      </c>
    </row>
    <row r="16" spans="2:23" ht="15" thickBot="1" x14ac:dyDescent="0.4">
      <c r="B16" s="232" t="s">
        <v>273</v>
      </c>
      <c r="C16" s="139" t="s">
        <v>567</v>
      </c>
    </row>
    <row r="17" spans="2:23" ht="15" thickBot="1" x14ac:dyDescent="0.4">
      <c r="B17" s="232" t="s">
        <v>274</v>
      </c>
      <c r="C17" s="139" t="s">
        <v>456</v>
      </c>
    </row>
    <row r="18" spans="2:23" ht="15" thickBot="1" x14ac:dyDescent="0.4"/>
    <row r="19" spans="2:23" ht="15" thickBot="1" x14ac:dyDescent="0.4">
      <c r="D19" s="833" t="s">
        <v>275</v>
      </c>
      <c r="E19" s="834"/>
      <c r="F19" s="834"/>
      <c r="G19" s="835"/>
      <c r="H19" s="833" t="s">
        <v>1100</v>
      </c>
      <c r="I19" s="834"/>
      <c r="J19" s="834"/>
      <c r="K19" s="835"/>
      <c r="L19" s="833" t="s">
        <v>277</v>
      </c>
      <c r="M19" s="834"/>
      <c r="N19" s="834"/>
      <c r="O19" s="835"/>
      <c r="P19" s="833" t="s">
        <v>1100</v>
      </c>
      <c r="Q19" s="834"/>
      <c r="R19" s="834"/>
      <c r="S19" s="835"/>
      <c r="T19" s="833" t="s">
        <v>278</v>
      </c>
      <c r="U19" s="834"/>
      <c r="V19" s="834"/>
      <c r="W19" s="835"/>
    </row>
    <row r="20" spans="2:23" ht="45" customHeight="1" thickBot="1" x14ac:dyDescent="0.4">
      <c r="B20" s="908" t="s">
        <v>279</v>
      </c>
      <c r="C20" s="961" t="s">
        <v>280</v>
      </c>
      <c r="D20" s="140"/>
      <c r="E20" s="141" t="s">
        <v>281</v>
      </c>
      <c r="F20" s="142" t="s">
        <v>282</v>
      </c>
      <c r="G20" s="143" t="s">
        <v>283</v>
      </c>
      <c r="H20" s="538"/>
      <c r="I20" s="539" t="s">
        <v>281</v>
      </c>
      <c r="J20" s="532" t="s">
        <v>282</v>
      </c>
      <c r="K20" s="540" t="s">
        <v>283</v>
      </c>
      <c r="L20" s="538"/>
      <c r="M20" s="539" t="s">
        <v>281</v>
      </c>
      <c r="N20" s="532" t="s">
        <v>282</v>
      </c>
      <c r="O20" s="540" t="s">
        <v>283</v>
      </c>
      <c r="P20" s="538"/>
      <c r="Q20" s="539" t="s">
        <v>281</v>
      </c>
      <c r="R20" s="532" t="s">
        <v>282</v>
      </c>
      <c r="S20" s="540" t="s">
        <v>283</v>
      </c>
      <c r="T20" s="140"/>
      <c r="U20" s="141" t="s">
        <v>281</v>
      </c>
      <c r="V20" s="142" t="s">
        <v>282</v>
      </c>
      <c r="W20" s="143" t="s">
        <v>283</v>
      </c>
    </row>
    <row r="21" spans="2:23" ht="40.5" customHeight="1" x14ac:dyDescent="0.35">
      <c r="B21" s="931"/>
      <c r="C21" s="962"/>
      <c r="D21" s="144" t="s">
        <v>284</v>
      </c>
      <c r="E21" s="180">
        <v>0</v>
      </c>
      <c r="F21" s="180">
        <v>0</v>
      </c>
      <c r="G21" s="180">
        <v>0</v>
      </c>
      <c r="H21" s="541" t="s">
        <v>284</v>
      </c>
      <c r="I21" s="180">
        <f>+J21+K21</f>
        <v>43807</v>
      </c>
      <c r="J21" s="145">
        <v>3292</v>
      </c>
      <c r="K21" s="145">
        <v>40515</v>
      </c>
      <c r="L21" s="542" t="s">
        <v>284</v>
      </c>
      <c r="M21" s="182">
        <f>+N21+O21</f>
        <v>60305</v>
      </c>
      <c r="N21" s="147">
        <v>3892</v>
      </c>
      <c r="O21" s="148">
        <v>56413</v>
      </c>
      <c r="P21" s="542" t="s">
        <v>284</v>
      </c>
      <c r="Q21" s="182">
        <f>+R21+S21</f>
        <v>160538</v>
      </c>
      <c r="R21" s="147">
        <v>9025</v>
      </c>
      <c r="S21" s="148">
        <v>151513</v>
      </c>
      <c r="T21" s="144" t="s">
        <v>284</v>
      </c>
      <c r="U21" s="146"/>
      <c r="V21" s="147"/>
      <c r="W21" s="148"/>
    </row>
    <row r="22" spans="2:23" ht="39.75" customHeight="1" x14ac:dyDescent="0.35">
      <c r="B22" s="931"/>
      <c r="C22" s="962"/>
      <c r="D22" s="149" t="s">
        <v>285</v>
      </c>
      <c r="E22" s="180">
        <v>0</v>
      </c>
      <c r="F22" s="181">
        <v>0</v>
      </c>
      <c r="G22" s="181">
        <v>0</v>
      </c>
      <c r="H22" s="543" t="s">
        <v>285</v>
      </c>
      <c r="I22" s="181">
        <f>+J22+K22</f>
        <v>0.85989805511113238</v>
      </c>
      <c r="J22" s="150">
        <v>0.36</v>
      </c>
      <c r="K22" s="150">
        <v>0.49989805511113239</v>
      </c>
      <c r="L22" s="544" t="s">
        <v>285</v>
      </c>
      <c r="M22" s="151">
        <f>+N22+O22</f>
        <v>0.76573484069886943</v>
      </c>
      <c r="N22" s="151">
        <f>1151/N21</f>
        <v>0.29573484069886946</v>
      </c>
      <c r="O22" s="152">
        <v>0.47</v>
      </c>
      <c r="P22" s="544" t="s">
        <v>285</v>
      </c>
      <c r="Q22" s="151">
        <f>+R22+S22</f>
        <v>0.68125544971658258</v>
      </c>
      <c r="R22" s="151">
        <f>2728/R21</f>
        <v>0.30227146814404432</v>
      </c>
      <c r="S22" s="151">
        <f>57421/S21</f>
        <v>0.37898398157253832</v>
      </c>
      <c r="T22" s="149" t="s">
        <v>285</v>
      </c>
      <c r="U22" s="151"/>
      <c r="V22" s="151"/>
      <c r="W22" s="152"/>
    </row>
    <row r="23" spans="2:23" ht="37.5" customHeight="1" x14ac:dyDescent="0.35">
      <c r="B23" s="909"/>
      <c r="C23" s="963"/>
      <c r="D23" s="149" t="s">
        <v>286</v>
      </c>
      <c r="E23" s="180">
        <v>0</v>
      </c>
      <c r="F23" s="181">
        <v>0</v>
      </c>
      <c r="G23" s="181">
        <v>3.2692240983242853E-5</v>
      </c>
      <c r="H23" s="543" t="s">
        <v>286</v>
      </c>
      <c r="I23" s="180">
        <f>+J23+K23</f>
        <v>0.23</v>
      </c>
      <c r="J23" s="150">
        <v>0.23</v>
      </c>
      <c r="K23" s="150">
        <v>0</v>
      </c>
      <c r="L23" s="543" t="s">
        <v>286</v>
      </c>
      <c r="M23" s="151">
        <f>+N23+O23</f>
        <v>0.12647315519013361</v>
      </c>
      <c r="N23" s="151">
        <f>492/N21</f>
        <v>0.1264131551901336</v>
      </c>
      <c r="O23" s="152">
        <v>6.0000000000000002E-5</v>
      </c>
      <c r="P23" s="543" t="s">
        <v>286</v>
      </c>
      <c r="Q23" s="151">
        <f>+R23+S23</f>
        <v>0.50696250907261498</v>
      </c>
      <c r="R23" s="151">
        <f>2462/R21</f>
        <v>0.272797783933518</v>
      </c>
      <c r="S23" s="151">
        <f>35479/S21</f>
        <v>0.23416472513909697</v>
      </c>
      <c r="T23" s="149" t="s">
        <v>286</v>
      </c>
      <c r="U23" s="151"/>
      <c r="V23" s="151"/>
      <c r="W23" s="152"/>
    </row>
    <row r="24" spans="2:23" ht="14.5" customHeight="1" thickBot="1" x14ac:dyDescent="0.4">
      <c r="B24" s="153"/>
      <c r="C24" s="153"/>
      <c r="U24" s="154"/>
      <c r="V24" s="154"/>
      <c r="W24" s="154"/>
    </row>
    <row r="25" spans="2:23" ht="30" customHeight="1" thickBot="1" x14ac:dyDescent="0.4">
      <c r="B25" s="153"/>
      <c r="C25" s="153"/>
      <c r="D25" s="833" t="s">
        <v>275</v>
      </c>
      <c r="E25" s="834"/>
      <c r="F25" s="834"/>
      <c r="G25" s="835"/>
      <c r="H25" s="833" t="s">
        <v>1100</v>
      </c>
      <c r="I25" s="834"/>
      <c r="J25" s="834"/>
      <c r="K25" s="835"/>
      <c r="L25" s="833" t="s">
        <v>277</v>
      </c>
      <c r="M25" s="834"/>
      <c r="N25" s="834"/>
      <c r="O25" s="835"/>
      <c r="P25" s="833" t="s">
        <v>1100</v>
      </c>
      <c r="Q25" s="834"/>
      <c r="R25" s="834"/>
      <c r="S25" s="835"/>
      <c r="T25" s="833" t="s">
        <v>278</v>
      </c>
      <c r="U25" s="834"/>
      <c r="V25" s="834"/>
      <c r="W25" s="835"/>
    </row>
    <row r="26" spans="2:23" ht="47.25" customHeight="1" x14ac:dyDescent="0.35">
      <c r="B26" s="908" t="s">
        <v>287</v>
      </c>
      <c r="C26" s="908" t="s">
        <v>288</v>
      </c>
      <c r="D26" s="878" t="s">
        <v>289</v>
      </c>
      <c r="E26" s="877"/>
      <c r="F26" s="523" t="s">
        <v>290</v>
      </c>
      <c r="G26" s="524" t="s">
        <v>291</v>
      </c>
      <c r="H26" s="878" t="s">
        <v>289</v>
      </c>
      <c r="I26" s="877"/>
      <c r="J26" s="523" t="s">
        <v>290</v>
      </c>
      <c r="K26" s="524" t="s">
        <v>291</v>
      </c>
      <c r="L26" s="878" t="s">
        <v>289</v>
      </c>
      <c r="M26" s="877"/>
      <c r="N26" s="523" t="s">
        <v>290</v>
      </c>
      <c r="O26" s="524" t="s">
        <v>291</v>
      </c>
      <c r="P26" s="878" t="s">
        <v>289</v>
      </c>
      <c r="Q26" s="877"/>
      <c r="R26" s="523" t="s">
        <v>290</v>
      </c>
      <c r="S26" s="524" t="s">
        <v>291</v>
      </c>
      <c r="T26" s="964" t="s">
        <v>289</v>
      </c>
      <c r="U26" s="944"/>
      <c r="V26" s="155" t="s">
        <v>290</v>
      </c>
      <c r="W26" s="156" t="s">
        <v>291</v>
      </c>
    </row>
    <row r="27" spans="2:23" ht="51" customHeight="1" x14ac:dyDescent="0.35">
      <c r="B27" s="931"/>
      <c r="C27" s="931"/>
      <c r="D27" s="525" t="s">
        <v>284</v>
      </c>
      <c r="E27" s="180">
        <v>0</v>
      </c>
      <c r="F27" s="955" t="s">
        <v>453</v>
      </c>
      <c r="G27" s="957" t="s">
        <v>481</v>
      </c>
      <c r="H27" s="545" t="s">
        <v>284</v>
      </c>
      <c r="I27" s="546">
        <f>24+203</f>
        <v>227</v>
      </c>
      <c r="J27" s="870" t="s">
        <v>379</v>
      </c>
      <c r="K27" s="872" t="s">
        <v>486</v>
      </c>
      <c r="L27" s="525" t="s">
        <v>284</v>
      </c>
      <c r="M27" s="546">
        <f>24+203</f>
        <v>227</v>
      </c>
      <c r="N27" s="870" t="s">
        <v>390</v>
      </c>
      <c r="O27" s="872" t="s">
        <v>486</v>
      </c>
      <c r="P27" s="525" t="s">
        <v>284</v>
      </c>
      <c r="Q27" s="546">
        <f>24+203</f>
        <v>227</v>
      </c>
      <c r="R27" s="870" t="s">
        <v>390</v>
      </c>
      <c r="S27" s="872" t="s">
        <v>486</v>
      </c>
      <c r="T27" s="157" t="s">
        <v>284</v>
      </c>
      <c r="U27" s="158"/>
      <c r="V27" s="945"/>
      <c r="W27" s="947"/>
    </row>
    <row r="28" spans="2:23" ht="51" customHeight="1" x14ac:dyDescent="0.35">
      <c r="B28" s="909"/>
      <c r="C28" s="909"/>
      <c r="D28" s="526" t="s">
        <v>292</v>
      </c>
      <c r="E28" s="181">
        <v>0</v>
      </c>
      <c r="F28" s="956"/>
      <c r="G28" s="958"/>
      <c r="H28" s="547" t="s">
        <v>292</v>
      </c>
      <c r="I28" s="161">
        <f>97/I27</f>
        <v>0.42731277533039647</v>
      </c>
      <c r="J28" s="871"/>
      <c r="K28" s="873"/>
      <c r="L28" s="526" t="s">
        <v>292</v>
      </c>
      <c r="M28" s="161">
        <f>97/M27</f>
        <v>0.42731277533039647</v>
      </c>
      <c r="N28" s="871"/>
      <c r="O28" s="873"/>
      <c r="P28" s="526" t="s">
        <v>292</v>
      </c>
      <c r="Q28" s="161">
        <f>97/Q27</f>
        <v>0.42731277533039647</v>
      </c>
      <c r="R28" s="871"/>
      <c r="S28" s="873"/>
      <c r="T28" s="159" t="s">
        <v>292</v>
      </c>
      <c r="U28" s="161"/>
      <c r="V28" s="946"/>
      <c r="W28" s="948"/>
    </row>
    <row r="29" spans="2:23" ht="45.5" customHeight="1" x14ac:dyDescent="0.35">
      <c r="B29" s="899" t="s">
        <v>293</v>
      </c>
      <c r="C29" s="881" t="s">
        <v>294</v>
      </c>
      <c r="D29" s="527" t="s">
        <v>295</v>
      </c>
      <c r="E29" s="528" t="s">
        <v>274</v>
      </c>
      <c r="F29" s="528" t="s">
        <v>296</v>
      </c>
      <c r="G29" s="529" t="s">
        <v>297</v>
      </c>
      <c r="H29" s="527" t="s">
        <v>295</v>
      </c>
      <c r="I29" s="528" t="s">
        <v>274</v>
      </c>
      <c r="J29" s="528" t="s">
        <v>296</v>
      </c>
      <c r="K29" s="529" t="s">
        <v>297</v>
      </c>
      <c r="L29" s="527" t="s">
        <v>295</v>
      </c>
      <c r="M29" s="528" t="s">
        <v>274</v>
      </c>
      <c r="N29" s="528" t="s">
        <v>296</v>
      </c>
      <c r="O29" s="529" t="s">
        <v>297</v>
      </c>
      <c r="P29" s="578" t="s">
        <v>295</v>
      </c>
      <c r="Q29" s="528" t="s">
        <v>274</v>
      </c>
      <c r="R29" s="528" t="s">
        <v>296</v>
      </c>
      <c r="S29" s="529" t="s">
        <v>297</v>
      </c>
      <c r="T29" s="162" t="s">
        <v>295</v>
      </c>
      <c r="U29" s="163" t="s">
        <v>274</v>
      </c>
      <c r="V29" s="163" t="s">
        <v>296</v>
      </c>
      <c r="W29" s="164" t="s">
        <v>297</v>
      </c>
    </row>
    <row r="30" spans="2:23" ht="30" customHeight="1" x14ac:dyDescent="0.35">
      <c r="B30" s="907"/>
      <c r="C30" s="882"/>
      <c r="D30" s="530">
        <v>0</v>
      </c>
      <c r="E30" s="166" t="s">
        <v>453</v>
      </c>
      <c r="F30" s="166" t="s">
        <v>451</v>
      </c>
      <c r="G30" s="531" t="s">
        <v>502</v>
      </c>
      <c r="H30" s="168">
        <v>1</v>
      </c>
      <c r="I30" s="548" t="s">
        <v>453</v>
      </c>
      <c r="J30" s="168" t="s">
        <v>451</v>
      </c>
      <c r="K30" s="170" t="s">
        <v>508</v>
      </c>
      <c r="L30" s="168">
        <v>1</v>
      </c>
      <c r="M30" s="548" t="s">
        <v>453</v>
      </c>
      <c r="N30" s="168" t="s">
        <v>451</v>
      </c>
      <c r="O30" s="170" t="s">
        <v>508</v>
      </c>
      <c r="P30" s="168">
        <v>1</v>
      </c>
      <c r="Q30" s="548" t="s">
        <v>453</v>
      </c>
      <c r="R30" s="168" t="s">
        <v>451</v>
      </c>
      <c r="S30" s="170" t="s">
        <v>508</v>
      </c>
      <c r="T30" s="168"/>
      <c r="U30" s="169"/>
      <c r="V30" s="168"/>
      <c r="W30" s="170"/>
    </row>
    <row r="31" spans="2:23" ht="36.75" hidden="1" customHeight="1" outlineLevel="1" x14ac:dyDescent="0.35">
      <c r="B31" s="907"/>
      <c r="C31" s="882"/>
      <c r="D31" s="527" t="s">
        <v>295</v>
      </c>
      <c r="E31" s="528" t="s">
        <v>274</v>
      </c>
      <c r="F31" s="528" t="s">
        <v>296</v>
      </c>
      <c r="G31" s="529" t="s">
        <v>297</v>
      </c>
      <c r="H31" s="527" t="s">
        <v>295</v>
      </c>
      <c r="I31" s="528" t="s">
        <v>274</v>
      </c>
      <c r="J31" s="528" t="s">
        <v>296</v>
      </c>
      <c r="K31" s="529" t="s">
        <v>297</v>
      </c>
      <c r="L31" s="527" t="s">
        <v>295</v>
      </c>
      <c r="M31" s="528" t="s">
        <v>274</v>
      </c>
      <c r="N31" s="528" t="s">
        <v>296</v>
      </c>
      <c r="O31" s="529" t="s">
        <v>297</v>
      </c>
      <c r="P31" s="578" t="s">
        <v>295</v>
      </c>
      <c r="Q31" s="528" t="s">
        <v>274</v>
      </c>
      <c r="R31" s="528" t="s">
        <v>296</v>
      </c>
      <c r="S31" s="529" t="s">
        <v>297</v>
      </c>
      <c r="T31" s="162" t="s">
        <v>295</v>
      </c>
      <c r="U31" s="163" t="s">
        <v>274</v>
      </c>
      <c r="V31" s="163" t="s">
        <v>296</v>
      </c>
      <c r="W31" s="164" t="s">
        <v>297</v>
      </c>
    </row>
    <row r="32" spans="2:23" ht="30" hidden="1" customHeight="1" outlineLevel="1" x14ac:dyDescent="0.35">
      <c r="B32" s="907"/>
      <c r="C32" s="882"/>
      <c r="D32" s="165"/>
      <c r="E32" s="166"/>
      <c r="F32" s="166"/>
      <c r="G32" s="167"/>
      <c r="H32" s="168"/>
      <c r="I32" s="169"/>
      <c r="J32" s="168"/>
      <c r="K32" s="170"/>
      <c r="L32" s="168"/>
      <c r="M32" s="169"/>
      <c r="N32" s="168"/>
      <c r="O32" s="170"/>
      <c r="P32" s="168"/>
      <c r="Q32" s="169"/>
      <c r="R32" s="168"/>
      <c r="S32" s="170"/>
      <c r="T32" s="168"/>
      <c r="U32" s="169"/>
      <c r="V32" s="168"/>
      <c r="W32" s="170"/>
    </row>
    <row r="33" spans="2:23" ht="36" hidden="1" customHeight="1" outlineLevel="1" x14ac:dyDescent="0.35">
      <c r="B33" s="907"/>
      <c r="C33" s="882"/>
      <c r="D33" s="527" t="s">
        <v>295</v>
      </c>
      <c r="E33" s="528" t="s">
        <v>274</v>
      </c>
      <c r="F33" s="528" t="s">
        <v>296</v>
      </c>
      <c r="G33" s="529" t="s">
        <v>297</v>
      </c>
      <c r="H33" s="527" t="s">
        <v>295</v>
      </c>
      <c r="I33" s="528" t="s">
        <v>274</v>
      </c>
      <c r="J33" s="528" t="s">
        <v>296</v>
      </c>
      <c r="K33" s="529" t="s">
        <v>297</v>
      </c>
      <c r="L33" s="527" t="s">
        <v>295</v>
      </c>
      <c r="M33" s="528" t="s">
        <v>274</v>
      </c>
      <c r="N33" s="528" t="s">
        <v>296</v>
      </c>
      <c r="O33" s="529" t="s">
        <v>297</v>
      </c>
      <c r="P33" s="578" t="s">
        <v>295</v>
      </c>
      <c r="Q33" s="528" t="s">
        <v>274</v>
      </c>
      <c r="R33" s="528" t="s">
        <v>296</v>
      </c>
      <c r="S33" s="529" t="s">
        <v>297</v>
      </c>
      <c r="T33" s="162" t="s">
        <v>295</v>
      </c>
      <c r="U33" s="163" t="s">
        <v>274</v>
      </c>
      <c r="V33" s="163" t="s">
        <v>296</v>
      </c>
      <c r="W33" s="164" t="s">
        <v>297</v>
      </c>
    </row>
    <row r="34" spans="2:23" ht="30" hidden="1" customHeight="1" outlineLevel="1" x14ac:dyDescent="0.35">
      <c r="B34" s="907"/>
      <c r="C34" s="882"/>
      <c r="D34" s="165"/>
      <c r="E34" s="166"/>
      <c r="F34" s="166"/>
      <c r="G34" s="167"/>
      <c r="H34" s="168"/>
      <c r="I34" s="169"/>
      <c r="J34" s="168"/>
      <c r="K34" s="170"/>
      <c r="L34" s="168"/>
      <c r="M34" s="169"/>
      <c r="N34" s="168"/>
      <c r="O34" s="170"/>
      <c r="P34" s="168"/>
      <c r="Q34" s="169"/>
      <c r="R34" s="168"/>
      <c r="S34" s="170"/>
      <c r="T34" s="168"/>
      <c r="U34" s="169"/>
      <c r="V34" s="168"/>
      <c r="W34" s="170"/>
    </row>
    <row r="35" spans="2:23" ht="39" hidden="1" customHeight="1" outlineLevel="1" x14ac:dyDescent="0.35">
      <c r="B35" s="907"/>
      <c r="C35" s="882"/>
      <c r="D35" s="527" t="s">
        <v>295</v>
      </c>
      <c r="E35" s="528" t="s">
        <v>274</v>
      </c>
      <c r="F35" s="528" t="s">
        <v>296</v>
      </c>
      <c r="G35" s="529" t="s">
        <v>297</v>
      </c>
      <c r="H35" s="527" t="s">
        <v>295</v>
      </c>
      <c r="I35" s="528" t="s">
        <v>274</v>
      </c>
      <c r="J35" s="528" t="s">
        <v>296</v>
      </c>
      <c r="K35" s="529" t="s">
        <v>297</v>
      </c>
      <c r="L35" s="527" t="s">
        <v>295</v>
      </c>
      <c r="M35" s="528" t="s">
        <v>274</v>
      </c>
      <c r="N35" s="528" t="s">
        <v>296</v>
      </c>
      <c r="O35" s="529" t="s">
        <v>297</v>
      </c>
      <c r="P35" s="578" t="s">
        <v>295</v>
      </c>
      <c r="Q35" s="528" t="s">
        <v>274</v>
      </c>
      <c r="R35" s="528" t="s">
        <v>296</v>
      </c>
      <c r="S35" s="529" t="s">
        <v>297</v>
      </c>
      <c r="T35" s="162" t="s">
        <v>295</v>
      </c>
      <c r="U35" s="163" t="s">
        <v>274</v>
      </c>
      <c r="V35" s="163" t="s">
        <v>296</v>
      </c>
      <c r="W35" s="164" t="s">
        <v>297</v>
      </c>
    </row>
    <row r="36" spans="2:23" ht="30" hidden="1" customHeight="1" outlineLevel="1" x14ac:dyDescent="0.35">
      <c r="B36" s="907"/>
      <c r="C36" s="882"/>
      <c r="D36" s="165"/>
      <c r="E36" s="166"/>
      <c r="F36" s="166"/>
      <c r="G36" s="167"/>
      <c r="H36" s="168"/>
      <c r="I36" s="169"/>
      <c r="J36" s="168"/>
      <c r="K36" s="170"/>
      <c r="L36" s="168"/>
      <c r="M36" s="169"/>
      <c r="N36" s="168"/>
      <c r="O36" s="170"/>
      <c r="P36" s="168"/>
      <c r="Q36" s="169"/>
      <c r="R36" s="168"/>
      <c r="S36" s="170"/>
      <c r="T36" s="168"/>
      <c r="U36" s="169"/>
      <c r="V36" s="168"/>
      <c r="W36" s="170"/>
    </row>
    <row r="37" spans="2:23" ht="36.75" hidden="1" customHeight="1" outlineLevel="1" x14ac:dyDescent="0.35">
      <c r="B37" s="907"/>
      <c r="C37" s="882"/>
      <c r="D37" s="527" t="s">
        <v>295</v>
      </c>
      <c r="E37" s="528" t="s">
        <v>274</v>
      </c>
      <c r="F37" s="528" t="s">
        <v>296</v>
      </c>
      <c r="G37" s="529" t="s">
        <v>297</v>
      </c>
      <c r="H37" s="527" t="s">
        <v>295</v>
      </c>
      <c r="I37" s="528" t="s">
        <v>274</v>
      </c>
      <c r="J37" s="528" t="s">
        <v>296</v>
      </c>
      <c r="K37" s="529" t="s">
        <v>297</v>
      </c>
      <c r="L37" s="527" t="s">
        <v>295</v>
      </c>
      <c r="M37" s="528" t="s">
        <v>274</v>
      </c>
      <c r="N37" s="528" t="s">
        <v>296</v>
      </c>
      <c r="O37" s="529" t="s">
        <v>297</v>
      </c>
      <c r="P37" s="578" t="s">
        <v>295</v>
      </c>
      <c r="Q37" s="528" t="s">
        <v>274</v>
      </c>
      <c r="R37" s="528" t="s">
        <v>296</v>
      </c>
      <c r="S37" s="529" t="s">
        <v>297</v>
      </c>
      <c r="T37" s="162" t="s">
        <v>295</v>
      </c>
      <c r="U37" s="163" t="s">
        <v>274</v>
      </c>
      <c r="V37" s="163" t="s">
        <v>296</v>
      </c>
      <c r="W37" s="164" t="s">
        <v>297</v>
      </c>
    </row>
    <row r="38" spans="2:23" ht="30" hidden="1" customHeight="1" outlineLevel="1" x14ac:dyDescent="0.35">
      <c r="B38" s="900"/>
      <c r="C38" s="883"/>
      <c r="D38" s="165"/>
      <c r="E38" s="166"/>
      <c r="F38" s="166"/>
      <c r="G38" s="167"/>
      <c r="H38" s="168"/>
      <c r="I38" s="169"/>
      <c r="J38" s="168"/>
      <c r="K38" s="170"/>
      <c r="L38" s="168"/>
      <c r="M38" s="169"/>
      <c r="N38" s="168"/>
      <c r="O38" s="170"/>
      <c r="P38" s="168"/>
      <c r="Q38" s="169"/>
      <c r="R38" s="168"/>
      <c r="S38" s="170"/>
      <c r="T38" s="168"/>
      <c r="U38" s="169"/>
      <c r="V38" s="168"/>
      <c r="W38" s="170"/>
    </row>
    <row r="39" spans="2:23" ht="30" customHeight="1" collapsed="1" x14ac:dyDescent="0.35">
      <c r="B39" s="899" t="s">
        <v>298</v>
      </c>
      <c r="C39" s="899" t="s">
        <v>299</v>
      </c>
      <c r="D39" s="528" t="s">
        <v>300</v>
      </c>
      <c r="E39" s="528" t="s">
        <v>301</v>
      </c>
      <c r="F39" s="532" t="s">
        <v>302</v>
      </c>
      <c r="G39" s="171"/>
      <c r="H39" s="528" t="s">
        <v>300</v>
      </c>
      <c r="I39" s="528" t="s">
        <v>301</v>
      </c>
      <c r="J39" s="532" t="s">
        <v>302</v>
      </c>
      <c r="K39" s="170" t="s">
        <v>379</v>
      </c>
      <c r="L39" s="528" t="s">
        <v>300</v>
      </c>
      <c r="M39" s="528" t="s">
        <v>301</v>
      </c>
      <c r="N39" s="532" t="s">
        <v>302</v>
      </c>
      <c r="O39" s="172" t="s">
        <v>379</v>
      </c>
      <c r="P39" s="528" t="s">
        <v>300</v>
      </c>
      <c r="Q39" s="528" t="s">
        <v>301</v>
      </c>
      <c r="R39" s="532" t="s">
        <v>302</v>
      </c>
      <c r="S39" s="172" t="s">
        <v>379</v>
      </c>
      <c r="T39" s="163" t="s">
        <v>300</v>
      </c>
      <c r="U39" s="163" t="s">
        <v>301</v>
      </c>
      <c r="V39" s="142" t="s">
        <v>302</v>
      </c>
      <c r="W39" s="172"/>
    </row>
    <row r="40" spans="2:23" ht="30" customHeight="1" x14ac:dyDescent="0.35">
      <c r="B40" s="907"/>
      <c r="C40" s="907"/>
      <c r="D40" s="955">
        <v>0</v>
      </c>
      <c r="E40" s="955" t="s">
        <v>501</v>
      </c>
      <c r="F40" s="532" t="s">
        <v>303</v>
      </c>
      <c r="G40" s="173"/>
      <c r="H40" s="879">
        <v>1</v>
      </c>
      <c r="I40" s="879" t="s">
        <v>501</v>
      </c>
      <c r="J40" s="532" t="s">
        <v>303</v>
      </c>
      <c r="K40" s="549" t="s">
        <v>451</v>
      </c>
      <c r="L40" s="879">
        <v>1</v>
      </c>
      <c r="M40" s="879" t="s">
        <v>501</v>
      </c>
      <c r="N40" s="532" t="s">
        <v>303</v>
      </c>
      <c r="O40" s="174" t="s">
        <v>451</v>
      </c>
      <c r="P40" s="879">
        <v>1</v>
      </c>
      <c r="Q40" s="879" t="s">
        <v>501</v>
      </c>
      <c r="R40" s="532" t="s">
        <v>303</v>
      </c>
      <c r="S40" s="174" t="s">
        <v>451</v>
      </c>
      <c r="T40" s="879"/>
      <c r="U40" s="879"/>
      <c r="V40" s="142" t="s">
        <v>303</v>
      </c>
      <c r="W40" s="174"/>
    </row>
    <row r="41" spans="2:23" ht="30" customHeight="1" x14ac:dyDescent="0.35">
      <c r="B41" s="907"/>
      <c r="C41" s="907"/>
      <c r="D41" s="956"/>
      <c r="E41" s="956"/>
      <c r="F41" s="532" t="s">
        <v>304</v>
      </c>
      <c r="G41" s="167"/>
      <c r="H41" s="880"/>
      <c r="I41" s="880"/>
      <c r="J41" s="532" t="s">
        <v>304</v>
      </c>
      <c r="K41" s="170">
        <v>1</v>
      </c>
      <c r="L41" s="880"/>
      <c r="M41" s="880"/>
      <c r="N41" s="532" t="s">
        <v>304</v>
      </c>
      <c r="O41" s="170">
        <v>1</v>
      </c>
      <c r="P41" s="880"/>
      <c r="Q41" s="880"/>
      <c r="R41" s="532" t="s">
        <v>304</v>
      </c>
      <c r="S41" s="170">
        <v>1</v>
      </c>
      <c r="T41" s="880"/>
      <c r="U41" s="880"/>
      <c r="V41" s="142" t="s">
        <v>304</v>
      </c>
      <c r="W41" s="170"/>
    </row>
    <row r="42" spans="2:23" ht="30" customHeight="1" outlineLevel="1" x14ac:dyDescent="0.35">
      <c r="B42" s="907"/>
      <c r="C42" s="907"/>
      <c r="D42" s="163" t="s">
        <v>300</v>
      </c>
      <c r="E42" s="163" t="s">
        <v>301</v>
      </c>
      <c r="F42" s="142" t="s">
        <v>302</v>
      </c>
      <c r="G42" s="171"/>
      <c r="H42" s="163" t="s">
        <v>300</v>
      </c>
      <c r="I42" s="163" t="s">
        <v>301</v>
      </c>
      <c r="J42" s="142" t="s">
        <v>302</v>
      </c>
      <c r="K42" s="172"/>
      <c r="L42" s="163" t="s">
        <v>300</v>
      </c>
      <c r="M42" s="163" t="s">
        <v>301</v>
      </c>
      <c r="N42" s="142" t="s">
        <v>302</v>
      </c>
      <c r="O42" s="172"/>
      <c r="P42" s="163" t="s">
        <v>300</v>
      </c>
      <c r="Q42" s="163" t="s">
        <v>301</v>
      </c>
      <c r="R42" s="142" t="s">
        <v>302</v>
      </c>
      <c r="S42" s="172"/>
      <c r="T42" s="163" t="s">
        <v>300</v>
      </c>
      <c r="U42" s="163" t="s">
        <v>301</v>
      </c>
      <c r="V42" s="142" t="s">
        <v>302</v>
      </c>
      <c r="W42" s="172"/>
    </row>
    <row r="43" spans="2:23" ht="30" customHeight="1" outlineLevel="1" x14ac:dyDescent="0.35">
      <c r="B43" s="907"/>
      <c r="C43" s="907"/>
      <c r="D43" s="955"/>
      <c r="E43" s="955"/>
      <c r="F43" s="142" t="s">
        <v>303</v>
      </c>
      <c r="G43" s="173"/>
      <c r="H43" s="879"/>
      <c r="I43" s="879"/>
      <c r="J43" s="142" t="s">
        <v>303</v>
      </c>
      <c r="K43" s="174"/>
      <c r="L43" s="879"/>
      <c r="M43" s="879"/>
      <c r="N43" s="142" t="s">
        <v>303</v>
      </c>
      <c r="O43" s="174"/>
      <c r="P43" s="879"/>
      <c r="Q43" s="879"/>
      <c r="R43" s="142" t="s">
        <v>303</v>
      </c>
      <c r="S43" s="174"/>
      <c r="T43" s="879"/>
      <c r="U43" s="879"/>
      <c r="V43" s="142" t="s">
        <v>303</v>
      </c>
      <c r="W43" s="174"/>
    </row>
    <row r="44" spans="2:23" ht="30" customHeight="1" outlineLevel="1" x14ac:dyDescent="0.35">
      <c r="B44" s="907"/>
      <c r="C44" s="907"/>
      <c r="D44" s="956"/>
      <c r="E44" s="956"/>
      <c r="F44" s="142" t="s">
        <v>304</v>
      </c>
      <c r="G44" s="167"/>
      <c r="H44" s="880"/>
      <c r="I44" s="880"/>
      <c r="J44" s="142" t="s">
        <v>304</v>
      </c>
      <c r="K44" s="170"/>
      <c r="L44" s="880"/>
      <c r="M44" s="880"/>
      <c r="N44" s="142" t="s">
        <v>304</v>
      </c>
      <c r="O44" s="170"/>
      <c r="P44" s="880"/>
      <c r="Q44" s="880"/>
      <c r="R44" s="142" t="s">
        <v>304</v>
      </c>
      <c r="S44" s="170"/>
      <c r="T44" s="880"/>
      <c r="U44" s="880"/>
      <c r="V44" s="142" t="s">
        <v>304</v>
      </c>
      <c r="W44" s="170"/>
    </row>
    <row r="45" spans="2:23" ht="30" customHeight="1" outlineLevel="1" x14ac:dyDescent="0.35">
      <c r="B45" s="907"/>
      <c r="C45" s="907"/>
      <c r="D45" s="163" t="s">
        <v>300</v>
      </c>
      <c r="E45" s="163" t="s">
        <v>301</v>
      </c>
      <c r="F45" s="142" t="s">
        <v>302</v>
      </c>
      <c r="G45" s="171"/>
      <c r="H45" s="163" t="s">
        <v>300</v>
      </c>
      <c r="I45" s="163" t="s">
        <v>301</v>
      </c>
      <c r="J45" s="142" t="s">
        <v>302</v>
      </c>
      <c r="K45" s="172"/>
      <c r="L45" s="163" t="s">
        <v>300</v>
      </c>
      <c r="M45" s="163" t="s">
        <v>301</v>
      </c>
      <c r="N45" s="142" t="s">
        <v>302</v>
      </c>
      <c r="O45" s="172"/>
      <c r="P45" s="163" t="s">
        <v>300</v>
      </c>
      <c r="Q45" s="163" t="s">
        <v>301</v>
      </c>
      <c r="R45" s="142" t="s">
        <v>302</v>
      </c>
      <c r="S45" s="172"/>
      <c r="T45" s="163" t="s">
        <v>300</v>
      </c>
      <c r="U45" s="163" t="s">
        <v>301</v>
      </c>
      <c r="V45" s="142" t="s">
        <v>302</v>
      </c>
      <c r="W45" s="172"/>
    </row>
    <row r="46" spans="2:23" ht="30" customHeight="1" outlineLevel="1" x14ac:dyDescent="0.35">
      <c r="B46" s="907"/>
      <c r="C46" s="907"/>
      <c r="D46" s="955"/>
      <c r="E46" s="955"/>
      <c r="F46" s="142" t="s">
        <v>303</v>
      </c>
      <c r="G46" s="173"/>
      <c r="H46" s="879"/>
      <c r="I46" s="879"/>
      <c r="J46" s="142" t="s">
        <v>303</v>
      </c>
      <c r="K46" s="174"/>
      <c r="L46" s="879"/>
      <c r="M46" s="879"/>
      <c r="N46" s="142" t="s">
        <v>303</v>
      </c>
      <c r="O46" s="174"/>
      <c r="P46" s="879"/>
      <c r="Q46" s="879"/>
      <c r="R46" s="142" t="s">
        <v>303</v>
      </c>
      <c r="S46" s="174"/>
      <c r="T46" s="879"/>
      <c r="U46" s="879"/>
      <c r="V46" s="142" t="s">
        <v>303</v>
      </c>
      <c r="W46" s="174"/>
    </row>
    <row r="47" spans="2:23" ht="30" customHeight="1" outlineLevel="1" x14ac:dyDescent="0.35">
      <c r="B47" s="907"/>
      <c r="C47" s="907"/>
      <c r="D47" s="956"/>
      <c r="E47" s="956"/>
      <c r="F47" s="142" t="s">
        <v>304</v>
      </c>
      <c r="G47" s="167"/>
      <c r="H47" s="880"/>
      <c r="I47" s="880"/>
      <c r="J47" s="142" t="s">
        <v>304</v>
      </c>
      <c r="K47" s="170"/>
      <c r="L47" s="880"/>
      <c r="M47" s="880"/>
      <c r="N47" s="142" t="s">
        <v>304</v>
      </c>
      <c r="O47" s="170"/>
      <c r="P47" s="880"/>
      <c r="Q47" s="880"/>
      <c r="R47" s="142" t="s">
        <v>304</v>
      </c>
      <c r="S47" s="170"/>
      <c r="T47" s="880"/>
      <c r="U47" s="880"/>
      <c r="V47" s="142" t="s">
        <v>304</v>
      </c>
      <c r="W47" s="170"/>
    </row>
    <row r="48" spans="2:23" ht="30" customHeight="1" outlineLevel="1" x14ac:dyDescent="0.35">
      <c r="B48" s="907"/>
      <c r="C48" s="907"/>
      <c r="D48" s="163" t="s">
        <v>300</v>
      </c>
      <c r="E48" s="163" t="s">
        <v>301</v>
      </c>
      <c r="F48" s="142" t="s">
        <v>302</v>
      </c>
      <c r="G48" s="171"/>
      <c r="H48" s="163" t="s">
        <v>300</v>
      </c>
      <c r="I48" s="163" t="s">
        <v>301</v>
      </c>
      <c r="J48" s="142" t="s">
        <v>302</v>
      </c>
      <c r="K48" s="172"/>
      <c r="L48" s="163" t="s">
        <v>300</v>
      </c>
      <c r="M48" s="163" t="s">
        <v>301</v>
      </c>
      <c r="N48" s="142" t="s">
        <v>302</v>
      </c>
      <c r="O48" s="172"/>
      <c r="P48" s="163" t="s">
        <v>300</v>
      </c>
      <c r="Q48" s="163" t="s">
        <v>301</v>
      </c>
      <c r="R48" s="142" t="s">
        <v>302</v>
      </c>
      <c r="S48" s="172"/>
      <c r="T48" s="163" t="s">
        <v>300</v>
      </c>
      <c r="U48" s="163" t="s">
        <v>301</v>
      </c>
      <c r="V48" s="142" t="s">
        <v>302</v>
      </c>
      <c r="W48" s="172"/>
    </row>
    <row r="49" spans="2:23" ht="30" customHeight="1" outlineLevel="1" x14ac:dyDescent="0.35">
      <c r="B49" s="907"/>
      <c r="C49" s="907"/>
      <c r="D49" s="955"/>
      <c r="E49" s="955"/>
      <c r="F49" s="142" t="s">
        <v>303</v>
      </c>
      <c r="G49" s="173"/>
      <c r="H49" s="879"/>
      <c r="I49" s="879"/>
      <c r="J49" s="142" t="s">
        <v>303</v>
      </c>
      <c r="K49" s="174"/>
      <c r="L49" s="879"/>
      <c r="M49" s="879"/>
      <c r="N49" s="142" t="s">
        <v>303</v>
      </c>
      <c r="O49" s="174"/>
      <c r="P49" s="879"/>
      <c r="Q49" s="879"/>
      <c r="R49" s="142" t="s">
        <v>303</v>
      </c>
      <c r="S49" s="174"/>
      <c r="T49" s="879"/>
      <c r="U49" s="879"/>
      <c r="V49" s="142" t="s">
        <v>303</v>
      </c>
      <c r="W49" s="174"/>
    </row>
    <row r="50" spans="2:23" ht="30" customHeight="1" outlineLevel="1" x14ac:dyDescent="0.35">
      <c r="B50" s="900"/>
      <c r="C50" s="900"/>
      <c r="D50" s="956"/>
      <c r="E50" s="956"/>
      <c r="F50" s="142" t="s">
        <v>304</v>
      </c>
      <c r="G50" s="167"/>
      <c r="H50" s="880"/>
      <c r="I50" s="880"/>
      <c r="J50" s="142" t="s">
        <v>304</v>
      </c>
      <c r="K50" s="170"/>
      <c r="L50" s="880"/>
      <c r="M50" s="880"/>
      <c r="N50" s="142" t="s">
        <v>304</v>
      </c>
      <c r="O50" s="170"/>
      <c r="P50" s="880"/>
      <c r="Q50" s="880"/>
      <c r="R50" s="142" t="s">
        <v>304</v>
      </c>
      <c r="S50" s="170"/>
      <c r="T50" s="880"/>
      <c r="U50" s="880"/>
      <c r="V50" s="142" t="s">
        <v>304</v>
      </c>
      <c r="W50" s="170"/>
    </row>
    <row r="51" spans="2:23" ht="30" customHeight="1" thickBot="1" x14ac:dyDescent="0.4">
      <c r="C51" s="175"/>
      <c r="D51" s="176"/>
    </row>
    <row r="52" spans="2:23" ht="30" customHeight="1" thickBot="1" x14ac:dyDescent="0.4">
      <c r="D52" s="833" t="s">
        <v>275</v>
      </c>
      <c r="E52" s="834"/>
      <c r="F52" s="834"/>
      <c r="G52" s="835"/>
      <c r="H52" s="833" t="s">
        <v>1100</v>
      </c>
      <c r="I52" s="834"/>
      <c r="J52" s="834"/>
      <c r="K52" s="835"/>
      <c r="L52" s="833" t="s">
        <v>277</v>
      </c>
      <c r="M52" s="834"/>
      <c r="N52" s="834"/>
      <c r="O52" s="835"/>
      <c r="P52" s="833" t="s">
        <v>1100</v>
      </c>
      <c r="Q52" s="834"/>
      <c r="R52" s="834"/>
      <c r="S52" s="835"/>
      <c r="T52" s="833" t="s">
        <v>278</v>
      </c>
      <c r="U52" s="834"/>
      <c r="V52" s="834"/>
      <c r="W52" s="835"/>
    </row>
    <row r="53" spans="2:23" ht="30" customHeight="1" x14ac:dyDescent="0.35">
      <c r="B53" s="908" t="s">
        <v>305</v>
      </c>
      <c r="C53" s="908" t="s">
        <v>306</v>
      </c>
      <c r="D53" s="848" t="s">
        <v>307</v>
      </c>
      <c r="E53" s="925"/>
      <c r="F53" s="177" t="s">
        <v>274</v>
      </c>
      <c r="G53" s="178" t="s">
        <v>308</v>
      </c>
      <c r="H53" s="857" t="s">
        <v>307</v>
      </c>
      <c r="I53" s="856"/>
      <c r="J53" s="550" t="s">
        <v>274</v>
      </c>
      <c r="K53" s="551" t="s">
        <v>308</v>
      </c>
      <c r="L53" s="857" t="s">
        <v>307</v>
      </c>
      <c r="M53" s="856"/>
      <c r="N53" s="550" t="s">
        <v>274</v>
      </c>
      <c r="O53" s="551" t="s">
        <v>308</v>
      </c>
      <c r="P53" s="857" t="s">
        <v>307</v>
      </c>
      <c r="Q53" s="856"/>
      <c r="R53" s="550" t="s">
        <v>274</v>
      </c>
      <c r="S53" s="551" t="s">
        <v>308</v>
      </c>
      <c r="T53" s="848" t="s">
        <v>307</v>
      </c>
      <c r="U53" s="925"/>
      <c r="V53" s="177" t="s">
        <v>274</v>
      </c>
      <c r="W53" s="178" t="s">
        <v>308</v>
      </c>
    </row>
    <row r="54" spans="2:23" ht="45" customHeight="1" x14ac:dyDescent="0.35">
      <c r="B54" s="931"/>
      <c r="C54" s="931"/>
      <c r="D54" s="525" t="s">
        <v>284</v>
      </c>
      <c r="E54" s="533">
        <v>0</v>
      </c>
      <c r="F54" s="949" t="s">
        <v>401</v>
      </c>
      <c r="G54" s="951" t="s">
        <v>475</v>
      </c>
      <c r="H54" s="525" t="s">
        <v>284</v>
      </c>
      <c r="I54" s="546">
        <v>88</v>
      </c>
      <c r="J54" s="870" t="s">
        <v>401</v>
      </c>
      <c r="K54" s="872" t="s">
        <v>467</v>
      </c>
      <c r="L54" s="525" t="s">
        <v>284</v>
      </c>
      <c r="M54" s="546">
        <v>211</v>
      </c>
      <c r="N54" s="870" t="s">
        <v>401</v>
      </c>
      <c r="O54" s="872" t="s">
        <v>467</v>
      </c>
      <c r="P54" s="525" t="s">
        <v>284</v>
      </c>
      <c r="Q54" s="546">
        <v>252</v>
      </c>
      <c r="R54" s="870" t="s">
        <v>401</v>
      </c>
      <c r="S54" s="872" t="s">
        <v>467</v>
      </c>
      <c r="T54" s="157" t="s">
        <v>284</v>
      </c>
      <c r="U54" s="158"/>
      <c r="V54" s="945"/>
      <c r="W54" s="947"/>
    </row>
    <row r="55" spans="2:23" ht="45" customHeight="1" x14ac:dyDescent="0.35">
      <c r="B55" s="909"/>
      <c r="C55" s="909"/>
      <c r="D55" s="526" t="s">
        <v>292</v>
      </c>
      <c r="E55" s="160">
        <v>0</v>
      </c>
      <c r="F55" s="950"/>
      <c r="G55" s="952"/>
      <c r="H55" s="526" t="s">
        <v>292</v>
      </c>
      <c r="I55" s="161">
        <v>0.13</v>
      </c>
      <c r="J55" s="871"/>
      <c r="K55" s="873"/>
      <c r="L55" s="526" t="s">
        <v>292</v>
      </c>
      <c r="M55" s="161">
        <f>45/M54</f>
        <v>0.2132701421800948</v>
      </c>
      <c r="N55" s="871"/>
      <c r="O55" s="873"/>
      <c r="P55" s="526" t="s">
        <v>292</v>
      </c>
      <c r="Q55" s="161">
        <f>59/Q54</f>
        <v>0.23412698412698413</v>
      </c>
      <c r="R55" s="871"/>
      <c r="S55" s="873"/>
      <c r="T55" s="159" t="s">
        <v>292</v>
      </c>
      <c r="U55" s="161"/>
      <c r="V55" s="946"/>
      <c r="W55" s="948"/>
    </row>
    <row r="56" spans="2:23" ht="30" customHeight="1" x14ac:dyDescent="0.35">
      <c r="B56" s="899" t="s">
        <v>309</v>
      </c>
      <c r="C56" s="899" t="s">
        <v>310</v>
      </c>
      <c r="D56" s="528" t="s">
        <v>311</v>
      </c>
      <c r="E56" s="534" t="s">
        <v>312</v>
      </c>
      <c r="F56" s="851" t="s">
        <v>313</v>
      </c>
      <c r="G56" s="860"/>
      <c r="H56" s="528" t="s">
        <v>311</v>
      </c>
      <c r="I56" s="534" t="s">
        <v>312</v>
      </c>
      <c r="J56" s="851" t="s">
        <v>313</v>
      </c>
      <c r="K56" s="860"/>
      <c r="L56" s="528" t="s">
        <v>311</v>
      </c>
      <c r="M56" s="534" t="s">
        <v>312</v>
      </c>
      <c r="N56" s="851" t="s">
        <v>313</v>
      </c>
      <c r="O56" s="860"/>
      <c r="P56" s="528" t="s">
        <v>311</v>
      </c>
      <c r="Q56" s="574" t="s">
        <v>312</v>
      </c>
      <c r="R56" s="851" t="s">
        <v>313</v>
      </c>
      <c r="S56" s="860"/>
      <c r="T56" s="163" t="s">
        <v>311</v>
      </c>
      <c r="U56" s="179" t="s">
        <v>312</v>
      </c>
      <c r="V56" s="829" t="s">
        <v>313</v>
      </c>
      <c r="W56" s="930"/>
    </row>
    <row r="57" spans="2:23" ht="30" customHeight="1" x14ac:dyDescent="0.35">
      <c r="B57" s="907"/>
      <c r="C57" s="900"/>
      <c r="D57" s="180">
        <v>0</v>
      </c>
      <c r="E57" s="181">
        <v>0</v>
      </c>
      <c r="F57" s="953" t="s">
        <v>429</v>
      </c>
      <c r="G57" s="954"/>
      <c r="H57" s="182">
        <v>88</v>
      </c>
      <c r="I57" s="183">
        <v>0.13</v>
      </c>
      <c r="J57" s="874" t="s">
        <v>429</v>
      </c>
      <c r="K57" s="875"/>
      <c r="L57" s="182">
        <v>211</v>
      </c>
      <c r="M57" s="183">
        <v>0.21299999999999999</v>
      </c>
      <c r="N57" s="874" t="s">
        <v>429</v>
      </c>
      <c r="O57" s="875"/>
      <c r="P57" s="182">
        <v>252</v>
      </c>
      <c r="Q57" s="183">
        <f>+Q55</f>
        <v>0.23412698412698413</v>
      </c>
      <c r="R57" s="874" t="s">
        <v>429</v>
      </c>
      <c r="S57" s="875"/>
      <c r="T57" s="182"/>
      <c r="U57" s="183"/>
      <c r="V57" s="874"/>
      <c r="W57" s="875"/>
    </row>
    <row r="58" spans="2:23" ht="30" customHeight="1" x14ac:dyDescent="0.35">
      <c r="B58" s="907"/>
      <c r="C58" s="899" t="s">
        <v>314</v>
      </c>
      <c r="D58" s="184" t="s">
        <v>313</v>
      </c>
      <c r="E58" s="185" t="s">
        <v>296</v>
      </c>
      <c r="F58" s="163" t="s">
        <v>274</v>
      </c>
      <c r="G58" s="186" t="s">
        <v>308</v>
      </c>
      <c r="H58" s="184" t="s">
        <v>313</v>
      </c>
      <c r="I58" s="185" t="s">
        <v>296</v>
      </c>
      <c r="J58" s="163" t="s">
        <v>274</v>
      </c>
      <c r="K58" s="186" t="s">
        <v>308</v>
      </c>
      <c r="L58" s="184" t="s">
        <v>313</v>
      </c>
      <c r="M58" s="185" t="s">
        <v>296</v>
      </c>
      <c r="N58" s="163" t="s">
        <v>274</v>
      </c>
      <c r="O58" s="186" t="s">
        <v>308</v>
      </c>
      <c r="P58" s="184" t="s">
        <v>313</v>
      </c>
      <c r="Q58" s="572" t="s">
        <v>296</v>
      </c>
      <c r="R58" s="163" t="s">
        <v>274</v>
      </c>
      <c r="S58" s="576" t="s">
        <v>308</v>
      </c>
      <c r="T58" s="184" t="s">
        <v>313</v>
      </c>
      <c r="U58" s="185" t="s">
        <v>296</v>
      </c>
      <c r="V58" s="163" t="s">
        <v>274</v>
      </c>
      <c r="W58" s="186" t="s">
        <v>308</v>
      </c>
    </row>
    <row r="59" spans="2:23" ht="30" customHeight="1" x14ac:dyDescent="0.35">
      <c r="B59" s="900"/>
      <c r="C59" s="942"/>
      <c r="D59" s="187"/>
      <c r="E59" s="188"/>
      <c r="F59" s="166"/>
      <c r="G59" s="189"/>
      <c r="H59" s="190"/>
      <c r="I59" s="191"/>
      <c r="J59" s="168"/>
      <c r="K59" s="192"/>
      <c r="L59" s="190"/>
      <c r="M59" s="191"/>
      <c r="N59" s="168"/>
      <c r="O59" s="192"/>
      <c r="P59" s="190"/>
      <c r="Q59" s="191"/>
      <c r="R59" s="168"/>
      <c r="S59" s="192"/>
      <c r="T59" s="190"/>
      <c r="U59" s="191"/>
      <c r="V59" s="168"/>
      <c r="W59" s="192"/>
    </row>
    <row r="60" spans="2:23" ht="30" customHeight="1" x14ac:dyDescent="0.35">
      <c r="B60" s="959" t="s">
        <v>705</v>
      </c>
      <c r="C60" s="959" t="s">
        <v>805</v>
      </c>
      <c r="D60" s="407" t="s">
        <v>797</v>
      </c>
      <c r="E60" s="408" t="s">
        <v>296</v>
      </c>
      <c r="F60" s="409" t="s">
        <v>274</v>
      </c>
      <c r="G60" s="410" t="s">
        <v>308</v>
      </c>
      <c r="H60" s="407" t="s">
        <v>797</v>
      </c>
      <c r="I60" s="408" t="s">
        <v>296</v>
      </c>
      <c r="J60" s="409" t="s">
        <v>274</v>
      </c>
      <c r="K60" s="410" t="s">
        <v>308</v>
      </c>
      <c r="L60" s="407" t="s">
        <v>797</v>
      </c>
      <c r="M60" s="408" t="s">
        <v>296</v>
      </c>
      <c r="N60" s="409" t="s">
        <v>274</v>
      </c>
      <c r="O60" s="410" t="s">
        <v>308</v>
      </c>
      <c r="P60" s="407" t="s">
        <v>797</v>
      </c>
      <c r="Q60" s="579" t="s">
        <v>296</v>
      </c>
      <c r="R60" s="409" t="s">
        <v>274</v>
      </c>
      <c r="S60" s="580" t="s">
        <v>308</v>
      </c>
      <c r="T60" s="407" t="s">
        <v>797</v>
      </c>
      <c r="U60" s="408" t="s">
        <v>296</v>
      </c>
      <c r="V60" s="409" t="s">
        <v>274</v>
      </c>
      <c r="W60" s="410" t="s">
        <v>308</v>
      </c>
    </row>
    <row r="61" spans="2:23" ht="52" customHeight="1" x14ac:dyDescent="0.35">
      <c r="B61" s="959"/>
      <c r="C61" s="959"/>
      <c r="D61" s="332"/>
      <c r="E61" s="333"/>
      <c r="F61" s="334"/>
      <c r="G61" s="335"/>
      <c r="H61" s="336"/>
      <c r="I61" s="337"/>
      <c r="J61" s="338"/>
      <c r="K61" s="339"/>
      <c r="L61" s="336"/>
      <c r="M61" s="337"/>
      <c r="N61" s="338"/>
      <c r="O61" s="339"/>
      <c r="P61" s="336"/>
      <c r="Q61" s="337"/>
      <c r="R61" s="338"/>
      <c r="S61" s="339"/>
      <c r="T61" s="336"/>
      <c r="U61" s="337"/>
      <c r="V61" s="338"/>
      <c r="W61" s="339"/>
    </row>
    <row r="62" spans="2:23" ht="30" customHeight="1" thickBot="1" x14ac:dyDescent="0.4">
      <c r="B62" s="153"/>
      <c r="C62" s="193"/>
      <c r="D62" s="176"/>
    </row>
    <row r="63" spans="2:23" ht="30" customHeight="1" thickBot="1" x14ac:dyDescent="0.4">
      <c r="B63" s="153"/>
      <c r="C63" s="153"/>
      <c r="D63" s="833" t="s">
        <v>275</v>
      </c>
      <c r="E63" s="834"/>
      <c r="F63" s="834"/>
      <c r="G63" s="834"/>
      <c r="H63" s="833" t="s">
        <v>1100</v>
      </c>
      <c r="I63" s="834"/>
      <c r="J63" s="834"/>
      <c r="K63" s="835"/>
      <c r="L63" s="834" t="s">
        <v>277</v>
      </c>
      <c r="M63" s="834"/>
      <c r="N63" s="834"/>
      <c r="O63" s="834"/>
      <c r="P63" s="833" t="s">
        <v>1100</v>
      </c>
      <c r="Q63" s="834"/>
      <c r="R63" s="834"/>
      <c r="S63" s="835"/>
      <c r="T63" s="833" t="s">
        <v>278</v>
      </c>
      <c r="U63" s="834"/>
      <c r="V63" s="834"/>
      <c r="W63" s="835"/>
    </row>
    <row r="64" spans="2:23" ht="30" customHeight="1" x14ac:dyDescent="0.35">
      <c r="B64" s="908" t="s">
        <v>315</v>
      </c>
      <c r="C64" s="908" t="s">
        <v>316</v>
      </c>
      <c r="D64" s="878" t="s">
        <v>317</v>
      </c>
      <c r="E64" s="877"/>
      <c r="F64" s="857" t="s">
        <v>274</v>
      </c>
      <c r="G64" s="941"/>
      <c r="H64" s="876" t="s">
        <v>317</v>
      </c>
      <c r="I64" s="877"/>
      <c r="J64" s="857" t="s">
        <v>274</v>
      </c>
      <c r="K64" s="858"/>
      <c r="L64" s="876" t="s">
        <v>317</v>
      </c>
      <c r="M64" s="877"/>
      <c r="N64" s="857" t="s">
        <v>274</v>
      </c>
      <c r="O64" s="858"/>
      <c r="P64" s="876" t="s">
        <v>317</v>
      </c>
      <c r="Q64" s="877"/>
      <c r="R64" s="857" t="s">
        <v>274</v>
      </c>
      <c r="S64" s="858"/>
      <c r="T64" s="943" t="s">
        <v>317</v>
      </c>
      <c r="U64" s="944"/>
      <c r="V64" s="848" t="s">
        <v>274</v>
      </c>
      <c r="W64" s="825"/>
    </row>
    <row r="65" spans="2:23" ht="36.75" customHeight="1" x14ac:dyDescent="0.35">
      <c r="B65" s="909"/>
      <c r="C65" s="909"/>
      <c r="D65" s="938">
        <v>0</v>
      </c>
      <c r="E65" s="939"/>
      <c r="F65" s="915" t="s">
        <v>401</v>
      </c>
      <c r="G65" s="940"/>
      <c r="H65" s="863">
        <v>1</v>
      </c>
      <c r="I65" s="864"/>
      <c r="J65" s="861" t="s">
        <v>401</v>
      </c>
      <c r="K65" s="862"/>
      <c r="L65" s="863">
        <v>1</v>
      </c>
      <c r="M65" s="864"/>
      <c r="N65" s="861" t="s">
        <v>401</v>
      </c>
      <c r="O65" s="862"/>
      <c r="P65" s="863">
        <v>1</v>
      </c>
      <c r="Q65" s="864"/>
      <c r="R65" s="861" t="s">
        <v>401</v>
      </c>
      <c r="S65" s="862"/>
      <c r="T65" s="935"/>
      <c r="U65" s="864"/>
      <c r="V65" s="861"/>
      <c r="W65" s="862"/>
    </row>
    <row r="66" spans="2:23" ht="45" customHeight="1" x14ac:dyDescent="0.35">
      <c r="B66" s="899" t="s">
        <v>318</v>
      </c>
      <c r="C66" s="899" t="s">
        <v>628</v>
      </c>
      <c r="D66" s="528" t="s">
        <v>319</v>
      </c>
      <c r="E66" s="528" t="s">
        <v>320</v>
      </c>
      <c r="F66" s="851" t="s">
        <v>321</v>
      </c>
      <c r="G66" s="860"/>
      <c r="H66" s="552" t="s">
        <v>319</v>
      </c>
      <c r="I66" s="528" t="s">
        <v>320</v>
      </c>
      <c r="J66" s="865" t="s">
        <v>321</v>
      </c>
      <c r="K66" s="860"/>
      <c r="L66" s="552" t="s">
        <v>319</v>
      </c>
      <c r="M66" s="528" t="s">
        <v>320</v>
      </c>
      <c r="N66" s="865" t="s">
        <v>321</v>
      </c>
      <c r="O66" s="860"/>
      <c r="P66" s="552" t="s">
        <v>319</v>
      </c>
      <c r="Q66" s="528" t="s">
        <v>320</v>
      </c>
      <c r="R66" s="865" t="s">
        <v>321</v>
      </c>
      <c r="S66" s="860"/>
      <c r="T66" s="194" t="s">
        <v>319</v>
      </c>
      <c r="U66" s="163" t="s">
        <v>320</v>
      </c>
      <c r="V66" s="936" t="s">
        <v>321</v>
      </c>
      <c r="W66" s="930"/>
    </row>
    <row r="67" spans="2:23" ht="27" customHeight="1" x14ac:dyDescent="0.35">
      <c r="B67" s="900"/>
      <c r="C67" s="900"/>
      <c r="D67" s="180">
        <v>0</v>
      </c>
      <c r="E67" s="181">
        <v>0</v>
      </c>
      <c r="F67" s="937" t="s">
        <v>487</v>
      </c>
      <c r="G67" s="937"/>
      <c r="H67" s="182">
        <v>204</v>
      </c>
      <c r="I67" s="183">
        <v>0.2</v>
      </c>
      <c r="J67" s="934" t="s">
        <v>476</v>
      </c>
      <c r="K67" s="859"/>
      <c r="L67" s="546">
        <v>377</v>
      </c>
      <c r="M67" s="553">
        <v>0.41</v>
      </c>
      <c r="N67" s="853" t="s">
        <v>476</v>
      </c>
      <c r="O67" s="859"/>
      <c r="P67" s="546">
        <v>377</v>
      </c>
      <c r="Q67" s="553">
        <v>0.41</v>
      </c>
      <c r="R67" s="853" t="s">
        <v>476</v>
      </c>
      <c r="S67" s="859"/>
      <c r="T67" s="182"/>
      <c r="U67" s="183"/>
      <c r="V67" s="934"/>
      <c r="W67" s="859"/>
    </row>
    <row r="68" spans="2:23" ht="33.75" customHeight="1" x14ac:dyDescent="0.35">
      <c r="B68" s="959" t="s">
        <v>706</v>
      </c>
      <c r="C68" s="965" t="s">
        <v>707</v>
      </c>
      <c r="D68" s="409" t="s">
        <v>708</v>
      </c>
      <c r="E68" s="409" t="s">
        <v>798</v>
      </c>
      <c r="F68" s="840" t="s">
        <v>321</v>
      </c>
      <c r="G68" s="866"/>
      <c r="H68" s="411" t="s">
        <v>709</v>
      </c>
      <c r="I68" s="409" t="s">
        <v>798</v>
      </c>
      <c r="J68" s="840" t="s">
        <v>321</v>
      </c>
      <c r="K68" s="866"/>
      <c r="L68" s="411" t="s">
        <v>709</v>
      </c>
      <c r="M68" s="409" t="s">
        <v>798</v>
      </c>
      <c r="N68" s="840" t="s">
        <v>321</v>
      </c>
      <c r="O68" s="866"/>
      <c r="P68" s="411" t="s">
        <v>709</v>
      </c>
      <c r="Q68" s="409" t="s">
        <v>798</v>
      </c>
      <c r="R68" s="840" t="s">
        <v>321</v>
      </c>
      <c r="S68" s="866"/>
      <c r="T68" s="411" t="s">
        <v>709</v>
      </c>
      <c r="U68" s="409" t="s">
        <v>798</v>
      </c>
      <c r="V68" s="869" t="s">
        <v>321</v>
      </c>
      <c r="W68" s="866"/>
    </row>
    <row r="69" spans="2:23" ht="33.75" customHeight="1" x14ac:dyDescent="0.35">
      <c r="B69" s="959"/>
      <c r="C69" s="966"/>
      <c r="D69" s="340"/>
      <c r="E69" s="341"/>
      <c r="F69" s="967"/>
      <c r="G69" s="967"/>
      <c r="H69" s="342"/>
      <c r="I69" s="343"/>
      <c r="J69" s="867"/>
      <c r="K69" s="868"/>
      <c r="L69" s="342"/>
      <c r="M69" s="343"/>
      <c r="N69" s="867"/>
      <c r="O69" s="868"/>
      <c r="P69" s="342"/>
      <c r="Q69" s="343"/>
      <c r="R69" s="867"/>
      <c r="S69" s="868"/>
      <c r="T69" s="342"/>
      <c r="U69" s="343"/>
      <c r="V69" s="867"/>
      <c r="W69" s="868"/>
    </row>
    <row r="70" spans="2:23" ht="33.75" customHeight="1" x14ac:dyDescent="0.35">
      <c r="B70" s="959"/>
      <c r="C70" s="965" t="s">
        <v>710</v>
      </c>
      <c r="D70" s="409" t="s">
        <v>711</v>
      </c>
      <c r="E70" s="409" t="s">
        <v>313</v>
      </c>
      <c r="F70" s="840" t="s">
        <v>713</v>
      </c>
      <c r="G70" s="866"/>
      <c r="H70" s="411" t="s">
        <v>711</v>
      </c>
      <c r="I70" s="409" t="s">
        <v>712</v>
      </c>
      <c r="J70" s="869" t="s">
        <v>296</v>
      </c>
      <c r="K70" s="866"/>
      <c r="L70" s="411" t="s">
        <v>711</v>
      </c>
      <c r="M70" s="409" t="s">
        <v>712</v>
      </c>
      <c r="N70" s="869" t="s">
        <v>296</v>
      </c>
      <c r="O70" s="866"/>
      <c r="P70" s="411" t="s">
        <v>711</v>
      </c>
      <c r="Q70" s="409" t="s">
        <v>712</v>
      </c>
      <c r="R70" s="869" t="s">
        <v>296</v>
      </c>
      <c r="S70" s="866"/>
      <c r="T70" s="411" t="s">
        <v>711</v>
      </c>
      <c r="U70" s="409" t="s">
        <v>712</v>
      </c>
      <c r="V70" s="869" t="s">
        <v>296</v>
      </c>
      <c r="W70" s="866"/>
    </row>
    <row r="71" spans="2:23" ht="33.75" customHeight="1" thickBot="1" x14ac:dyDescent="0.4">
      <c r="B71" s="959"/>
      <c r="C71" s="966"/>
      <c r="D71" s="340"/>
      <c r="E71" s="341"/>
      <c r="F71" s="967"/>
      <c r="G71" s="967"/>
      <c r="H71" s="342"/>
      <c r="I71" s="343"/>
      <c r="J71" s="867"/>
      <c r="K71" s="868"/>
      <c r="L71" s="342"/>
      <c r="M71" s="343"/>
      <c r="N71" s="867"/>
      <c r="O71" s="868"/>
      <c r="P71" s="342"/>
      <c r="Q71" s="343"/>
      <c r="R71" s="867"/>
      <c r="S71" s="868"/>
      <c r="T71" s="342"/>
      <c r="U71" s="343"/>
      <c r="V71" s="867"/>
      <c r="W71" s="868"/>
    </row>
    <row r="72" spans="2:23" ht="37.5" customHeight="1" thickBot="1" x14ac:dyDescent="0.4">
      <c r="B72" s="153"/>
      <c r="C72" s="153"/>
      <c r="D72" s="833" t="s">
        <v>275</v>
      </c>
      <c r="E72" s="834"/>
      <c r="F72" s="834"/>
      <c r="G72" s="835"/>
      <c r="H72" s="833" t="s">
        <v>276</v>
      </c>
      <c r="I72" s="834"/>
      <c r="J72" s="834"/>
      <c r="K72" s="835"/>
      <c r="L72" s="833" t="s">
        <v>277</v>
      </c>
      <c r="M72" s="834"/>
      <c r="N72" s="834"/>
      <c r="O72" s="834"/>
      <c r="P72" s="833" t="s">
        <v>1100</v>
      </c>
      <c r="Q72" s="834"/>
      <c r="R72" s="834"/>
      <c r="S72" s="835"/>
      <c r="T72" s="834" t="s">
        <v>276</v>
      </c>
      <c r="U72" s="834"/>
      <c r="V72" s="834"/>
      <c r="W72" s="835"/>
    </row>
    <row r="73" spans="2:23" ht="37.5" customHeight="1" x14ac:dyDescent="0.35">
      <c r="B73" s="908" t="s">
        <v>322</v>
      </c>
      <c r="C73" s="908" t="s">
        <v>323</v>
      </c>
      <c r="D73" s="195" t="s">
        <v>324</v>
      </c>
      <c r="E73" s="177" t="s">
        <v>325</v>
      </c>
      <c r="F73" s="848" t="s">
        <v>326</v>
      </c>
      <c r="G73" s="825"/>
      <c r="H73" s="554" t="s">
        <v>324</v>
      </c>
      <c r="I73" s="550" t="s">
        <v>325</v>
      </c>
      <c r="J73" s="857" t="s">
        <v>326</v>
      </c>
      <c r="K73" s="858"/>
      <c r="L73" s="554" t="s">
        <v>324</v>
      </c>
      <c r="M73" s="550" t="s">
        <v>325</v>
      </c>
      <c r="N73" s="857" t="s">
        <v>326</v>
      </c>
      <c r="O73" s="858"/>
      <c r="P73" s="554" t="s">
        <v>324</v>
      </c>
      <c r="Q73" s="550" t="s">
        <v>325</v>
      </c>
      <c r="R73" s="857" t="s">
        <v>326</v>
      </c>
      <c r="S73" s="858"/>
      <c r="T73" s="195" t="s">
        <v>324</v>
      </c>
      <c r="U73" s="177" t="s">
        <v>325</v>
      </c>
      <c r="V73" s="848" t="s">
        <v>326</v>
      </c>
      <c r="W73" s="825"/>
    </row>
    <row r="74" spans="2:23" ht="44.25" customHeight="1" x14ac:dyDescent="0.35">
      <c r="B74" s="931"/>
      <c r="C74" s="909"/>
      <c r="D74" s="196" t="s">
        <v>401</v>
      </c>
      <c r="E74" s="197" t="s">
        <v>451</v>
      </c>
      <c r="F74" s="932" t="s">
        <v>488</v>
      </c>
      <c r="G74" s="933"/>
      <c r="H74" s="546" t="s">
        <v>401</v>
      </c>
      <c r="I74" s="555" t="s">
        <v>451</v>
      </c>
      <c r="J74" s="853" t="s">
        <v>477</v>
      </c>
      <c r="K74" s="859"/>
      <c r="L74" s="546" t="s">
        <v>401</v>
      </c>
      <c r="M74" s="555" t="s">
        <v>451</v>
      </c>
      <c r="N74" s="853" t="s">
        <v>477</v>
      </c>
      <c r="O74" s="859"/>
      <c r="P74" s="546" t="s">
        <v>401</v>
      </c>
      <c r="Q74" s="555" t="s">
        <v>451</v>
      </c>
      <c r="R74" s="853" t="s">
        <v>477</v>
      </c>
      <c r="S74" s="859"/>
      <c r="T74" s="198"/>
      <c r="U74" s="199"/>
      <c r="V74" s="884"/>
      <c r="W74" s="885"/>
    </row>
    <row r="75" spans="2:23" ht="36.75" customHeight="1" x14ac:dyDescent="0.35">
      <c r="B75" s="931"/>
      <c r="C75" s="908" t="s">
        <v>626</v>
      </c>
      <c r="D75" s="528" t="s">
        <v>274</v>
      </c>
      <c r="E75" s="527" t="s">
        <v>327</v>
      </c>
      <c r="F75" s="851" t="s">
        <v>328</v>
      </c>
      <c r="G75" s="860"/>
      <c r="H75" s="528" t="s">
        <v>274</v>
      </c>
      <c r="I75" s="527" t="s">
        <v>327</v>
      </c>
      <c r="J75" s="851" t="s">
        <v>328</v>
      </c>
      <c r="K75" s="860"/>
      <c r="L75" s="528" t="s">
        <v>274</v>
      </c>
      <c r="M75" s="527" t="s">
        <v>327</v>
      </c>
      <c r="N75" s="851" t="s">
        <v>328</v>
      </c>
      <c r="O75" s="860"/>
      <c r="P75" s="528" t="s">
        <v>274</v>
      </c>
      <c r="Q75" s="578" t="s">
        <v>327</v>
      </c>
      <c r="R75" s="851" t="s">
        <v>328</v>
      </c>
      <c r="S75" s="860"/>
      <c r="T75" s="163" t="s">
        <v>274</v>
      </c>
      <c r="U75" s="162" t="s">
        <v>327</v>
      </c>
      <c r="V75" s="829" t="s">
        <v>328</v>
      </c>
      <c r="W75" s="930"/>
    </row>
    <row r="76" spans="2:23" ht="30" customHeight="1" x14ac:dyDescent="0.35">
      <c r="B76" s="931"/>
      <c r="C76" s="931"/>
      <c r="D76" s="166" t="s">
        <v>401</v>
      </c>
      <c r="E76" s="197" t="s">
        <v>1041</v>
      </c>
      <c r="F76" s="915" t="s">
        <v>489</v>
      </c>
      <c r="G76" s="916"/>
      <c r="H76" s="168" t="s">
        <v>401</v>
      </c>
      <c r="I76" s="199" t="s">
        <v>1041</v>
      </c>
      <c r="J76" s="861" t="s">
        <v>478</v>
      </c>
      <c r="K76" s="862"/>
      <c r="L76" s="168" t="s">
        <v>401</v>
      </c>
      <c r="M76" s="199" t="s">
        <v>1041</v>
      </c>
      <c r="N76" s="861" t="s">
        <v>478</v>
      </c>
      <c r="O76" s="862"/>
      <c r="P76" s="168" t="s">
        <v>401</v>
      </c>
      <c r="Q76" s="199" t="s">
        <v>1041</v>
      </c>
      <c r="R76" s="861" t="s">
        <v>478</v>
      </c>
      <c r="S76" s="862"/>
      <c r="T76" s="168"/>
      <c r="U76" s="199"/>
      <c r="V76" s="861"/>
      <c r="W76" s="862"/>
    </row>
    <row r="77" spans="2:23" ht="30" customHeight="1" outlineLevel="1" x14ac:dyDescent="0.35">
      <c r="B77" s="931"/>
      <c r="C77" s="931"/>
      <c r="D77" s="166" t="s">
        <v>431</v>
      </c>
      <c r="E77" s="197" t="s">
        <v>1041</v>
      </c>
      <c r="F77" s="915" t="s">
        <v>489</v>
      </c>
      <c r="G77" s="916"/>
      <c r="H77" s="168" t="s">
        <v>431</v>
      </c>
      <c r="I77" s="199" t="s">
        <v>1041</v>
      </c>
      <c r="J77" s="861" t="s">
        <v>484</v>
      </c>
      <c r="K77" s="862"/>
      <c r="L77" s="168" t="s">
        <v>431</v>
      </c>
      <c r="M77" s="199" t="s">
        <v>1041</v>
      </c>
      <c r="N77" s="861" t="s">
        <v>484</v>
      </c>
      <c r="O77" s="862"/>
      <c r="P77" s="168" t="s">
        <v>431</v>
      </c>
      <c r="Q77" s="199" t="s">
        <v>1041</v>
      </c>
      <c r="R77" s="861" t="s">
        <v>484</v>
      </c>
      <c r="S77" s="862"/>
      <c r="T77" s="168"/>
      <c r="U77" s="199"/>
      <c r="V77" s="861"/>
      <c r="W77" s="862"/>
    </row>
    <row r="78" spans="2:23" ht="30" customHeight="1" outlineLevel="1" x14ac:dyDescent="0.35">
      <c r="B78" s="931"/>
      <c r="C78" s="931"/>
      <c r="D78" s="166" t="s">
        <v>453</v>
      </c>
      <c r="E78" s="197" t="s">
        <v>1041</v>
      </c>
      <c r="F78" s="915" t="s">
        <v>489</v>
      </c>
      <c r="G78" s="916"/>
      <c r="H78" s="168" t="s">
        <v>453</v>
      </c>
      <c r="I78" s="199" t="s">
        <v>1041</v>
      </c>
      <c r="J78" s="861" t="s">
        <v>484</v>
      </c>
      <c r="K78" s="862"/>
      <c r="L78" s="168" t="s">
        <v>453</v>
      </c>
      <c r="M78" s="199" t="s">
        <v>1041</v>
      </c>
      <c r="N78" s="861" t="s">
        <v>484</v>
      </c>
      <c r="O78" s="862"/>
      <c r="P78" s="168" t="s">
        <v>453</v>
      </c>
      <c r="Q78" s="199" t="s">
        <v>1041</v>
      </c>
      <c r="R78" s="861" t="s">
        <v>484</v>
      </c>
      <c r="S78" s="862"/>
      <c r="T78" s="168"/>
      <c r="U78" s="199"/>
      <c r="V78" s="861"/>
      <c r="W78" s="862"/>
    </row>
    <row r="79" spans="2:23" ht="30" customHeight="1" outlineLevel="1" x14ac:dyDescent="0.35">
      <c r="B79" s="931"/>
      <c r="C79" s="931"/>
      <c r="D79" s="166"/>
      <c r="E79" s="197"/>
      <c r="F79" s="915"/>
      <c r="G79" s="916"/>
      <c r="H79" s="168"/>
      <c r="I79" s="199"/>
      <c r="J79" s="861"/>
      <c r="K79" s="862"/>
      <c r="L79" s="168"/>
      <c r="M79" s="199"/>
      <c r="N79" s="861"/>
      <c r="O79" s="862"/>
      <c r="P79" s="168"/>
      <c r="Q79" s="199"/>
      <c r="R79" s="861"/>
      <c r="S79" s="862"/>
      <c r="T79" s="168"/>
      <c r="U79" s="199"/>
      <c r="V79" s="861"/>
      <c r="W79" s="862"/>
    </row>
    <row r="80" spans="2:23" ht="30" customHeight="1" outlineLevel="1" x14ac:dyDescent="0.35">
      <c r="B80" s="931"/>
      <c r="C80" s="931"/>
      <c r="D80" s="166"/>
      <c r="E80" s="197"/>
      <c r="F80" s="915"/>
      <c r="G80" s="916"/>
      <c r="H80" s="168"/>
      <c r="I80" s="199"/>
      <c r="J80" s="861"/>
      <c r="K80" s="862"/>
      <c r="L80" s="168"/>
      <c r="M80" s="199"/>
      <c r="N80" s="861"/>
      <c r="O80" s="862"/>
      <c r="P80" s="168"/>
      <c r="Q80" s="199"/>
      <c r="R80" s="861"/>
      <c r="S80" s="862"/>
      <c r="T80" s="168"/>
      <c r="U80" s="199"/>
      <c r="V80" s="861"/>
      <c r="W80" s="862"/>
    </row>
    <row r="81" spans="2:23" ht="30" customHeight="1" outlineLevel="1" x14ac:dyDescent="0.35">
      <c r="B81" s="909"/>
      <c r="C81" s="909"/>
      <c r="D81" s="166"/>
      <c r="E81" s="197"/>
      <c r="F81" s="915"/>
      <c r="G81" s="916"/>
      <c r="H81" s="168"/>
      <c r="I81" s="199"/>
      <c r="J81" s="861"/>
      <c r="K81" s="862"/>
      <c r="L81" s="168"/>
      <c r="M81" s="199"/>
      <c r="N81" s="861"/>
      <c r="O81" s="862"/>
      <c r="P81" s="168"/>
      <c r="Q81" s="199"/>
      <c r="R81" s="861"/>
      <c r="S81" s="862"/>
      <c r="T81" s="168"/>
      <c r="U81" s="199"/>
      <c r="V81" s="861"/>
      <c r="W81" s="862"/>
    </row>
    <row r="82" spans="2:23" ht="35.25" customHeight="1" x14ac:dyDescent="0.35">
      <c r="B82" s="899" t="s">
        <v>329</v>
      </c>
      <c r="C82" s="929" t="s">
        <v>627</v>
      </c>
      <c r="D82" s="534" t="s">
        <v>330</v>
      </c>
      <c r="E82" s="851" t="s">
        <v>313</v>
      </c>
      <c r="F82" s="852"/>
      <c r="G82" s="529" t="s">
        <v>274</v>
      </c>
      <c r="H82" s="534" t="s">
        <v>330</v>
      </c>
      <c r="I82" s="851" t="s">
        <v>313</v>
      </c>
      <c r="J82" s="852"/>
      <c r="K82" s="529" t="s">
        <v>274</v>
      </c>
      <c r="L82" s="534" t="s">
        <v>330</v>
      </c>
      <c r="M82" s="851" t="s">
        <v>313</v>
      </c>
      <c r="N82" s="852"/>
      <c r="O82" s="529" t="s">
        <v>274</v>
      </c>
      <c r="P82" s="574" t="s">
        <v>330</v>
      </c>
      <c r="Q82" s="851" t="s">
        <v>313</v>
      </c>
      <c r="R82" s="852"/>
      <c r="S82" s="529" t="s">
        <v>274</v>
      </c>
      <c r="T82" s="179" t="s">
        <v>330</v>
      </c>
      <c r="U82" s="829" t="s">
        <v>313</v>
      </c>
      <c r="V82" s="830"/>
      <c r="W82" s="164" t="s">
        <v>274</v>
      </c>
    </row>
    <row r="83" spans="2:23" ht="35.25" customHeight="1" x14ac:dyDescent="0.35">
      <c r="B83" s="907"/>
      <c r="C83" s="929"/>
      <c r="D83" s="507">
        <v>0</v>
      </c>
      <c r="E83" s="926" t="s">
        <v>435</v>
      </c>
      <c r="F83" s="927"/>
      <c r="G83" s="201" t="s">
        <v>453</v>
      </c>
      <c r="H83" s="508">
        <v>1</v>
      </c>
      <c r="I83" s="853" t="s">
        <v>435</v>
      </c>
      <c r="J83" s="854"/>
      <c r="K83" s="203" t="s">
        <v>453</v>
      </c>
      <c r="L83" s="508">
        <v>1</v>
      </c>
      <c r="M83" s="853" t="s">
        <v>435</v>
      </c>
      <c r="N83" s="854"/>
      <c r="O83" s="203" t="s">
        <v>453</v>
      </c>
      <c r="P83" s="573">
        <v>1</v>
      </c>
      <c r="Q83" s="853" t="s">
        <v>435</v>
      </c>
      <c r="R83" s="854"/>
      <c r="S83" s="203" t="s">
        <v>453</v>
      </c>
      <c r="T83" s="202"/>
      <c r="U83" s="853"/>
      <c r="V83" s="854"/>
      <c r="W83" s="203"/>
    </row>
    <row r="84" spans="2:23" ht="35.25" customHeight="1" outlineLevel="1" x14ac:dyDescent="0.35">
      <c r="B84" s="907"/>
      <c r="C84" s="929"/>
      <c r="D84" s="507"/>
      <c r="E84" s="926"/>
      <c r="F84" s="927"/>
      <c r="G84" s="201"/>
      <c r="H84" s="508"/>
      <c r="I84" s="853"/>
      <c r="J84" s="854"/>
      <c r="K84" s="203"/>
      <c r="L84" s="508">
        <v>1</v>
      </c>
      <c r="M84" s="853" t="s">
        <v>435</v>
      </c>
      <c r="N84" s="854"/>
      <c r="O84" s="203" t="s">
        <v>401</v>
      </c>
      <c r="P84" s="573">
        <v>1</v>
      </c>
      <c r="Q84" s="853" t="s">
        <v>435</v>
      </c>
      <c r="R84" s="854"/>
      <c r="S84" s="203" t="s">
        <v>401</v>
      </c>
      <c r="T84" s="202"/>
      <c r="U84" s="853"/>
      <c r="V84" s="854"/>
      <c r="W84" s="203"/>
    </row>
    <row r="85" spans="2:23" ht="35.25" customHeight="1" outlineLevel="1" x14ac:dyDescent="0.35">
      <c r="B85" s="907"/>
      <c r="C85" s="929"/>
      <c r="D85" s="200"/>
      <c r="E85" s="926"/>
      <c r="F85" s="927"/>
      <c r="G85" s="201"/>
      <c r="H85" s="202"/>
      <c r="I85" s="853"/>
      <c r="J85" s="854"/>
      <c r="K85" s="203"/>
      <c r="L85" s="202"/>
      <c r="M85" s="853"/>
      <c r="N85" s="854"/>
      <c r="O85" s="203"/>
      <c r="P85" s="573"/>
      <c r="Q85" s="853"/>
      <c r="R85" s="854"/>
      <c r="S85" s="203"/>
      <c r="T85" s="202"/>
      <c r="U85" s="853"/>
      <c r="V85" s="854"/>
      <c r="W85" s="203"/>
    </row>
    <row r="86" spans="2:23" ht="35.25" customHeight="1" outlineLevel="1" x14ac:dyDescent="0.35">
      <c r="B86" s="907"/>
      <c r="C86" s="929"/>
      <c r="D86" s="200"/>
      <c r="E86" s="926"/>
      <c r="F86" s="927"/>
      <c r="G86" s="201"/>
      <c r="H86" s="202"/>
      <c r="I86" s="853"/>
      <c r="J86" s="854"/>
      <c r="K86" s="203"/>
      <c r="L86" s="202"/>
      <c r="M86" s="853"/>
      <c r="N86" s="854"/>
      <c r="O86" s="203"/>
      <c r="P86" s="573"/>
      <c r="Q86" s="853"/>
      <c r="R86" s="854"/>
      <c r="S86" s="203"/>
      <c r="T86" s="202"/>
      <c r="U86" s="853"/>
      <c r="V86" s="854"/>
      <c r="W86" s="203"/>
    </row>
    <row r="87" spans="2:23" ht="35.25" customHeight="1" outlineLevel="1" x14ac:dyDescent="0.35">
      <c r="B87" s="907"/>
      <c r="C87" s="929"/>
      <c r="D87" s="200"/>
      <c r="E87" s="926"/>
      <c r="F87" s="927"/>
      <c r="G87" s="201"/>
      <c r="H87" s="202"/>
      <c r="I87" s="853"/>
      <c r="J87" s="854"/>
      <c r="K87" s="203"/>
      <c r="L87" s="202"/>
      <c r="M87" s="853"/>
      <c r="N87" s="854"/>
      <c r="O87" s="203"/>
      <c r="P87" s="573"/>
      <c r="Q87" s="853"/>
      <c r="R87" s="854"/>
      <c r="S87" s="203"/>
      <c r="T87" s="202"/>
      <c r="U87" s="853"/>
      <c r="V87" s="854"/>
      <c r="W87" s="203"/>
    </row>
    <row r="88" spans="2:23" ht="33" customHeight="1" outlineLevel="1" x14ac:dyDescent="0.35">
      <c r="B88" s="900"/>
      <c r="C88" s="929"/>
      <c r="D88" s="200"/>
      <c r="E88" s="926"/>
      <c r="F88" s="927"/>
      <c r="G88" s="201"/>
      <c r="H88" s="202"/>
      <c r="I88" s="853"/>
      <c r="J88" s="854"/>
      <c r="K88" s="203"/>
      <c r="L88" s="202"/>
      <c r="M88" s="853"/>
      <c r="N88" s="854"/>
      <c r="O88" s="203"/>
      <c r="P88" s="573"/>
      <c r="Q88" s="853"/>
      <c r="R88" s="854"/>
      <c r="S88" s="203"/>
      <c r="T88" s="202"/>
      <c r="U88" s="853"/>
      <c r="V88" s="854"/>
      <c r="W88" s="203"/>
    </row>
    <row r="89" spans="2:23" ht="31.5" customHeight="1" thickBot="1" x14ac:dyDescent="0.4">
      <c r="B89" s="153"/>
      <c r="C89" s="204"/>
      <c r="D89" s="176"/>
    </row>
    <row r="90" spans="2:23" ht="30.75" customHeight="1" thickBot="1" x14ac:dyDescent="0.4">
      <c r="B90" s="153"/>
      <c r="C90" s="153"/>
      <c r="D90" s="833" t="s">
        <v>275</v>
      </c>
      <c r="E90" s="834"/>
      <c r="F90" s="834"/>
      <c r="G90" s="835"/>
      <c r="H90" s="833" t="s">
        <v>1100</v>
      </c>
      <c r="I90" s="834"/>
      <c r="J90" s="834"/>
      <c r="K90" s="835"/>
      <c r="L90" s="834" t="s">
        <v>277</v>
      </c>
      <c r="M90" s="834"/>
      <c r="N90" s="834"/>
      <c r="O90" s="834"/>
      <c r="P90" s="833" t="s">
        <v>1100</v>
      </c>
      <c r="Q90" s="834"/>
      <c r="R90" s="834"/>
      <c r="S90" s="835"/>
      <c r="T90" s="834" t="s">
        <v>276</v>
      </c>
      <c r="U90" s="834"/>
      <c r="V90" s="834"/>
      <c r="W90" s="835"/>
    </row>
    <row r="91" spans="2:23" ht="30.75" customHeight="1" x14ac:dyDescent="0.35">
      <c r="B91" s="908" t="s">
        <v>331</v>
      </c>
      <c r="C91" s="908" t="s">
        <v>332</v>
      </c>
      <c r="D91" s="848" t="s">
        <v>333</v>
      </c>
      <c r="E91" s="925"/>
      <c r="F91" s="177" t="s">
        <v>274</v>
      </c>
      <c r="G91" s="205" t="s">
        <v>313</v>
      </c>
      <c r="H91" s="855" t="s">
        <v>333</v>
      </c>
      <c r="I91" s="856"/>
      <c r="J91" s="550" t="s">
        <v>274</v>
      </c>
      <c r="K91" s="556" t="s">
        <v>313</v>
      </c>
      <c r="L91" s="855" t="s">
        <v>333</v>
      </c>
      <c r="M91" s="856"/>
      <c r="N91" s="550" t="s">
        <v>274</v>
      </c>
      <c r="O91" s="556" t="s">
        <v>313</v>
      </c>
      <c r="P91" s="855" t="s">
        <v>333</v>
      </c>
      <c r="Q91" s="856"/>
      <c r="R91" s="550" t="s">
        <v>274</v>
      </c>
      <c r="S91" s="556" t="s">
        <v>313</v>
      </c>
      <c r="T91" s="823" t="s">
        <v>333</v>
      </c>
      <c r="U91" s="925"/>
      <c r="V91" s="177" t="s">
        <v>274</v>
      </c>
      <c r="W91" s="205" t="s">
        <v>313</v>
      </c>
    </row>
    <row r="92" spans="2:23" ht="29.25" customHeight="1" x14ac:dyDescent="0.35">
      <c r="B92" s="909"/>
      <c r="C92" s="909"/>
      <c r="D92" s="915"/>
      <c r="E92" s="928"/>
      <c r="F92" s="196"/>
      <c r="G92" s="206"/>
      <c r="H92" s="509"/>
      <c r="I92" s="511"/>
      <c r="J92" s="198"/>
      <c r="K92" s="209"/>
      <c r="L92" s="509"/>
      <c r="M92" s="511"/>
      <c r="N92" s="198"/>
      <c r="O92" s="209"/>
      <c r="P92" s="575"/>
      <c r="Q92" s="577"/>
      <c r="R92" s="198"/>
      <c r="S92" s="209"/>
      <c r="T92" s="207"/>
      <c r="U92" s="208"/>
      <c r="V92" s="198"/>
      <c r="W92" s="209"/>
    </row>
    <row r="93" spans="2:23" ht="45" customHeight="1" x14ac:dyDescent="0.35">
      <c r="B93" s="923" t="s">
        <v>334</v>
      </c>
      <c r="C93" s="899" t="s">
        <v>335</v>
      </c>
      <c r="D93" s="528" t="s">
        <v>336</v>
      </c>
      <c r="E93" s="528" t="s">
        <v>337</v>
      </c>
      <c r="F93" s="534" t="s">
        <v>338</v>
      </c>
      <c r="G93" s="529" t="s">
        <v>339</v>
      </c>
      <c r="H93" s="528" t="s">
        <v>336</v>
      </c>
      <c r="I93" s="528" t="s">
        <v>337</v>
      </c>
      <c r="J93" s="534" t="s">
        <v>338</v>
      </c>
      <c r="K93" s="529" t="s">
        <v>339</v>
      </c>
      <c r="L93" s="528" t="s">
        <v>336</v>
      </c>
      <c r="M93" s="528" t="s">
        <v>337</v>
      </c>
      <c r="N93" s="534" t="s">
        <v>338</v>
      </c>
      <c r="O93" s="529" t="s">
        <v>339</v>
      </c>
      <c r="P93" s="528" t="s">
        <v>336</v>
      </c>
      <c r="Q93" s="528" t="s">
        <v>337</v>
      </c>
      <c r="R93" s="574" t="s">
        <v>338</v>
      </c>
      <c r="S93" s="529" t="s">
        <v>339</v>
      </c>
      <c r="T93" s="163" t="s">
        <v>336</v>
      </c>
      <c r="U93" s="163" t="s">
        <v>337</v>
      </c>
      <c r="V93" s="179" t="s">
        <v>338</v>
      </c>
      <c r="W93" s="164" t="s">
        <v>339</v>
      </c>
    </row>
    <row r="94" spans="2:23" ht="29.25" customHeight="1" x14ac:dyDescent="0.35">
      <c r="B94" s="923"/>
      <c r="C94" s="907"/>
      <c r="D94" s="917" t="s">
        <v>533</v>
      </c>
      <c r="E94" s="924">
        <v>23993</v>
      </c>
      <c r="F94" s="917" t="s">
        <v>492</v>
      </c>
      <c r="G94" s="921" t="s">
        <v>472</v>
      </c>
      <c r="H94" s="844" t="s">
        <v>515</v>
      </c>
      <c r="I94" s="844">
        <v>25</v>
      </c>
      <c r="J94" s="844" t="s">
        <v>494</v>
      </c>
      <c r="K94" s="846" t="s">
        <v>472</v>
      </c>
      <c r="L94" s="844" t="s">
        <v>515</v>
      </c>
      <c r="M94" s="844">
        <v>25</v>
      </c>
      <c r="N94" s="844" t="s">
        <v>494</v>
      </c>
      <c r="O94" s="846" t="s">
        <v>486</v>
      </c>
      <c r="P94" s="844" t="s">
        <v>515</v>
      </c>
      <c r="Q94" s="844">
        <v>62</v>
      </c>
      <c r="R94" s="844" t="s">
        <v>494</v>
      </c>
      <c r="S94" s="846" t="s">
        <v>486</v>
      </c>
      <c r="T94" s="844"/>
      <c r="U94" s="844"/>
      <c r="V94" s="844"/>
      <c r="W94" s="846"/>
    </row>
    <row r="95" spans="2:23" ht="29.25" customHeight="1" x14ac:dyDescent="0.35">
      <c r="B95" s="923"/>
      <c r="C95" s="907"/>
      <c r="D95" s="918"/>
      <c r="E95" s="920"/>
      <c r="F95" s="918"/>
      <c r="G95" s="922"/>
      <c r="H95" s="845"/>
      <c r="I95" s="845"/>
      <c r="J95" s="845"/>
      <c r="K95" s="847"/>
      <c r="L95" s="845"/>
      <c r="M95" s="845"/>
      <c r="N95" s="845"/>
      <c r="O95" s="847"/>
      <c r="P95" s="845"/>
      <c r="Q95" s="845"/>
      <c r="R95" s="845"/>
      <c r="S95" s="847"/>
      <c r="T95" s="845"/>
      <c r="U95" s="845"/>
      <c r="V95" s="845"/>
      <c r="W95" s="847"/>
    </row>
    <row r="96" spans="2:23" ht="24" outlineLevel="1" x14ac:dyDescent="0.35">
      <c r="B96" s="923"/>
      <c r="C96" s="907"/>
      <c r="D96" s="528" t="s">
        <v>336</v>
      </c>
      <c r="E96" s="528" t="s">
        <v>337</v>
      </c>
      <c r="F96" s="534" t="s">
        <v>338</v>
      </c>
      <c r="G96" s="529" t="s">
        <v>339</v>
      </c>
      <c r="H96" s="528" t="s">
        <v>336</v>
      </c>
      <c r="I96" s="528" t="s">
        <v>337</v>
      </c>
      <c r="J96" s="534" t="s">
        <v>338</v>
      </c>
      <c r="K96" s="529" t="s">
        <v>339</v>
      </c>
      <c r="L96" s="528" t="s">
        <v>336</v>
      </c>
      <c r="M96" s="528" t="s">
        <v>337</v>
      </c>
      <c r="N96" s="534" t="s">
        <v>338</v>
      </c>
      <c r="O96" s="529" t="s">
        <v>339</v>
      </c>
      <c r="P96" s="528" t="s">
        <v>336</v>
      </c>
      <c r="Q96" s="528" t="s">
        <v>337</v>
      </c>
      <c r="R96" s="574" t="s">
        <v>338</v>
      </c>
      <c r="S96" s="529" t="s">
        <v>339</v>
      </c>
      <c r="T96" s="163" t="s">
        <v>336</v>
      </c>
      <c r="U96" s="163" t="s">
        <v>337</v>
      </c>
      <c r="V96" s="179" t="s">
        <v>338</v>
      </c>
      <c r="W96" s="164" t="s">
        <v>339</v>
      </c>
    </row>
    <row r="97" spans="2:23" ht="29.25" customHeight="1" outlineLevel="1" x14ac:dyDescent="0.35">
      <c r="B97" s="923"/>
      <c r="C97" s="907"/>
      <c r="D97" s="917" t="s">
        <v>517</v>
      </c>
      <c r="E97" s="919">
        <v>100</v>
      </c>
      <c r="F97" s="917" t="s">
        <v>497</v>
      </c>
      <c r="G97" s="921" t="s">
        <v>486</v>
      </c>
      <c r="H97" s="844" t="s">
        <v>529</v>
      </c>
      <c r="I97" s="844">
        <v>12</v>
      </c>
      <c r="J97" s="844" t="s">
        <v>497</v>
      </c>
      <c r="K97" s="846" t="s">
        <v>480</v>
      </c>
      <c r="L97" s="844" t="s">
        <v>511</v>
      </c>
      <c r="M97" s="844">
        <v>55</v>
      </c>
      <c r="N97" s="844" t="s">
        <v>492</v>
      </c>
      <c r="O97" s="846" t="s">
        <v>472</v>
      </c>
      <c r="P97" s="844" t="s">
        <v>511</v>
      </c>
      <c r="Q97" s="844">
        <v>55</v>
      </c>
      <c r="R97" s="844" t="s">
        <v>492</v>
      </c>
      <c r="S97" s="846" t="s">
        <v>472</v>
      </c>
      <c r="T97" s="844"/>
      <c r="U97" s="844"/>
      <c r="V97" s="844"/>
      <c r="W97" s="846"/>
    </row>
    <row r="98" spans="2:23" ht="29.25" customHeight="1" outlineLevel="1" x14ac:dyDescent="0.35">
      <c r="B98" s="923"/>
      <c r="C98" s="907"/>
      <c r="D98" s="918"/>
      <c r="E98" s="920"/>
      <c r="F98" s="918"/>
      <c r="G98" s="922"/>
      <c r="H98" s="845"/>
      <c r="I98" s="845"/>
      <c r="J98" s="845"/>
      <c r="K98" s="847"/>
      <c r="L98" s="845"/>
      <c r="M98" s="845"/>
      <c r="N98" s="845"/>
      <c r="O98" s="847"/>
      <c r="P98" s="845"/>
      <c r="Q98" s="845"/>
      <c r="R98" s="845"/>
      <c r="S98" s="847"/>
      <c r="T98" s="845"/>
      <c r="U98" s="845"/>
      <c r="V98" s="845"/>
      <c r="W98" s="847"/>
    </row>
    <row r="99" spans="2:23" ht="24" outlineLevel="1" x14ac:dyDescent="0.35">
      <c r="B99" s="923"/>
      <c r="C99" s="907"/>
      <c r="D99" s="528" t="s">
        <v>336</v>
      </c>
      <c r="E99" s="528" t="s">
        <v>337</v>
      </c>
      <c r="F99" s="534" t="s">
        <v>338</v>
      </c>
      <c r="G99" s="529" t="s">
        <v>339</v>
      </c>
      <c r="H99" s="528" t="s">
        <v>336</v>
      </c>
      <c r="I99" s="528" t="s">
        <v>337</v>
      </c>
      <c r="J99" s="534" t="s">
        <v>338</v>
      </c>
      <c r="K99" s="529" t="s">
        <v>339</v>
      </c>
      <c r="L99" s="528" t="s">
        <v>336</v>
      </c>
      <c r="M99" s="528" t="s">
        <v>337</v>
      </c>
      <c r="N99" s="534" t="s">
        <v>338</v>
      </c>
      <c r="O99" s="529" t="s">
        <v>339</v>
      </c>
      <c r="P99" s="528" t="s">
        <v>336</v>
      </c>
      <c r="Q99" s="528" t="s">
        <v>337</v>
      </c>
      <c r="R99" s="574" t="s">
        <v>338</v>
      </c>
      <c r="S99" s="529" t="s">
        <v>339</v>
      </c>
      <c r="T99" s="163" t="s">
        <v>336</v>
      </c>
      <c r="U99" s="163" t="s">
        <v>337</v>
      </c>
      <c r="V99" s="179" t="s">
        <v>338</v>
      </c>
      <c r="W99" s="164" t="s">
        <v>339</v>
      </c>
    </row>
    <row r="100" spans="2:23" ht="29.25" customHeight="1" outlineLevel="1" x14ac:dyDescent="0.35">
      <c r="B100" s="923"/>
      <c r="C100" s="907"/>
      <c r="D100" s="917" t="s">
        <v>529</v>
      </c>
      <c r="E100" s="919">
        <v>1</v>
      </c>
      <c r="F100" s="917" t="s">
        <v>492</v>
      </c>
      <c r="G100" s="921" t="s">
        <v>491</v>
      </c>
      <c r="H100" s="844" t="s">
        <v>529</v>
      </c>
      <c r="I100" s="844">
        <v>108</v>
      </c>
      <c r="J100" s="844" t="s">
        <v>492</v>
      </c>
      <c r="K100" s="846" t="s">
        <v>480</v>
      </c>
      <c r="L100" s="844" t="s">
        <v>529</v>
      </c>
      <c r="M100" s="844">
        <v>127</v>
      </c>
      <c r="N100" s="844" t="s">
        <v>492</v>
      </c>
      <c r="O100" s="846" t="s">
        <v>480</v>
      </c>
      <c r="P100" s="844" t="s">
        <v>529</v>
      </c>
      <c r="Q100" s="844">
        <v>276</v>
      </c>
      <c r="R100" s="844" t="s">
        <v>492</v>
      </c>
      <c r="S100" s="846" t="s">
        <v>480</v>
      </c>
      <c r="T100" s="844"/>
      <c r="U100" s="844"/>
      <c r="V100" s="844"/>
      <c r="W100" s="846"/>
    </row>
    <row r="101" spans="2:23" ht="29.25" customHeight="1" outlineLevel="1" x14ac:dyDescent="0.35">
      <c r="B101" s="923"/>
      <c r="C101" s="907"/>
      <c r="D101" s="918"/>
      <c r="E101" s="920"/>
      <c r="F101" s="918"/>
      <c r="G101" s="922"/>
      <c r="H101" s="845"/>
      <c r="I101" s="845"/>
      <c r="J101" s="845"/>
      <c r="K101" s="847"/>
      <c r="L101" s="845"/>
      <c r="M101" s="845"/>
      <c r="N101" s="845"/>
      <c r="O101" s="847"/>
      <c r="P101" s="845"/>
      <c r="Q101" s="845"/>
      <c r="R101" s="845"/>
      <c r="S101" s="847"/>
      <c r="T101" s="845"/>
      <c r="U101" s="845"/>
      <c r="V101" s="845"/>
      <c r="W101" s="847"/>
    </row>
    <row r="102" spans="2:23" ht="24" outlineLevel="1" x14ac:dyDescent="0.35">
      <c r="B102" s="923"/>
      <c r="C102" s="907"/>
      <c r="D102" s="528" t="s">
        <v>336</v>
      </c>
      <c r="E102" s="528" t="s">
        <v>337</v>
      </c>
      <c r="F102" s="534" t="s">
        <v>338</v>
      </c>
      <c r="G102" s="529" t="s">
        <v>339</v>
      </c>
      <c r="H102" s="528" t="s">
        <v>336</v>
      </c>
      <c r="I102" s="528" t="s">
        <v>337</v>
      </c>
      <c r="J102" s="534" t="s">
        <v>338</v>
      </c>
      <c r="K102" s="529" t="s">
        <v>339</v>
      </c>
      <c r="L102" s="528" t="s">
        <v>336</v>
      </c>
      <c r="M102" s="528" t="s">
        <v>337</v>
      </c>
      <c r="N102" s="534" t="s">
        <v>338</v>
      </c>
      <c r="O102" s="529" t="s">
        <v>339</v>
      </c>
      <c r="P102" s="528" t="s">
        <v>336</v>
      </c>
      <c r="Q102" s="528" t="s">
        <v>337</v>
      </c>
      <c r="R102" s="574" t="s">
        <v>338</v>
      </c>
      <c r="S102" s="529" t="s">
        <v>339</v>
      </c>
      <c r="T102" s="163" t="s">
        <v>336</v>
      </c>
      <c r="U102" s="163" t="s">
        <v>337</v>
      </c>
      <c r="V102" s="179" t="s">
        <v>338</v>
      </c>
      <c r="W102" s="164" t="s">
        <v>339</v>
      </c>
    </row>
    <row r="103" spans="2:23" ht="29.25" customHeight="1" outlineLevel="1" x14ac:dyDescent="0.35">
      <c r="B103" s="923"/>
      <c r="C103" s="907"/>
      <c r="D103" s="917" t="s">
        <v>525</v>
      </c>
      <c r="E103" s="919">
        <v>1</v>
      </c>
      <c r="F103" s="917" t="s">
        <v>494</v>
      </c>
      <c r="G103" s="921" t="s">
        <v>491</v>
      </c>
      <c r="H103" s="844" t="s">
        <v>525</v>
      </c>
      <c r="I103" s="844">
        <v>343</v>
      </c>
      <c r="J103" s="844" t="s">
        <v>494</v>
      </c>
      <c r="K103" s="846" t="s">
        <v>480</v>
      </c>
      <c r="L103" s="844" t="s">
        <v>525</v>
      </c>
      <c r="M103" s="844">
        <v>379</v>
      </c>
      <c r="N103" s="844" t="s">
        <v>494</v>
      </c>
      <c r="O103" s="846" t="s">
        <v>480</v>
      </c>
      <c r="P103" s="844" t="s">
        <v>525</v>
      </c>
      <c r="Q103" s="844">
        <v>565</v>
      </c>
      <c r="R103" s="844" t="s">
        <v>494</v>
      </c>
      <c r="S103" s="846" t="s">
        <v>480</v>
      </c>
      <c r="T103" s="844"/>
      <c r="U103" s="844"/>
      <c r="V103" s="844"/>
      <c r="W103" s="846"/>
    </row>
    <row r="104" spans="2:23" ht="29.25" customHeight="1" outlineLevel="1" x14ac:dyDescent="0.35">
      <c r="B104" s="923"/>
      <c r="C104" s="900"/>
      <c r="D104" s="918"/>
      <c r="E104" s="920"/>
      <c r="F104" s="918"/>
      <c r="G104" s="922"/>
      <c r="H104" s="845"/>
      <c r="I104" s="845"/>
      <c r="J104" s="845"/>
      <c r="K104" s="847"/>
      <c r="L104" s="845"/>
      <c r="M104" s="845"/>
      <c r="N104" s="845"/>
      <c r="O104" s="847"/>
      <c r="P104" s="845"/>
      <c r="Q104" s="845"/>
      <c r="R104" s="845"/>
      <c r="S104" s="847"/>
      <c r="T104" s="845"/>
      <c r="U104" s="845"/>
      <c r="V104" s="845"/>
      <c r="W104" s="847"/>
    </row>
    <row r="105" spans="2:23" ht="15" thickBot="1" x14ac:dyDescent="0.4">
      <c r="B105" s="153"/>
      <c r="C105" s="153"/>
    </row>
    <row r="106" spans="2:23" ht="15" thickBot="1" x14ac:dyDescent="0.4">
      <c r="B106" s="153"/>
      <c r="C106" s="153"/>
      <c r="D106" s="833" t="s">
        <v>275</v>
      </c>
      <c r="E106" s="834"/>
      <c r="F106" s="834"/>
      <c r="G106" s="835"/>
      <c r="H106" s="886" t="s">
        <v>340</v>
      </c>
      <c r="I106" s="887"/>
      <c r="J106" s="887"/>
      <c r="K106" s="888"/>
      <c r="L106" s="886" t="s">
        <v>277</v>
      </c>
      <c r="M106" s="887"/>
      <c r="N106" s="887"/>
      <c r="O106" s="888"/>
      <c r="P106" s="833" t="s">
        <v>1100</v>
      </c>
      <c r="Q106" s="834"/>
      <c r="R106" s="834"/>
      <c r="S106" s="835"/>
      <c r="T106" s="886" t="s">
        <v>278</v>
      </c>
      <c r="U106" s="887"/>
      <c r="V106" s="887"/>
      <c r="W106" s="888"/>
    </row>
    <row r="107" spans="2:23" ht="33.75" customHeight="1" x14ac:dyDescent="0.35">
      <c r="B107" s="912" t="s">
        <v>341</v>
      </c>
      <c r="C107" s="908" t="s">
        <v>342</v>
      </c>
      <c r="D107" s="210" t="s">
        <v>343</v>
      </c>
      <c r="E107" s="211" t="s">
        <v>344</v>
      </c>
      <c r="F107" s="848" t="s">
        <v>345</v>
      </c>
      <c r="G107" s="825"/>
      <c r="H107" s="210" t="s">
        <v>343</v>
      </c>
      <c r="I107" s="211" t="s">
        <v>344</v>
      </c>
      <c r="J107" s="848" t="s">
        <v>345</v>
      </c>
      <c r="K107" s="825"/>
      <c r="L107" s="210" t="s">
        <v>343</v>
      </c>
      <c r="M107" s="211" t="s">
        <v>344</v>
      </c>
      <c r="N107" s="848" t="s">
        <v>345</v>
      </c>
      <c r="O107" s="825"/>
      <c r="P107" s="571" t="s">
        <v>343</v>
      </c>
      <c r="Q107" s="211" t="s">
        <v>344</v>
      </c>
      <c r="R107" s="848" t="s">
        <v>345</v>
      </c>
      <c r="S107" s="825"/>
      <c r="T107" s="210" t="s">
        <v>343</v>
      </c>
      <c r="U107" s="211" t="s">
        <v>344</v>
      </c>
      <c r="V107" s="848" t="s">
        <v>345</v>
      </c>
      <c r="W107" s="825"/>
    </row>
    <row r="108" spans="2:23" ht="30" customHeight="1" x14ac:dyDescent="0.35">
      <c r="B108" s="913"/>
      <c r="C108" s="909"/>
      <c r="D108" s="212"/>
      <c r="E108" s="213"/>
      <c r="F108" s="915"/>
      <c r="G108" s="916"/>
      <c r="H108" s="214"/>
      <c r="I108" s="215"/>
      <c r="J108" s="849"/>
      <c r="K108" s="850"/>
      <c r="L108" s="214"/>
      <c r="M108" s="215"/>
      <c r="N108" s="849"/>
      <c r="O108" s="850"/>
      <c r="P108" s="214"/>
      <c r="Q108" s="215"/>
      <c r="R108" s="849"/>
      <c r="S108" s="850"/>
      <c r="T108" s="214"/>
      <c r="U108" s="215"/>
      <c r="V108" s="849"/>
      <c r="W108" s="850"/>
    </row>
    <row r="109" spans="2:23" ht="32.25" customHeight="1" x14ac:dyDescent="0.35">
      <c r="B109" s="913"/>
      <c r="C109" s="912" t="s">
        <v>346</v>
      </c>
      <c r="D109" s="216" t="s">
        <v>343</v>
      </c>
      <c r="E109" s="163" t="s">
        <v>344</v>
      </c>
      <c r="F109" s="163" t="s">
        <v>347</v>
      </c>
      <c r="G109" s="186" t="s">
        <v>348</v>
      </c>
      <c r="H109" s="216" t="s">
        <v>343</v>
      </c>
      <c r="I109" s="163" t="s">
        <v>344</v>
      </c>
      <c r="J109" s="163" t="s">
        <v>347</v>
      </c>
      <c r="K109" s="186" t="s">
        <v>348</v>
      </c>
      <c r="L109" s="216" t="s">
        <v>343</v>
      </c>
      <c r="M109" s="163" t="s">
        <v>344</v>
      </c>
      <c r="N109" s="163" t="s">
        <v>347</v>
      </c>
      <c r="O109" s="186" t="s">
        <v>348</v>
      </c>
      <c r="P109" s="216" t="s">
        <v>343</v>
      </c>
      <c r="Q109" s="163" t="s">
        <v>344</v>
      </c>
      <c r="R109" s="163" t="s">
        <v>347</v>
      </c>
      <c r="S109" s="576" t="s">
        <v>348</v>
      </c>
      <c r="T109" s="216" t="s">
        <v>343</v>
      </c>
      <c r="U109" s="163" t="s">
        <v>344</v>
      </c>
      <c r="V109" s="163" t="s">
        <v>347</v>
      </c>
      <c r="W109" s="186" t="s">
        <v>348</v>
      </c>
    </row>
    <row r="110" spans="2:23" ht="27.75" customHeight="1" x14ac:dyDescent="0.35">
      <c r="B110" s="913"/>
      <c r="C110" s="913"/>
      <c r="D110" s="212"/>
      <c r="E110" s="181"/>
      <c r="F110" s="197"/>
      <c r="G110" s="206"/>
      <c r="H110" s="214"/>
      <c r="I110" s="183"/>
      <c r="J110" s="199"/>
      <c r="K110" s="209"/>
      <c r="L110" s="214"/>
      <c r="M110" s="183"/>
      <c r="N110" s="199"/>
      <c r="O110" s="209"/>
      <c r="P110" s="214"/>
      <c r="Q110" s="183"/>
      <c r="R110" s="199"/>
      <c r="S110" s="209"/>
      <c r="T110" s="214"/>
      <c r="U110" s="183"/>
      <c r="V110" s="199"/>
      <c r="W110" s="209"/>
    </row>
    <row r="111" spans="2:23" ht="27.75" customHeight="1" outlineLevel="1" x14ac:dyDescent="0.35">
      <c r="B111" s="913"/>
      <c r="C111" s="913"/>
      <c r="D111" s="216" t="s">
        <v>343</v>
      </c>
      <c r="E111" s="163" t="s">
        <v>344</v>
      </c>
      <c r="F111" s="163" t="s">
        <v>347</v>
      </c>
      <c r="G111" s="186" t="s">
        <v>348</v>
      </c>
      <c r="H111" s="216" t="s">
        <v>343</v>
      </c>
      <c r="I111" s="163" t="s">
        <v>344</v>
      </c>
      <c r="J111" s="163" t="s">
        <v>347</v>
      </c>
      <c r="K111" s="186" t="s">
        <v>348</v>
      </c>
      <c r="L111" s="216" t="s">
        <v>343</v>
      </c>
      <c r="M111" s="163" t="s">
        <v>344</v>
      </c>
      <c r="N111" s="163" t="s">
        <v>347</v>
      </c>
      <c r="O111" s="186" t="s">
        <v>348</v>
      </c>
      <c r="P111" s="216" t="s">
        <v>343</v>
      </c>
      <c r="Q111" s="163" t="s">
        <v>344</v>
      </c>
      <c r="R111" s="163" t="s">
        <v>347</v>
      </c>
      <c r="S111" s="576" t="s">
        <v>348</v>
      </c>
      <c r="T111" s="216" t="s">
        <v>343</v>
      </c>
      <c r="U111" s="163" t="s">
        <v>344</v>
      </c>
      <c r="V111" s="163" t="s">
        <v>347</v>
      </c>
      <c r="W111" s="186" t="s">
        <v>348</v>
      </c>
    </row>
    <row r="112" spans="2:23" ht="27.75" customHeight="1" outlineLevel="1" x14ac:dyDescent="0.35">
      <c r="B112" s="913"/>
      <c r="C112" s="913"/>
      <c r="D112" s="212"/>
      <c r="E112" s="181"/>
      <c r="F112" s="197"/>
      <c r="G112" s="206"/>
      <c r="H112" s="214"/>
      <c r="I112" s="183"/>
      <c r="J112" s="199"/>
      <c r="K112" s="209"/>
      <c r="L112" s="214"/>
      <c r="M112" s="183"/>
      <c r="N112" s="199"/>
      <c r="O112" s="209"/>
      <c r="P112" s="214"/>
      <c r="Q112" s="183"/>
      <c r="R112" s="199"/>
      <c r="S112" s="209"/>
      <c r="T112" s="214"/>
      <c r="U112" s="183"/>
      <c r="V112" s="199"/>
      <c r="W112" s="209"/>
    </row>
    <row r="113" spans="2:23" ht="27.75" customHeight="1" outlineLevel="1" x14ac:dyDescent="0.35">
      <c r="B113" s="913"/>
      <c r="C113" s="913"/>
      <c r="D113" s="216" t="s">
        <v>343</v>
      </c>
      <c r="E113" s="163" t="s">
        <v>344</v>
      </c>
      <c r="F113" s="163" t="s">
        <v>347</v>
      </c>
      <c r="G113" s="186" t="s">
        <v>348</v>
      </c>
      <c r="H113" s="216" t="s">
        <v>343</v>
      </c>
      <c r="I113" s="163" t="s">
        <v>344</v>
      </c>
      <c r="J113" s="163" t="s">
        <v>347</v>
      </c>
      <c r="K113" s="186" t="s">
        <v>348</v>
      </c>
      <c r="L113" s="216" t="s">
        <v>343</v>
      </c>
      <c r="M113" s="163" t="s">
        <v>344</v>
      </c>
      <c r="N113" s="163" t="s">
        <v>347</v>
      </c>
      <c r="O113" s="186" t="s">
        <v>348</v>
      </c>
      <c r="P113" s="216" t="s">
        <v>343</v>
      </c>
      <c r="Q113" s="163" t="s">
        <v>344</v>
      </c>
      <c r="R113" s="163" t="s">
        <v>347</v>
      </c>
      <c r="S113" s="576" t="s">
        <v>348</v>
      </c>
      <c r="T113" s="216" t="s">
        <v>343</v>
      </c>
      <c r="U113" s="163" t="s">
        <v>344</v>
      </c>
      <c r="V113" s="163" t="s">
        <v>347</v>
      </c>
      <c r="W113" s="186" t="s">
        <v>348</v>
      </c>
    </row>
    <row r="114" spans="2:23" ht="27.75" customHeight="1" outlineLevel="1" x14ac:dyDescent="0.35">
      <c r="B114" s="913"/>
      <c r="C114" s="913"/>
      <c r="D114" s="212"/>
      <c r="E114" s="181"/>
      <c r="F114" s="197"/>
      <c r="G114" s="206"/>
      <c r="H114" s="214"/>
      <c r="I114" s="183"/>
      <c r="J114" s="199"/>
      <c r="K114" s="209"/>
      <c r="L114" s="214"/>
      <c r="M114" s="183"/>
      <c r="N114" s="199"/>
      <c r="O114" s="209"/>
      <c r="P114" s="214"/>
      <c r="Q114" s="183"/>
      <c r="R114" s="199"/>
      <c r="S114" s="209"/>
      <c r="T114" s="214"/>
      <c r="U114" s="183"/>
      <c r="V114" s="199"/>
      <c r="W114" s="209"/>
    </row>
    <row r="115" spans="2:23" ht="27.75" customHeight="1" outlineLevel="1" x14ac:dyDescent="0.35">
      <c r="B115" s="913"/>
      <c r="C115" s="913"/>
      <c r="D115" s="216" t="s">
        <v>343</v>
      </c>
      <c r="E115" s="163" t="s">
        <v>344</v>
      </c>
      <c r="F115" s="163" t="s">
        <v>347</v>
      </c>
      <c r="G115" s="186" t="s">
        <v>348</v>
      </c>
      <c r="H115" s="216" t="s">
        <v>343</v>
      </c>
      <c r="I115" s="163" t="s">
        <v>344</v>
      </c>
      <c r="J115" s="163" t="s">
        <v>347</v>
      </c>
      <c r="K115" s="186" t="s">
        <v>348</v>
      </c>
      <c r="L115" s="216" t="s">
        <v>343</v>
      </c>
      <c r="M115" s="163" t="s">
        <v>344</v>
      </c>
      <c r="N115" s="163" t="s">
        <v>347</v>
      </c>
      <c r="O115" s="186" t="s">
        <v>348</v>
      </c>
      <c r="P115" s="216" t="s">
        <v>343</v>
      </c>
      <c r="Q115" s="163" t="s">
        <v>344</v>
      </c>
      <c r="R115" s="163" t="s">
        <v>347</v>
      </c>
      <c r="S115" s="576" t="s">
        <v>348</v>
      </c>
      <c r="T115" s="216" t="s">
        <v>343</v>
      </c>
      <c r="U115" s="163" t="s">
        <v>344</v>
      </c>
      <c r="V115" s="163" t="s">
        <v>347</v>
      </c>
      <c r="W115" s="186" t="s">
        <v>348</v>
      </c>
    </row>
    <row r="116" spans="2:23" ht="27.75" customHeight="1" outlineLevel="1" x14ac:dyDescent="0.35">
      <c r="B116" s="914"/>
      <c r="C116" s="914"/>
      <c r="D116" s="212"/>
      <c r="E116" s="181"/>
      <c r="F116" s="197"/>
      <c r="G116" s="206"/>
      <c r="H116" s="214"/>
      <c r="I116" s="183"/>
      <c r="J116" s="199"/>
      <c r="K116" s="209"/>
      <c r="L116" s="214"/>
      <c r="M116" s="183"/>
      <c r="N116" s="199"/>
      <c r="O116" s="209"/>
      <c r="P116" s="214"/>
      <c r="Q116" s="183"/>
      <c r="R116" s="199"/>
      <c r="S116" s="209"/>
      <c r="T116" s="214"/>
      <c r="U116" s="183"/>
      <c r="V116" s="199"/>
      <c r="W116" s="209"/>
    </row>
    <row r="117" spans="2:23" ht="26.25" customHeight="1" x14ac:dyDescent="0.35">
      <c r="B117" s="881" t="s">
        <v>349</v>
      </c>
      <c r="C117" s="910" t="s">
        <v>350</v>
      </c>
      <c r="D117" s="217" t="s">
        <v>351</v>
      </c>
      <c r="E117" s="217" t="s">
        <v>352</v>
      </c>
      <c r="F117" s="217" t="s">
        <v>274</v>
      </c>
      <c r="G117" s="218" t="s">
        <v>353</v>
      </c>
      <c r="H117" s="219" t="s">
        <v>351</v>
      </c>
      <c r="I117" s="217" t="s">
        <v>352</v>
      </c>
      <c r="J117" s="217" t="s">
        <v>274</v>
      </c>
      <c r="K117" s="218" t="s">
        <v>353</v>
      </c>
      <c r="L117" s="217" t="s">
        <v>351</v>
      </c>
      <c r="M117" s="217" t="s">
        <v>352</v>
      </c>
      <c r="N117" s="217" t="s">
        <v>274</v>
      </c>
      <c r="O117" s="218" t="s">
        <v>353</v>
      </c>
      <c r="P117" s="217" t="s">
        <v>351</v>
      </c>
      <c r="Q117" s="217" t="s">
        <v>352</v>
      </c>
      <c r="R117" s="217" t="s">
        <v>274</v>
      </c>
      <c r="S117" s="218" t="s">
        <v>353</v>
      </c>
      <c r="T117" s="217" t="s">
        <v>351</v>
      </c>
      <c r="U117" s="217" t="s">
        <v>352</v>
      </c>
      <c r="V117" s="217" t="s">
        <v>274</v>
      </c>
      <c r="W117" s="218" t="s">
        <v>353</v>
      </c>
    </row>
    <row r="118" spans="2:23" ht="32.25" customHeight="1" x14ac:dyDescent="0.35">
      <c r="B118" s="882"/>
      <c r="C118" s="911"/>
      <c r="D118" s="180"/>
      <c r="E118" s="180"/>
      <c r="F118" s="180"/>
      <c r="G118" s="180"/>
      <c r="H118" s="202"/>
      <c r="I118" s="182"/>
      <c r="J118" s="182"/>
      <c r="K118" s="203"/>
      <c r="L118" s="182"/>
      <c r="M118" s="182"/>
      <c r="N118" s="182"/>
      <c r="O118" s="203"/>
      <c r="P118" s="182"/>
      <c r="Q118" s="182"/>
      <c r="R118" s="182"/>
      <c r="S118" s="203"/>
      <c r="T118" s="182"/>
      <c r="U118" s="182"/>
      <c r="V118" s="182"/>
      <c r="W118" s="203"/>
    </row>
    <row r="119" spans="2:23" ht="32.25" customHeight="1" x14ac:dyDescent="0.35">
      <c r="B119" s="882"/>
      <c r="C119" s="881" t="s">
        <v>354</v>
      </c>
      <c r="D119" s="163" t="s">
        <v>355</v>
      </c>
      <c r="E119" s="829" t="s">
        <v>356</v>
      </c>
      <c r="F119" s="830"/>
      <c r="G119" s="164" t="s">
        <v>357</v>
      </c>
      <c r="H119" s="163" t="s">
        <v>355</v>
      </c>
      <c r="I119" s="829" t="s">
        <v>356</v>
      </c>
      <c r="J119" s="830"/>
      <c r="K119" s="164" t="s">
        <v>357</v>
      </c>
      <c r="L119" s="163" t="s">
        <v>355</v>
      </c>
      <c r="M119" s="829" t="s">
        <v>356</v>
      </c>
      <c r="N119" s="830"/>
      <c r="O119" s="164" t="s">
        <v>357</v>
      </c>
      <c r="P119" s="163" t="s">
        <v>355</v>
      </c>
      <c r="Q119" s="829" t="s">
        <v>356</v>
      </c>
      <c r="R119" s="830"/>
      <c r="S119" s="164" t="s">
        <v>357</v>
      </c>
      <c r="T119" s="163" t="s">
        <v>355</v>
      </c>
      <c r="U119" s="163" t="s">
        <v>356</v>
      </c>
      <c r="V119" s="829" t="s">
        <v>356</v>
      </c>
      <c r="W119" s="830"/>
    </row>
    <row r="120" spans="2:23" ht="23.25" customHeight="1" x14ac:dyDescent="0.35">
      <c r="B120" s="882"/>
      <c r="C120" s="882"/>
      <c r="D120" s="220"/>
      <c r="E120" s="901"/>
      <c r="F120" s="902"/>
      <c r="G120" s="167"/>
      <c r="H120" s="221"/>
      <c r="I120" s="831"/>
      <c r="J120" s="832"/>
      <c r="K120" s="192"/>
      <c r="L120" s="221"/>
      <c r="M120" s="831"/>
      <c r="N120" s="832"/>
      <c r="O120" s="170"/>
      <c r="P120" s="221"/>
      <c r="Q120" s="831"/>
      <c r="R120" s="832"/>
      <c r="S120" s="170"/>
      <c r="T120" s="221"/>
      <c r="U120" s="168"/>
      <c r="V120" s="831"/>
      <c r="W120" s="832"/>
    </row>
    <row r="121" spans="2:23" ht="23.25" customHeight="1" outlineLevel="1" x14ac:dyDescent="0.35">
      <c r="B121" s="882"/>
      <c r="C121" s="882"/>
      <c r="D121" s="163" t="s">
        <v>355</v>
      </c>
      <c r="E121" s="829" t="s">
        <v>356</v>
      </c>
      <c r="F121" s="830"/>
      <c r="G121" s="164" t="s">
        <v>357</v>
      </c>
      <c r="H121" s="163" t="s">
        <v>355</v>
      </c>
      <c r="I121" s="829" t="s">
        <v>356</v>
      </c>
      <c r="J121" s="830"/>
      <c r="K121" s="164" t="s">
        <v>357</v>
      </c>
      <c r="L121" s="163" t="s">
        <v>355</v>
      </c>
      <c r="M121" s="829" t="s">
        <v>356</v>
      </c>
      <c r="N121" s="830"/>
      <c r="O121" s="164" t="s">
        <v>357</v>
      </c>
      <c r="P121" s="163" t="s">
        <v>355</v>
      </c>
      <c r="Q121" s="829" t="s">
        <v>356</v>
      </c>
      <c r="R121" s="830"/>
      <c r="S121" s="164" t="s">
        <v>357</v>
      </c>
      <c r="T121" s="163" t="s">
        <v>355</v>
      </c>
      <c r="U121" s="163" t="s">
        <v>356</v>
      </c>
      <c r="V121" s="829" t="s">
        <v>356</v>
      </c>
      <c r="W121" s="830"/>
    </row>
    <row r="122" spans="2:23" ht="23.25" customHeight="1" outlineLevel="1" x14ac:dyDescent="0.35">
      <c r="B122" s="882"/>
      <c r="C122" s="882"/>
      <c r="D122" s="220"/>
      <c r="E122" s="901"/>
      <c r="F122" s="902"/>
      <c r="G122" s="167"/>
      <c r="H122" s="221"/>
      <c r="I122" s="831"/>
      <c r="J122" s="832"/>
      <c r="K122" s="170"/>
      <c r="L122" s="221"/>
      <c r="M122" s="831"/>
      <c r="N122" s="832"/>
      <c r="O122" s="170"/>
      <c r="P122" s="221"/>
      <c r="Q122" s="831"/>
      <c r="R122" s="832"/>
      <c r="S122" s="170"/>
      <c r="T122" s="221"/>
      <c r="U122" s="168"/>
      <c r="V122" s="831"/>
      <c r="W122" s="832"/>
    </row>
    <row r="123" spans="2:23" ht="23.25" customHeight="1" outlineLevel="1" x14ac:dyDescent="0.35">
      <c r="B123" s="882"/>
      <c r="C123" s="882"/>
      <c r="D123" s="163" t="s">
        <v>355</v>
      </c>
      <c r="E123" s="829" t="s">
        <v>356</v>
      </c>
      <c r="F123" s="830"/>
      <c r="G123" s="164" t="s">
        <v>357</v>
      </c>
      <c r="H123" s="163" t="s">
        <v>355</v>
      </c>
      <c r="I123" s="829" t="s">
        <v>356</v>
      </c>
      <c r="J123" s="830"/>
      <c r="K123" s="164" t="s">
        <v>357</v>
      </c>
      <c r="L123" s="163" t="s">
        <v>355</v>
      </c>
      <c r="M123" s="829" t="s">
        <v>356</v>
      </c>
      <c r="N123" s="830"/>
      <c r="O123" s="164" t="s">
        <v>357</v>
      </c>
      <c r="P123" s="163" t="s">
        <v>355</v>
      </c>
      <c r="Q123" s="829" t="s">
        <v>356</v>
      </c>
      <c r="R123" s="830"/>
      <c r="S123" s="164" t="s">
        <v>357</v>
      </c>
      <c r="T123" s="163" t="s">
        <v>355</v>
      </c>
      <c r="U123" s="163" t="s">
        <v>356</v>
      </c>
      <c r="V123" s="829" t="s">
        <v>356</v>
      </c>
      <c r="W123" s="830"/>
    </row>
    <row r="124" spans="2:23" ht="23.25" customHeight="1" outlineLevel="1" x14ac:dyDescent="0.35">
      <c r="B124" s="882"/>
      <c r="C124" s="882"/>
      <c r="D124" s="220"/>
      <c r="E124" s="901"/>
      <c r="F124" s="902"/>
      <c r="G124" s="167"/>
      <c r="H124" s="221"/>
      <c r="I124" s="831"/>
      <c r="J124" s="832"/>
      <c r="K124" s="170"/>
      <c r="L124" s="221"/>
      <c r="M124" s="831"/>
      <c r="N124" s="832"/>
      <c r="O124" s="170"/>
      <c r="P124" s="221"/>
      <c r="Q124" s="831"/>
      <c r="R124" s="832"/>
      <c r="S124" s="170"/>
      <c r="T124" s="221"/>
      <c r="U124" s="168"/>
      <c r="V124" s="831"/>
      <c r="W124" s="832"/>
    </row>
    <row r="125" spans="2:23" ht="23.25" customHeight="1" outlineLevel="1" x14ac:dyDescent="0.35">
      <c r="B125" s="882"/>
      <c r="C125" s="882"/>
      <c r="D125" s="163" t="s">
        <v>355</v>
      </c>
      <c r="E125" s="829" t="s">
        <v>356</v>
      </c>
      <c r="F125" s="830"/>
      <c r="G125" s="164" t="s">
        <v>357</v>
      </c>
      <c r="H125" s="163" t="s">
        <v>355</v>
      </c>
      <c r="I125" s="829" t="s">
        <v>356</v>
      </c>
      <c r="J125" s="830"/>
      <c r="K125" s="164" t="s">
        <v>357</v>
      </c>
      <c r="L125" s="163" t="s">
        <v>355</v>
      </c>
      <c r="M125" s="829" t="s">
        <v>356</v>
      </c>
      <c r="N125" s="830"/>
      <c r="O125" s="164" t="s">
        <v>357</v>
      </c>
      <c r="P125" s="163" t="s">
        <v>355</v>
      </c>
      <c r="Q125" s="829" t="s">
        <v>356</v>
      </c>
      <c r="R125" s="830"/>
      <c r="S125" s="164" t="s">
        <v>357</v>
      </c>
      <c r="T125" s="163" t="s">
        <v>355</v>
      </c>
      <c r="U125" s="163" t="s">
        <v>356</v>
      </c>
      <c r="V125" s="829" t="s">
        <v>356</v>
      </c>
      <c r="W125" s="830"/>
    </row>
    <row r="126" spans="2:23" ht="23.25" customHeight="1" outlineLevel="1" x14ac:dyDescent="0.35">
      <c r="B126" s="883"/>
      <c r="C126" s="883"/>
      <c r="D126" s="220"/>
      <c r="E126" s="901"/>
      <c r="F126" s="902"/>
      <c r="G126" s="167"/>
      <c r="H126" s="221"/>
      <c r="I126" s="831"/>
      <c r="J126" s="832"/>
      <c r="K126" s="170"/>
      <c r="L126" s="221"/>
      <c r="M126" s="831"/>
      <c r="N126" s="832"/>
      <c r="O126" s="170"/>
      <c r="P126" s="221"/>
      <c r="Q126" s="831"/>
      <c r="R126" s="832"/>
      <c r="S126" s="170"/>
      <c r="T126" s="221"/>
      <c r="U126" s="168"/>
      <c r="V126" s="831"/>
      <c r="W126" s="832"/>
    </row>
    <row r="127" spans="2:23" ht="15" thickBot="1" x14ac:dyDescent="0.4">
      <c r="B127" s="153"/>
      <c r="C127" s="153"/>
    </row>
    <row r="128" spans="2:23" ht="15" thickBot="1" x14ac:dyDescent="0.4">
      <c r="B128" s="153"/>
      <c r="C128" s="153"/>
      <c r="D128" s="833" t="s">
        <v>275</v>
      </c>
      <c r="E128" s="834"/>
      <c r="F128" s="834"/>
      <c r="G128" s="835"/>
      <c r="H128" s="833" t="s">
        <v>1100</v>
      </c>
      <c r="I128" s="834"/>
      <c r="J128" s="834"/>
      <c r="K128" s="835"/>
      <c r="L128" s="834" t="s">
        <v>277</v>
      </c>
      <c r="M128" s="834"/>
      <c r="N128" s="834"/>
      <c r="O128" s="834"/>
      <c r="P128" s="833" t="s">
        <v>1100</v>
      </c>
      <c r="Q128" s="834"/>
      <c r="R128" s="834"/>
      <c r="S128" s="835"/>
      <c r="T128" s="833" t="s">
        <v>278</v>
      </c>
      <c r="U128" s="834"/>
      <c r="V128" s="834"/>
      <c r="W128" s="835"/>
    </row>
    <row r="129" spans="2:23" x14ac:dyDescent="0.35">
      <c r="B129" s="908" t="s">
        <v>358</v>
      </c>
      <c r="C129" s="908" t="s">
        <v>359</v>
      </c>
      <c r="D129" s="848" t="s">
        <v>360</v>
      </c>
      <c r="E129" s="824"/>
      <c r="F129" s="824"/>
      <c r="G129" s="825"/>
      <c r="H129" s="823" t="s">
        <v>360</v>
      </c>
      <c r="I129" s="824"/>
      <c r="J129" s="824"/>
      <c r="K129" s="825"/>
      <c r="L129" s="823" t="s">
        <v>360</v>
      </c>
      <c r="M129" s="824"/>
      <c r="N129" s="824"/>
      <c r="O129" s="825"/>
      <c r="P129" s="823" t="s">
        <v>360</v>
      </c>
      <c r="Q129" s="824"/>
      <c r="R129" s="824"/>
      <c r="S129" s="825"/>
      <c r="T129" s="848" t="s">
        <v>360</v>
      </c>
      <c r="U129" s="824"/>
      <c r="V129" s="824"/>
      <c r="W129" s="825"/>
    </row>
    <row r="130" spans="2:23" ht="45" customHeight="1" x14ac:dyDescent="0.35">
      <c r="B130" s="909"/>
      <c r="C130" s="909"/>
      <c r="D130" s="903"/>
      <c r="E130" s="904"/>
      <c r="F130" s="904"/>
      <c r="G130" s="905"/>
      <c r="H130" s="826"/>
      <c r="I130" s="827"/>
      <c r="J130" s="827"/>
      <c r="K130" s="828"/>
      <c r="L130" s="826"/>
      <c r="M130" s="827"/>
      <c r="N130" s="827"/>
      <c r="O130" s="828"/>
      <c r="P130" s="826"/>
      <c r="Q130" s="827"/>
      <c r="R130" s="827"/>
      <c r="S130" s="828"/>
      <c r="T130" s="906"/>
      <c r="U130" s="827"/>
      <c r="V130" s="827"/>
      <c r="W130" s="828"/>
    </row>
    <row r="131" spans="2:23" ht="32.25" customHeight="1" x14ac:dyDescent="0.35">
      <c r="B131" s="899" t="s">
        <v>361</v>
      </c>
      <c r="C131" s="881" t="s">
        <v>362</v>
      </c>
      <c r="D131" s="535" t="s">
        <v>363</v>
      </c>
      <c r="E131" s="536" t="s">
        <v>274</v>
      </c>
      <c r="F131" s="528" t="s">
        <v>296</v>
      </c>
      <c r="G131" s="529" t="s">
        <v>313</v>
      </c>
      <c r="H131" s="217" t="s">
        <v>363</v>
      </c>
      <c r="I131" s="505" t="s">
        <v>274</v>
      </c>
      <c r="J131" s="163" t="s">
        <v>296</v>
      </c>
      <c r="K131" s="164" t="s">
        <v>313</v>
      </c>
      <c r="L131" s="217" t="s">
        <v>363</v>
      </c>
      <c r="M131" s="505" t="s">
        <v>274</v>
      </c>
      <c r="N131" s="163" t="s">
        <v>296</v>
      </c>
      <c r="O131" s="164" t="s">
        <v>313</v>
      </c>
      <c r="P131" s="217" t="s">
        <v>363</v>
      </c>
      <c r="Q131" s="572" t="s">
        <v>274</v>
      </c>
      <c r="R131" s="163" t="s">
        <v>296</v>
      </c>
      <c r="S131" s="164" t="s">
        <v>313</v>
      </c>
      <c r="T131" s="217" t="s">
        <v>363</v>
      </c>
      <c r="U131" s="230" t="s">
        <v>274</v>
      </c>
      <c r="V131" s="163" t="s">
        <v>296</v>
      </c>
      <c r="W131" s="164" t="s">
        <v>313</v>
      </c>
    </row>
    <row r="132" spans="2:23" ht="23.25" customHeight="1" x14ac:dyDescent="0.35">
      <c r="B132" s="907"/>
      <c r="C132" s="882"/>
      <c r="D132" s="180">
        <v>0</v>
      </c>
      <c r="E132" s="506" t="s">
        <v>453</v>
      </c>
      <c r="F132" s="166" t="s">
        <v>435</v>
      </c>
      <c r="G132" s="201" t="s">
        <v>552</v>
      </c>
      <c r="H132" s="182">
        <v>1</v>
      </c>
      <c r="I132" s="537" t="s">
        <v>453</v>
      </c>
      <c r="J132" s="508" t="s">
        <v>435</v>
      </c>
      <c r="K132" s="510" t="s">
        <v>552</v>
      </c>
      <c r="L132" s="182">
        <v>1</v>
      </c>
      <c r="M132" s="537" t="s">
        <v>453</v>
      </c>
      <c r="N132" s="508" t="s">
        <v>435</v>
      </c>
      <c r="O132" s="510" t="s">
        <v>552</v>
      </c>
      <c r="P132" s="182">
        <v>1</v>
      </c>
      <c r="Q132" s="537" t="s">
        <v>453</v>
      </c>
      <c r="R132" s="573" t="s">
        <v>435</v>
      </c>
      <c r="S132" s="570" t="s">
        <v>552</v>
      </c>
      <c r="T132" s="182"/>
      <c r="U132" s="233"/>
      <c r="V132" s="182"/>
      <c r="W132" s="231"/>
    </row>
    <row r="133" spans="2:23" ht="23.25" customHeight="1" x14ac:dyDescent="0.35">
      <c r="B133" s="907"/>
      <c r="C133" s="882"/>
      <c r="D133" s="535" t="s">
        <v>363</v>
      </c>
      <c r="E133" s="536" t="s">
        <v>274</v>
      </c>
      <c r="F133" s="528" t="s">
        <v>296</v>
      </c>
      <c r="G133" s="529" t="s">
        <v>313</v>
      </c>
      <c r="H133" s="217" t="s">
        <v>363</v>
      </c>
      <c r="I133" s="505" t="s">
        <v>274</v>
      </c>
      <c r="J133" s="163" t="s">
        <v>296</v>
      </c>
      <c r="K133" s="164" t="s">
        <v>313</v>
      </c>
      <c r="L133" s="217" t="s">
        <v>363</v>
      </c>
      <c r="M133" s="505" t="s">
        <v>274</v>
      </c>
      <c r="N133" s="163" t="s">
        <v>296</v>
      </c>
      <c r="O133" s="164" t="s">
        <v>313</v>
      </c>
      <c r="P133" s="217" t="s">
        <v>363</v>
      </c>
      <c r="Q133" s="572" t="s">
        <v>274</v>
      </c>
      <c r="R133" s="163" t="s">
        <v>296</v>
      </c>
      <c r="S133" s="164" t="s">
        <v>313</v>
      </c>
      <c r="T133" s="217" t="s">
        <v>363</v>
      </c>
      <c r="U133" s="505" t="s">
        <v>274</v>
      </c>
      <c r="V133" s="163" t="s">
        <v>296</v>
      </c>
      <c r="W133" s="164" t="s">
        <v>313</v>
      </c>
    </row>
    <row r="134" spans="2:23" ht="23.25" customHeight="1" x14ac:dyDescent="0.35">
      <c r="B134" s="907"/>
      <c r="C134" s="882"/>
      <c r="D134" s="180">
        <v>0</v>
      </c>
      <c r="E134" s="506" t="s">
        <v>449</v>
      </c>
      <c r="F134" s="166" t="s">
        <v>435</v>
      </c>
      <c r="G134" s="201" t="s">
        <v>558</v>
      </c>
      <c r="H134" s="182">
        <v>1</v>
      </c>
      <c r="I134" s="537" t="s">
        <v>449</v>
      </c>
      <c r="J134" s="508" t="s">
        <v>435</v>
      </c>
      <c r="K134" s="510" t="s">
        <v>552</v>
      </c>
      <c r="L134" s="182">
        <v>1</v>
      </c>
      <c r="M134" s="537" t="s">
        <v>449</v>
      </c>
      <c r="N134" s="508" t="s">
        <v>435</v>
      </c>
      <c r="O134" s="510" t="s">
        <v>552</v>
      </c>
      <c r="P134" s="182">
        <v>1</v>
      </c>
      <c r="Q134" s="537" t="s">
        <v>449</v>
      </c>
      <c r="R134" s="573" t="s">
        <v>435</v>
      </c>
      <c r="S134" s="570" t="s">
        <v>552</v>
      </c>
      <c r="T134" s="182"/>
      <c r="U134" s="233"/>
      <c r="V134" s="182"/>
      <c r="W134" s="510"/>
    </row>
    <row r="135" spans="2:23" ht="23.25" customHeight="1" x14ac:dyDescent="0.35">
      <c r="B135" s="907"/>
      <c r="C135" s="882"/>
      <c r="D135" s="535" t="s">
        <v>363</v>
      </c>
      <c r="E135" s="536" t="s">
        <v>274</v>
      </c>
      <c r="F135" s="528" t="s">
        <v>296</v>
      </c>
      <c r="G135" s="529" t="s">
        <v>313</v>
      </c>
      <c r="H135" s="217" t="s">
        <v>363</v>
      </c>
      <c r="I135" s="505" t="s">
        <v>274</v>
      </c>
      <c r="J135" s="163" t="s">
        <v>296</v>
      </c>
      <c r="K135" s="164" t="s">
        <v>313</v>
      </c>
      <c r="L135" s="217" t="s">
        <v>363</v>
      </c>
      <c r="M135" s="505" t="s">
        <v>274</v>
      </c>
      <c r="N135" s="163" t="s">
        <v>296</v>
      </c>
      <c r="O135" s="164" t="s">
        <v>313</v>
      </c>
      <c r="P135" s="217" t="s">
        <v>363</v>
      </c>
      <c r="Q135" s="572" t="s">
        <v>274</v>
      </c>
      <c r="R135" s="163" t="s">
        <v>296</v>
      </c>
      <c r="S135" s="164" t="s">
        <v>313</v>
      </c>
      <c r="T135" s="217" t="s">
        <v>363</v>
      </c>
      <c r="U135" s="505" t="s">
        <v>274</v>
      </c>
      <c r="V135" s="163" t="s">
        <v>296</v>
      </c>
      <c r="W135" s="164" t="s">
        <v>313</v>
      </c>
    </row>
    <row r="136" spans="2:23" ht="23.25" customHeight="1" x14ac:dyDescent="0.35">
      <c r="B136" s="907"/>
      <c r="C136" s="883"/>
      <c r="D136" s="180">
        <v>0</v>
      </c>
      <c r="E136" s="506" t="s">
        <v>240</v>
      </c>
      <c r="F136" s="166" t="s">
        <v>435</v>
      </c>
      <c r="G136" s="201" t="s">
        <v>561</v>
      </c>
      <c r="H136" s="182">
        <v>1</v>
      </c>
      <c r="I136" s="537" t="s">
        <v>401</v>
      </c>
      <c r="J136" s="508" t="s">
        <v>435</v>
      </c>
      <c r="K136" s="510" t="s">
        <v>523</v>
      </c>
      <c r="L136" s="182">
        <v>1</v>
      </c>
      <c r="M136" s="537" t="s">
        <v>401</v>
      </c>
      <c r="N136" s="508" t="s">
        <v>435</v>
      </c>
      <c r="O136" s="510" t="s">
        <v>523</v>
      </c>
      <c r="P136" s="182">
        <v>1</v>
      </c>
      <c r="Q136" s="537" t="s">
        <v>401</v>
      </c>
      <c r="R136" s="573" t="s">
        <v>435</v>
      </c>
      <c r="S136" s="570" t="s">
        <v>523</v>
      </c>
      <c r="T136" s="182"/>
      <c r="U136" s="233"/>
      <c r="V136" s="182"/>
      <c r="W136" s="510"/>
    </row>
    <row r="137" spans="2:23" ht="29.25" customHeight="1" x14ac:dyDescent="0.35">
      <c r="B137" s="907"/>
      <c r="C137" s="899" t="s">
        <v>364</v>
      </c>
      <c r="D137" s="163" t="s">
        <v>365</v>
      </c>
      <c r="E137" s="829" t="s">
        <v>366</v>
      </c>
      <c r="F137" s="830"/>
      <c r="G137" s="164" t="s">
        <v>367</v>
      </c>
      <c r="H137" s="163" t="s">
        <v>365</v>
      </c>
      <c r="I137" s="829" t="s">
        <v>366</v>
      </c>
      <c r="J137" s="830"/>
      <c r="K137" s="164" t="s">
        <v>367</v>
      </c>
      <c r="L137" s="163" t="s">
        <v>365</v>
      </c>
      <c r="M137" s="829" t="s">
        <v>366</v>
      </c>
      <c r="N137" s="830"/>
      <c r="O137" s="164" t="s">
        <v>367</v>
      </c>
      <c r="P137" s="163" t="s">
        <v>365</v>
      </c>
      <c r="Q137" s="829" t="s">
        <v>366</v>
      </c>
      <c r="R137" s="830"/>
      <c r="S137" s="164" t="s">
        <v>367</v>
      </c>
      <c r="T137" s="163" t="s">
        <v>365</v>
      </c>
      <c r="U137" s="829" t="s">
        <v>366</v>
      </c>
      <c r="V137" s="830"/>
      <c r="W137" s="164" t="s">
        <v>367</v>
      </c>
    </row>
    <row r="138" spans="2:23" ht="36.5" customHeight="1" x14ac:dyDescent="0.35">
      <c r="B138" s="900"/>
      <c r="C138" s="900"/>
      <c r="D138" s="220"/>
      <c r="E138" s="901"/>
      <c r="F138" s="902"/>
      <c r="G138" s="167"/>
      <c r="H138" s="221"/>
      <c r="I138" s="831"/>
      <c r="J138" s="832"/>
      <c r="K138" s="170"/>
      <c r="L138" s="221"/>
      <c r="M138" s="831"/>
      <c r="N138" s="832"/>
      <c r="O138" s="170"/>
      <c r="P138" s="221"/>
      <c r="Q138" s="831"/>
      <c r="R138" s="832"/>
      <c r="S138" s="170"/>
      <c r="T138" s="221"/>
      <c r="U138" s="831"/>
      <c r="V138" s="832"/>
      <c r="W138" s="170"/>
    </row>
    <row r="139" spans="2:23" ht="15" thickBot="1" x14ac:dyDescent="0.4"/>
    <row r="140" spans="2:23" ht="14.5" hidden="1" customHeight="1" x14ac:dyDescent="0.35"/>
    <row r="141" spans="2:23" ht="15" hidden="1" thickBot="1" x14ac:dyDescent="0.4"/>
    <row r="142" spans="2:23" ht="15" hidden="1" thickBot="1" x14ac:dyDescent="0.4"/>
    <row r="143" spans="2:23" ht="15" hidden="1" thickBot="1" x14ac:dyDescent="0.4"/>
    <row r="144" spans="2:23" ht="15" hidden="1" thickBot="1" x14ac:dyDescent="0.4">
      <c r="D144" s="138" t="s">
        <v>368</v>
      </c>
    </row>
    <row r="145" spans="2:16" ht="15" hidden="1" thickBot="1" x14ac:dyDescent="0.4">
      <c r="D145" s="138" t="s">
        <v>369</v>
      </c>
      <c r="E145" s="138" t="s">
        <v>370</v>
      </c>
      <c r="F145" s="138" t="s">
        <v>371</v>
      </c>
      <c r="H145" s="138" t="s">
        <v>372</v>
      </c>
      <c r="I145" s="138" t="s">
        <v>373</v>
      </c>
    </row>
    <row r="146" spans="2:16" ht="15" hidden="1" thickBot="1" x14ac:dyDescent="0.4">
      <c r="D146" s="138" t="s">
        <v>374</v>
      </c>
      <c r="E146" s="138" t="s">
        <v>375</v>
      </c>
      <c r="F146" s="138" t="s">
        <v>376</v>
      </c>
      <c r="H146" s="138" t="s">
        <v>377</v>
      </c>
      <c r="I146" s="138" t="s">
        <v>378</v>
      </c>
    </row>
    <row r="147" spans="2:16" ht="15" hidden="1" thickBot="1" x14ac:dyDescent="0.4">
      <c r="D147" s="138" t="s">
        <v>379</v>
      </c>
      <c r="E147" s="138" t="s">
        <v>380</v>
      </c>
      <c r="F147" s="138" t="s">
        <v>381</v>
      </c>
      <c r="H147" s="138" t="s">
        <v>382</v>
      </c>
      <c r="I147" s="138" t="s">
        <v>383</v>
      </c>
    </row>
    <row r="148" spans="2:16" ht="15" hidden="1" thickBot="1" x14ac:dyDescent="0.4">
      <c r="D148" s="138" t="s">
        <v>384</v>
      </c>
      <c r="F148" s="138" t="s">
        <v>385</v>
      </c>
      <c r="G148" s="138" t="s">
        <v>386</v>
      </c>
      <c r="H148" s="138" t="s">
        <v>387</v>
      </c>
      <c r="I148" s="138" t="s">
        <v>388</v>
      </c>
      <c r="K148" s="138" t="s">
        <v>389</v>
      </c>
    </row>
    <row r="149" spans="2:16" ht="15" hidden="1" thickBot="1" x14ac:dyDescent="0.4">
      <c r="D149" s="138" t="s">
        <v>390</v>
      </c>
      <c r="F149" s="138" t="s">
        <v>391</v>
      </c>
      <c r="G149" s="138" t="s">
        <v>392</v>
      </c>
      <c r="H149" s="138" t="s">
        <v>393</v>
      </c>
      <c r="I149" s="138" t="s">
        <v>394</v>
      </c>
      <c r="K149" s="138" t="s">
        <v>395</v>
      </c>
      <c r="L149" s="138" t="s">
        <v>396</v>
      </c>
      <c r="P149" s="138" t="s">
        <v>396</v>
      </c>
    </row>
    <row r="150" spans="2:16" ht="15" hidden="1" thickBot="1" x14ac:dyDescent="0.4">
      <c r="D150" s="138" t="s">
        <v>397</v>
      </c>
      <c r="E150" s="222" t="s">
        <v>398</v>
      </c>
      <c r="G150" s="138" t="s">
        <v>399</v>
      </c>
      <c r="H150" s="138" t="s">
        <v>400</v>
      </c>
      <c r="K150" s="138" t="s">
        <v>401</v>
      </c>
      <c r="L150" s="138" t="s">
        <v>402</v>
      </c>
      <c r="P150" s="138" t="s">
        <v>402</v>
      </c>
    </row>
    <row r="151" spans="2:16" ht="15" hidden="1" thickBot="1" x14ac:dyDescent="0.4">
      <c r="D151" s="138" t="s">
        <v>403</v>
      </c>
      <c r="E151" s="223" t="s">
        <v>404</v>
      </c>
      <c r="K151" s="138" t="s">
        <v>405</v>
      </c>
      <c r="L151" s="138" t="s">
        <v>406</v>
      </c>
      <c r="P151" s="138" t="s">
        <v>406</v>
      </c>
    </row>
    <row r="152" spans="2:16" ht="15" hidden="1" thickBot="1" x14ac:dyDescent="0.4">
      <c r="E152" s="224" t="s">
        <v>407</v>
      </c>
      <c r="H152" s="138" t="s">
        <v>408</v>
      </c>
      <c r="K152" s="138" t="s">
        <v>409</v>
      </c>
      <c r="L152" s="138" t="s">
        <v>410</v>
      </c>
      <c r="P152" s="138" t="s">
        <v>410</v>
      </c>
    </row>
    <row r="153" spans="2:16" ht="15" hidden="1" thickBot="1" x14ac:dyDescent="0.4">
      <c r="H153" s="138" t="s">
        <v>411</v>
      </c>
      <c r="K153" s="138" t="s">
        <v>412</v>
      </c>
      <c r="L153" s="138" t="s">
        <v>413</v>
      </c>
      <c r="P153" s="138" t="s">
        <v>413</v>
      </c>
    </row>
    <row r="154" spans="2:16" ht="15" hidden="1" thickBot="1" x14ac:dyDescent="0.4">
      <c r="H154" s="138" t="s">
        <v>414</v>
      </c>
      <c r="K154" s="138" t="s">
        <v>415</v>
      </c>
      <c r="L154" s="138" t="s">
        <v>416</v>
      </c>
      <c r="P154" s="138" t="s">
        <v>416</v>
      </c>
    </row>
    <row r="155" spans="2:16" ht="15" hidden="1" thickBot="1" x14ac:dyDescent="0.4">
      <c r="B155" s="138" t="s">
        <v>417</v>
      </c>
      <c r="C155" s="138" t="s">
        <v>418</v>
      </c>
      <c r="D155" s="138" t="s">
        <v>417</v>
      </c>
      <c r="G155" s="138" t="s">
        <v>419</v>
      </c>
      <c r="H155" s="138" t="s">
        <v>420</v>
      </c>
      <c r="J155" s="138" t="s">
        <v>240</v>
      </c>
      <c r="K155" s="138" t="s">
        <v>421</v>
      </c>
      <c r="L155" s="138" t="s">
        <v>422</v>
      </c>
      <c r="P155" s="138" t="s">
        <v>422</v>
      </c>
    </row>
    <row r="156" spans="2:16" ht="15" hidden="1" thickBot="1" x14ac:dyDescent="0.4">
      <c r="B156" s="138">
        <v>1</v>
      </c>
      <c r="C156" s="138" t="s">
        <v>423</v>
      </c>
      <c r="D156" s="138" t="s">
        <v>424</v>
      </c>
      <c r="E156" s="138" t="s">
        <v>313</v>
      </c>
      <c r="F156" s="138" t="s">
        <v>11</v>
      </c>
      <c r="G156" s="138" t="s">
        <v>425</v>
      </c>
      <c r="H156" s="138" t="s">
        <v>426</v>
      </c>
      <c r="J156" s="138" t="s">
        <v>401</v>
      </c>
      <c r="K156" s="138" t="s">
        <v>427</v>
      </c>
    </row>
    <row r="157" spans="2:16" ht="15" hidden="1" thickBot="1" x14ac:dyDescent="0.4">
      <c r="B157" s="138">
        <v>2</v>
      </c>
      <c r="C157" s="138" t="s">
        <v>428</v>
      </c>
      <c r="D157" s="138" t="s">
        <v>429</v>
      </c>
      <c r="E157" s="138" t="s">
        <v>296</v>
      </c>
      <c r="F157" s="138" t="s">
        <v>18</v>
      </c>
      <c r="G157" s="138" t="s">
        <v>430</v>
      </c>
      <c r="J157" s="138" t="s">
        <v>431</v>
      </c>
      <c r="K157" s="138" t="s">
        <v>432</v>
      </c>
    </row>
    <row r="158" spans="2:16" ht="15" hidden="1" thickBot="1" x14ac:dyDescent="0.4">
      <c r="B158" s="138">
        <v>3</v>
      </c>
      <c r="C158" s="138" t="s">
        <v>433</v>
      </c>
      <c r="D158" s="138" t="s">
        <v>434</v>
      </c>
      <c r="E158" s="138" t="s">
        <v>274</v>
      </c>
      <c r="G158" s="138" t="s">
        <v>435</v>
      </c>
      <c r="J158" s="138" t="s">
        <v>436</v>
      </c>
      <c r="K158" s="138" t="s">
        <v>437</v>
      </c>
    </row>
    <row r="159" spans="2:16" ht="15" hidden="1" thickBot="1" x14ac:dyDescent="0.4">
      <c r="B159" s="138">
        <v>4</v>
      </c>
      <c r="C159" s="138" t="s">
        <v>426</v>
      </c>
      <c r="H159" s="138" t="s">
        <v>438</v>
      </c>
      <c r="I159" s="138" t="s">
        <v>439</v>
      </c>
      <c r="J159" s="138" t="s">
        <v>440</v>
      </c>
      <c r="K159" s="138" t="s">
        <v>441</v>
      </c>
    </row>
    <row r="160" spans="2:16" ht="15" hidden="1" thickBot="1" x14ac:dyDescent="0.4">
      <c r="D160" s="138" t="s">
        <v>435</v>
      </c>
      <c r="H160" s="138" t="s">
        <v>442</v>
      </c>
      <c r="I160" s="138" t="s">
        <v>443</v>
      </c>
      <c r="J160" s="138" t="s">
        <v>444</v>
      </c>
      <c r="K160" s="138" t="s">
        <v>445</v>
      </c>
    </row>
    <row r="161" spans="2:11" ht="15" hidden="1" thickBot="1" x14ac:dyDescent="0.4">
      <c r="D161" s="138" t="s">
        <v>446</v>
      </c>
      <c r="H161" s="138" t="s">
        <v>447</v>
      </c>
      <c r="I161" s="138" t="s">
        <v>448</v>
      </c>
      <c r="J161" s="138" t="s">
        <v>449</v>
      </c>
      <c r="K161" s="138" t="s">
        <v>450</v>
      </c>
    </row>
    <row r="162" spans="2:11" ht="15" hidden="1" thickBot="1" x14ac:dyDescent="0.4">
      <c r="D162" s="138" t="s">
        <v>451</v>
      </c>
      <c r="H162" s="138" t="s">
        <v>452</v>
      </c>
      <c r="J162" s="138" t="s">
        <v>453</v>
      </c>
      <c r="K162" s="138" t="s">
        <v>454</v>
      </c>
    </row>
    <row r="163" spans="2:11" ht="15" hidden="1" thickBot="1" x14ac:dyDescent="0.4">
      <c r="H163" s="138" t="s">
        <v>455</v>
      </c>
      <c r="J163" s="138" t="s">
        <v>456</v>
      </c>
    </row>
    <row r="164" spans="2:11" ht="58.5" hidden="1" thickBot="1" x14ac:dyDescent="0.4">
      <c r="D164" s="225" t="s">
        <v>457</v>
      </c>
      <c r="E164" s="138" t="s">
        <v>458</v>
      </c>
      <c r="F164" s="138" t="s">
        <v>459</v>
      </c>
      <c r="G164" s="138" t="s">
        <v>460</v>
      </c>
      <c r="H164" s="138" t="s">
        <v>461</v>
      </c>
      <c r="I164" s="138" t="s">
        <v>462</v>
      </c>
      <c r="J164" s="138" t="s">
        <v>463</v>
      </c>
      <c r="K164" s="138" t="s">
        <v>464</v>
      </c>
    </row>
    <row r="165" spans="2:11" ht="73" hidden="1" thickBot="1" x14ac:dyDescent="0.4">
      <c r="B165" s="138" t="s">
        <v>566</v>
      </c>
      <c r="C165" s="138" t="s">
        <v>565</v>
      </c>
      <c r="D165" s="225" t="s">
        <v>465</v>
      </c>
      <c r="E165" s="138" t="s">
        <v>466</v>
      </c>
      <c r="F165" s="138" t="s">
        <v>467</v>
      </c>
      <c r="G165" s="138" t="s">
        <v>468</v>
      </c>
      <c r="H165" s="138" t="s">
        <v>469</v>
      </c>
      <c r="I165" s="138" t="s">
        <v>470</v>
      </c>
      <c r="J165" s="138" t="s">
        <v>471</v>
      </c>
      <c r="K165" s="138" t="s">
        <v>472</v>
      </c>
    </row>
    <row r="166" spans="2:11" ht="44" hidden="1" thickBot="1" x14ac:dyDescent="0.4">
      <c r="B166" s="138" t="s">
        <v>567</v>
      </c>
      <c r="C166" s="138" t="s">
        <v>564</v>
      </c>
      <c r="D166" s="225" t="s">
        <v>473</v>
      </c>
      <c r="E166" s="138" t="s">
        <v>474</v>
      </c>
      <c r="F166" s="138" t="s">
        <v>475</v>
      </c>
      <c r="G166" s="138" t="s">
        <v>476</v>
      </c>
      <c r="H166" s="138" t="s">
        <v>477</v>
      </c>
      <c r="I166" s="138" t="s">
        <v>478</v>
      </c>
      <c r="J166" s="138" t="s">
        <v>479</v>
      </c>
      <c r="K166" s="138" t="s">
        <v>480</v>
      </c>
    </row>
    <row r="167" spans="2:11" ht="15" hidden="1" thickBot="1" x14ac:dyDescent="0.4">
      <c r="B167" s="138" t="s">
        <v>568</v>
      </c>
      <c r="C167" s="138" t="s">
        <v>563</v>
      </c>
      <c r="F167" s="138" t="s">
        <v>481</v>
      </c>
      <c r="G167" s="138" t="s">
        <v>482</v>
      </c>
      <c r="H167" s="138" t="s">
        <v>483</v>
      </c>
      <c r="I167" s="138" t="s">
        <v>484</v>
      </c>
      <c r="J167" s="138" t="s">
        <v>485</v>
      </c>
      <c r="K167" s="138" t="s">
        <v>486</v>
      </c>
    </row>
    <row r="168" spans="2:11" ht="15" hidden="1" thickBot="1" x14ac:dyDescent="0.4">
      <c r="B168" s="138" t="s">
        <v>569</v>
      </c>
      <c r="G168" s="138" t="s">
        <v>487</v>
      </c>
      <c r="H168" s="138" t="s">
        <v>488</v>
      </c>
      <c r="I168" s="138" t="s">
        <v>489</v>
      </c>
      <c r="J168" s="138" t="s">
        <v>490</v>
      </c>
      <c r="K168" s="138" t="s">
        <v>491</v>
      </c>
    </row>
    <row r="169" spans="2:11" ht="15" hidden="1" thickBot="1" x14ac:dyDescent="0.4">
      <c r="C169" s="138" t="s">
        <v>492</v>
      </c>
      <c r="J169" s="138" t="s">
        <v>493</v>
      </c>
    </row>
    <row r="170" spans="2:11" ht="15" hidden="1" thickBot="1" x14ac:dyDescent="0.4">
      <c r="C170" s="138" t="s">
        <v>494</v>
      </c>
      <c r="I170" s="138" t="s">
        <v>495</v>
      </c>
      <c r="J170" s="138" t="s">
        <v>496</v>
      </c>
    </row>
    <row r="171" spans="2:11" ht="15" hidden="1" thickBot="1" x14ac:dyDescent="0.4">
      <c r="B171" s="234" t="s">
        <v>570</v>
      </c>
      <c r="C171" s="138" t="s">
        <v>497</v>
      </c>
      <c r="I171" s="138" t="s">
        <v>498</v>
      </c>
      <c r="J171" s="138" t="s">
        <v>499</v>
      </c>
    </row>
    <row r="172" spans="2:11" ht="15" hidden="1" thickBot="1" x14ac:dyDescent="0.4">
      <c r="B172" s="234" t="s">
        <v>29</v>
      </c>
      <c r="C172" s="138" t="s">
        <v>500</v>
      </c>
      <c r="D172" s="138" t="s">
        <v>501</v>
      </c>
      <c r="E172" s="138" t="s">
        <v>502</v>
      </c>
      <c r="I172" s="138" t="s">
        <v>503</v>
      </c>
      <c r="J172" s="138" t="s">
        <v>240</v>
      </c>
    </row>
    <row r="173" spans="2:11" ht="15" hidden="1" thickBot="1" x14ac:dyDescent="0.4">
      <c r="B173" s="234" t="s">
        <v>16</v>
      </c>
      <c r="D173" s="138" t="s">
        <v>504</v>
      </c>
      <c r="E173" s="138" t="s">
        <v>505</v>
      </c>
      <c r="H173" s="138" t="s">
        <v>377</v>
      </c>
      <c r="I173" s="138" t="s">
        <v>506</v>
      </c>
    </row>
    <row r="174" spans="2:11" ht="15" hidden="1" thickBot="1" x14ac:dyDescent="0.4">
      <c r="B174" s="234" t="s">
        <v>34</v>
      </c>
      <c r="D174" s="138" t="s">
        <v>507</v>
      </c>
      <c r="E174" s="138" t="s">
        <v>508</v>
      </c>
      <c r="H174" s="138" t="s">
        <v>387</v>
      </c>
      <c r="I174" s="138" t="s">
        <v>509</v>
      </c>
      <c r="J174" s="138" t="s">
        <v>510</v>
      </c>
    </row>
    <row r="175" spans="2:11" ht="15" hidden="1" thickBot="1" x14ac:dyDescent="0.4">
      <c r="B175" s="234" t="s">
        <v>571</v>
      </c>
      <c r="C175" s="138" t="s">
        <v>511</v>
      </c>
      <c r="D175" s="138" t="s">
        <v>512</v>
      </c>
      <c r="H175" s="138" t="s">
        <v>393</v>
      </c>
      <c r="I175" s="138" t="s">
        <v>513</v>
      </c>
      <c r="J175" s="138" t="s">
        <v>514</v>
      </c>
    </row>
    <row r="176" spans="2:11" ht="15" hidden="1" thickBot="1" x14ac:dyDescent="0.4">
      <c r="B176" s="234" t="s">
        <v>572</v>
      </c>
      <c r="C176" s="138" t="s">
        <v>515</v>
      </c>
      <c r="H176" s="138" t="s">
        <v>400</v>
      </c>
      <c r="I176" s="138" t="s">
        <v>516</v>
      </c>
    </row>
    <row r="177" spans="2:9" ht="15" hidden="1" thickBot="1" x14ac:dyDescent="0.4">
      <c r="B177" s="234" t="s">
        <v>573</v>
      </c>
      <c r="C177" s="138" t="s">
        <v>517</v>
      </c>
      <c r="E177" s="138" t="s">
        <v>518</v>
      </c>
      <c r="H177" s="138" t="s">
        <v>519</v>
      </c>
      <c r="I177" s="138" t="s">
        <v>520</v>
      </c>
    </row>
    <row r="178" spans="2:9" ht="15" hidden="1" thickBot="1" x14ac:dyDescent="0.4">
      <c r="B178" s="234" t="s">
        <v>574</v>
      </c>
      <c r="C178" s="138" t="s">
        <v>521</v>
      </c>
      <c r="E178" s="138" t="s">
        <v>522</v>
      </c>
      <c r="H178" s="138" t="s">
        <v>523</v>
      </c>
      <c r="I178" s="138" t="s">
        <v>524</v>
      </c>
    </row>
    <row r="179" spans="2:9" ht="15" hidden="1" thickBot="1" x14ac:dyDescent="0.4">
      <c r="B179" s="234" t="s">
        <v>575</v>
      </c>
      <c r="C179" s="138" t="s">
        <v>525</v>
      </c>
      <c r="E179" s="138" t="s">
        <v>526</v>
      </c>
      <c r="H179" s="138" t="s">
        <v>527</v>
      </c>
      <c r="I179" s="138" t="s">
        <v>528</v>
      </c>
    </row>
    <row r="180" spans="2:9" ht="15" hidden="1" thickBot="1" x14ac:dyDescent="0.4">
      <c r="B180" s="234" t="s">
        <v>576</v>
      </c>
      <c r="C180" s="138" t="s">
        <v>529</v>
      </c>
      <c r="E180" s="138" t="s">
        <v>530</v>
      </c>
      <c r="H180" s="138" t="s">
        <v>531</v>
      </c>
      <c r="I180" s="138" t="s">
        <v>532</v>
      </c>
    </row>
    <row r="181" spans="2:9" ht="15" hidden="1" thickBot="1" x14ac:dyDescent="0.4">
      <c r="B181" s="234" t="s">
        <v>577</v>
      </c>
      <c r="C181" s="138" t="s">
        <v>533</v>
      </c>
      <c r="E181" s="138" t="s">
        <v>534</v>
      </c>
      <c r="H181" s="138" t="s">
        <v>535</v>
      </c>
      <c r="I181" s="138" t="s">
        <v>536</v>
      </c>
    </row>
    <row r="182" spans="2:9" ht="15" hidden="1" thickBot="1" x14ac:dyDescent="0.4">
      <c r="B182" s="234" t="s">
        <v>578</v>
      </c>
      <c r="C182" s="138" t="s">
        <v>240</v>
      </c>
      <c r="E182" s="138" t="s">
        <v>537</v>
      </c>
      <c r="H182" s="138" t="s">
        <v>538</v>
      </c>
      <c r="I182" s="138" t="s">
        <v>539</v>
      </c>
    </row>
    <row r="183" spans="2:9" ht="15" hidden="1" thickBot="1" x14ac:dyDescent="0.4">
      <c r="B183" s="234" t="s">
        <v>579</v>
      </c>
      <c r="E183" s="138" t="s">
        <v>540</v>
      </c>
      <c r="H183" s="138" t="s">
        <v>541</v>
      </c>
      <c r="I183" s="138" t="s">
        <v>542</v>
      </c>
    </row>
    <row r="184" spans="2:9" ht="15" hidden="1" thickBot="1" x14ac:dyDescent="0.4">
      <c r="B184" s="234" t="s">
        <v>580</v>
      </c>
      <c r="E184" s="138" t="s">
        <v>543</v>
      </c>
      <c r="H184" s="138" t="s">
        <v>544</v>
      </c>
      <c r="I184" s="138" t="s">
        <v>545</v>
      </c>
    </row>
    <row r="185" spans="2:9" ht="15" hidden="1" thickBot="1" x14ac:dyDescent="0.4">
      <c r="B185" s="234" t="s">
        <v>581</v>
      </c>
      <c r="E185" s="138" t="s">
        <v>546</v>
      </c>
      <c r="H185" s="138" t="s">
        <v>547</v>
      </c>
      <c r="I185" s="138" t="s">
        <v>548</v>
      </c>
    </row>
    <row r="186" spans="2:9" ht="15" hidden="1" thickBot="1" x14ac:dyDescent="0.4">
      <c r="B186" s="234" t="s">
        <v>582</v>
      </c>
      <c r="H186" s="138" t="s">
        <v>549</v>
      </c>
      <c r="I186" s="138" t="s">
        <v>550</v>
      </c>
    </row>
    <row r="187" spans="2:9" ht="15" hidden="1" thickBot="1" x14ac:dyDescent="0.4">
      <c r="B187" s="234" t="s">
        <v>583</v>
      </c>
      <c r="H187" s="138" t="s">
        <v>551</v>
      </c>
    </row>
    <row r="188" spans="2:9" ht="15" hidden="1" thickBot="1" x14ac:dyDescent="0.4">
      <c r="B188" s="234" t="s">
        <v>584</v>
      </c>
      <c r="H188" s="138" t="s">
        <v>552</v>
      </c>
    </row>
    <row r="189" spans="2:9" ht="15" hidden="1" thickBot="1" x14ac:dyDescent="0.4">
      <c r="B189" s="234" t="s">
        <v>585</v>
      </c>
      <c r="H189" s="138" t="s">
        <v>553</v>
      </c>
    </row>
    <row r="190" spans="2:9" ht="15" hidden="1" thickBot="1" x14ac:dyDescent="0.4">
      <c r="B190" s="234" t="s">
        <v>586</v>
      </c>
      <c r="H190" s="138" t="s">
        <v>554</v>
      </c>
    </row>
    <row r="191" spans="2:9" ht="15" hidden="1" thickBot="1" x14ac:dyDescent="0.4">
      <c r="B191" s="234" t="s">
        <v>587</v>
      </c>
      <c r="D191" t="s">
        <v>555</v>
      </c>
      <c r="H191" s="138" t="s">
        <v>556</v>
      </c>
    </row>
    <row r="192" spans="2:9" ht="15" hidden="1" thickBot="1" x14ac:dyDescent="0.4">
      <c r="B192" s="234" t="s">
        <v>588</v>
      </c>
      <c r="D192" t="s">
        <v>557</v>
      </c>
      <c r="H192" s="138" t="s">
        <v>558</v>
      </c>
    </row>
    <row r="193" spans="2:8" ht="15" hidden="1" thickBot="1" x14ac:dyDescent="0.4">
      <c r="B193" s="234" t="s">
        <v>589</v>
      </c>
      <c r="D193" t="s">
        <v>559</v>
      </c>
      <c r="H193" s="138" t="s">
        <v>560</v>
      </c>
    </row>
    <row r="194" spans="2:8" ht="15" hidden="1" thickBot="1" x14ac:dyDescent="0.4">
      <c r="B194" s="234" t="s">
        <v>590</v>
      </c>
      <c r="D194" t="s">
        <v>557</v>
      </c>
      <c r="H194" s="138" t="s">
        <v>561</v>
      </c>
    </row>
    <row r="195" spans="2:8" ht="15" hidden="1" thickBot="1" x14ac:dyDescent="0.4">
      <c r="B195" s="234" t="s">
        <v>591</v>
      </c>
      <c r="D195" t="s">
        <v>562</v>
      </c>
    </row>
    <row r="196" spans="2:8" ht="15" hidden="1" thickBot="1" x14ac:dyDescent="0.4">
      <c r="B196" s="234" t="s">
        <v>592</v>
      </c>
      <c r="D196" t="s">
        <v>557</v>
      </c>
    </row>
    <row r="197" spans="2:8" ht="15" hidden="1" thickBot="1" x14ac:dyDescent="0.4">
      <c r="B197" s="234" t="s">
        <v>593</v>
      </c>
    </row>
    <row r="198" spans="2:8" ht="15" hidden="1" thickBot="1" x14ac:dyDescent="0.4">
      <c r="B198" s="234" t="s">
        <v>594</v>
      </c>
    </row>
    <row r="199" spans="2:8" ht="15" hidden="1" thickBot="1" x14ac:dyDescent="0.4">
      <c r="B199" s="234" t="s">
        <v>595</v>
      </c>
    </row>
    <row r="200" spans="2:8" ht="15" hidden="1" thickBot="1" x14ac:dyDescent="0.4">
      <c r="B200" s="234" t="s">
        <v>596</v>
      </c>
    </row>
    <row r="201" spans="2:8" ht="15" hidden="1" thickBot="1" x14ac:dyDescent="0.4">
      <c r="B201" s="234" t="s">
        <v>597</v>
      </c>
    </row>
    <row r="202" spans="2:8" ht="15" hidden="1" thickBot="1" x14ac:dyDescent="0.4">
      <c r="B202" s="234" t="s">
        <v>598</v>
      </c>
    </row>
    <row r="203" spans="2:8" ht="15" hidden="1" thickBot="1" x14ac:dyDescent="0.4">
      <c r="B203" s="234" t="s">
        <v>599</v>
      </c>
    </row>
    <row r="204" spans="2:8" ht="15" hidden="1" thickBot="1" x14ac:dyDescent="0.4">
      <c r="B204" s="234" t="s">
        <v>600</v>
      </c>
    </row>
    <row r="205" spans="2:8" ht="15" hidden="1" thickBot="1" x14ac:dyDescent="0.4">
      <c r="B205" s="234" t="s">
        <v>601</v>
      </c>
    </row>
    <row r="206" spans="2:8" ht="15" hidden="1" thickBot="1" x14ac:dyDescent="0.4">
      <c r="B206" s="234" t="s">
        <v>50</v>
      </c>
    </row>
    <row r="207" spans="2:8" ht="15" hidden="1" thickBot="1" x14ac:dyDescent="0.4">
      <c r="B207" s="234" t="s">
        <v>55</v>
      </c>
    </row>
    <row r="208" spans="2:8" ht="15" hidden="1" thickBot="1" x14ac:dyDescent="0.4">
      <c r="B208" s="234" t="s">
        <v>56</v>
      </c>
    </row>
    <row r="209" spans="2:2" ht="15" hidden="1" thickBot="1" x14ac:dyDescent="0.4">
      <c r="B209" s="234" t="s">
        <v>58</v>
      </c>
    </row>
    <row r="210" spans="2:2" ht="15" hidden="1" thickBot="1" x14ac:dyDescent="0.4">
      <c r="B210" s="234" t="s">
        <v>23</v>
      </c>
    </row>
    <row r="211" spans="2:2" ht="15" hidden="1" thickBot="1" x14ac:dyDescent="0.4">
      <c r="B211" s="234" t="s">
        <v>60</v>
      </c>
    </row>
    <row r="212" spans="2:2" ht="15" hidden="1" thickBot="1" x14ac:dyDescent="0.4">
      <c r="B212" s="234" t="s">
        <v>62</v>
      </c>
    </row>
    <row r="213" spans="2:2" ht="15" hidden="1" thickBot="1" x14ac:dyDescent="0.4">
      <c r="B213" s="234" t="s">
        <v>65</v>
      </c>
    </row>
    <row r="214" spans="2:2" ht="15" hidden="1" thickBot="1" x14ac:dyDescent="0.4">
      <c r="B214" s="234" t="s">
        <v>66</v>
      </c>
    </row>
    <row r="215" spans="2:2" ht="15" hidden="1" thickBot="1" x14ac:dyDescent="0.4">
      <c r="B215" s="234" t="s">
        <v>67</v>
      </c>
    </row>
    <row r="216" spans="2:2" ht="15" hidden="1" thickBot="1" x14ac:dyDescent="0.4">
      <c r="B216" s="234" t="s">
        <v>68</v>
      </c>
    </row>
    <row r="217" spans="2:2" ht="15" hidden="1" thickBot="1" x14ac:dyDescent="0.4">
      <c r="B217" s="234" t="s">
        <v>602</v>
      </c>
    </row>
    <row r="218" spans="2:2" ht="15" hidden="1" thickBot="1" x14ac:dyDescent="0.4">
      <c r="B218" s="234" t="s">
        <v>603</v>
      </c>
    </row>
    <row r="219" spans="2:2" ht="15" hidden="1" thickBot="1" x14ac:dyDescent="0.4">
      <c r="B219" s="234" t="s">
        <v>72</v>
      </c>
    </row>
    <row r="220" spans="2:2" ht="15" hidden="1" thickBot="1" x14ac:dyDescent="0.4">
      <c r="B220" s="234" t="s">
        <v>74</v>
      </c>
    </row>
    <row r="221" spans="2:2" ht="15" hidden="1" thickBot="1" x14ac:dyDescent="0.4">
      <c r="B221" s="234" t="s">
        <v>77</v>
      </c>
    </row>
    <row r="222" spans="2:2" ht="15" hidden="1" thickBot="1" x14ac:dyDescent="0.4">
      <c r="B222" s="234" t="s">
        <v>604</v>
      </c>
    </row>
    <row r="223" spans="2:2" ht="15" hidden="1" thickBot="1" x14ac:dyDescent="0.4">
      <c r="B223" s="234" t="s">
        <v>605</v>
      </c>
    </row>
    <row r="224" spans="2:2" ht="15" hidden="1" thickBot="1" x14ac:dyDescent="0.4">
      <c r="B224" s="234" t="s">
        <v>606</v>
      </c>
    </row>
    <row r="225" spans="2:2" ht="15" hidden="1" thickBot="1" x14ac:dyDescent="0.4">
      <c r="B225" s="234" t="s">
        <v>75</v>
      </c>
    </row>
    <row r="226" spans="2:2" ht="15" hidden="1" thickBot="1" x14ac:dyDescent="0.4">
      <c r="B226" s="234" t="s">
        <v>76</v>
      </c>
    </row>
    <row r="227" spans="2:2" ht="15" hidden="1" thickBot="1" x14ac:dyDescent="0.4">
      <c r="B227" s="234" t="s">
        <v>78</v>
      </c>
    </row>
    <row r="228" spans="2:2" ht="15" hidden="1" thickBot="1" x14ac:dyDescent="0.4">
      <c r="B228" s="234" t="s">
        <v>80</v>
      </c>
    </row>
    <row r="229" spans="2:2" ht="15" hidden="1" thickBot="1" x14ac:dyDescent="0.4">
      <c r="B229" s="234" t="s">
        <v>607</v>
      </c>
    </row>
    <row r="230" spans="2:2" ht="15" hidden="1" thickBot="1" x14ac:dyDescent="0.4">
      <c r="B230" s="234" t="s">
        <v>79</v>
      </c>
    </row>
    <row r="231" spans="2:2" ht="15" hidden="1" thickBot="1" x14ac:dyDescent="0.4">
      <c r="B231" s="234" t="s">
        <v>81</v>
      </c>
    </row>
    <row r="232" spans="2:2" ht="15" hidden="1" thickBot="1" x14ac:dyDescent="0.4">
      <c r="B232" s="234" t="s">
        <v>83</v>
      </c>
    </row>
    <row r="233" spans="2:2" ht="15" hidden="1" thickBot="1" x14ac:dyDescent="0.4">
      <c r="B233" s="234" t="s">
        <v>82</v>
      </c>
    </row>
    <row r="234" spans="2:2" ht="15" hidden="1" thickBot="1" x14ac:dyDescent="0.4">
      <c r="B234" s="234" t="s">
        <v>608</v>
      </c>
    </row>
    <row r="235" spans="2:2" ht="15" hidden="1" thickBot="1" x14ac:dyDescent="0.4">
      <c r="B235" s="234" t="s">
        <v>84</v>
      </c>
    </row>
    <row r="236" spans="2:2" ht="15" hidden="1" thickBot="1" x14ac:dyDescent="0.4">
      <c r="B236" s="234" t="s">
        <v>85</v>
      </c>
    </row>
    <row r="237" spans="2:2" ht="15" hidden="1" thickBot="1" x14ac:dyDescent="0.4">
      <c r="B237" s="234" t="s">
        <v>86</v>
      </c>
    </row>
    <row r="238" spans="2:2" ht="15" hidden="1" thickBot="1" x14ac:dyDescent="0.4">
      <c r="B238" s="234" t="s">
        <v>87</v>
      </c>
    </row>
    <row r="239" spans="2:2" ht="15" hidden="1" thickBot="1" x14ac:dyDescent="0.4">
      <c r="B239" s="234" t="s">
        <v>609</v>
      </c>
    </row>
    <row r="240" spans="2:2" ht="15" hidden="1" thickBot="1" x14ac:dyDescent="0.4">
      <c r="B240" s="234" t="s">
        <v>610</v>
      </c>
    </row>
    <row r="241" spans="2:2" ht="15" hidden="1" thickBot="1" x14ac:dyDescent="0.4">
      <c r="B241" s="234" t="s">
        <v>88</v>
      </c>
    </row>
    <row r="242" spans="2:2" ht="15" hidden="1" thickBot="1" x14ac:dyDescent="0.4">
      <c r="B242" s="234" t="s">
        <v>132</v>
      </c>
    </row>
    <row r="243" spans="2:2" ht="15" hidden="1" thickBot="1" x14ac:dyDescent="0.4">
      <c r="B243" s="234" t="s">
        <v>611</v>
      </c>
    </row>
    <row r="244" spans="2:2" ht="29.5" hidden="1" thickBot="1" x14ac:dyDescent="0.4">
      <c r="B244" s="234" t="s">
        <v>612</v>
      </c>
    </row>
    <row r="245" spans="2:2" ht="15" hidden="1" thickBot="1" x14ac:dyDescent="0.4">
      <c r="B245" s="234" t="s">
        <v>90</v>
      </c>
    </row>
    <row r="246" spans="2:2" ht="15" hidden="1" thickBot="1" x14ac:dyDescent="0.4">
      <c r="B246" s="234" t="s">
        <v>92</v>
      </c>
    </row>
    <row r="247" spans="2:2" ht="15" hidden="1" thickBot="1" x14ac:dyDescent="0.4">
      <c r="B247" s="234" t="s">
        <v>613</v>
      </c>
    </row>
    <row r="248" spans="2:2" ht="15" hidden="1" thickBot="1" x14ac:dyDescent="0.4">
      <c r="B248" s="234" t="s">
        <v>133</v>
      </c>
    </row>
    <row r="249" spans="2:2" ht="15" hidden="1" thickBot="1" x14ac:dyDescent="0.4">
      <c r="B249" s="234" t="s">
        <v>147</v>
      </c>
    </row>
    <row r="250" spans="2:2" ht="15" hidden="1" thickBot="1" x14ac:dyDescent="0.4">
      <c r="B250" s="234" t="s">
        <v>91</v>
      </c>
    </row>
    <row r="251" spans="2:2" ht="15" hidden="1" thickBot="1" x14ac:dyDescent="0.4">
      <c r="B251" s="234" t="s">
        <v>93</v>
      </c>
    </row>
    <row r="252" spans="2:2" ht="15" hidden="1" thickBot="1" x14ac:dyDescent="0.4">
      <c r="B252" s="234" t="s">
        <v>89</v>
      </c>
    </row>
    <row r="253" spans="2:2" ht="15" hidden="1" thickBot="1" x14ac:dyDescent="0.4">
      <c r="B253" s="234" t="s">
        <v>109</v>
      </c>
    </row>
    <row r="254" spans="2:2" ht="15" hidden="1" thickBot="1" x14ac:dyDescent="0.4">
      <c r="B254" s="234" t="s">
        <v>614</v>
      </c>
    </row>
    <row r="255" spans="2:2" ht="15" hidden="1" thickBot="1" x14ac:dyDescent="0.4">
      <c r="B255" s="234" t="s">
        <v>95</v>
      </c>
    </row>
    <row r="256" spans="2:2" ht="15" hidden="1" thickBot="1" x14ac:dyDescent="0.4">
      <c r="B256" s="234" t="s">
        <v>98</v>
      </c>
    </row>
    <row r="257" spans="2:2" ht="15" hidden="1" thickBot="1" x14ac:dyDescent="0.4">
      <c r="B257" s="234" t="s">
        <v>104</v>
      </c>
    </row>
    <row r="258" spans="2:2" ht="15" hidden="1" thickBot="1" x14ac:dyDescent="0.4">
      <c r="B258" s="234" t="s">
        <v>101</v>
      </c>
    </row>
    <row r="259" spans="2:2" ht="29.5" hidden="1" thickBot="1" x14ac:dyDescent="0.4">
      <c r="B259" s="234" t="s">
        <v>615</v>
      </c>
    </row>
    <row r="260" spans="2:2" ht="15" hidden="1" thickBot="1" x14ac:dyDescent="0.4">
      <c r="B260" s="234" t="s">
        <v>99</v>
      </c>
    </row>
    <row r="261" spans="2:2" ht="15" hidden="1" thickBot="1" x14ac:dyDescent="0.4">
      <c r="B261" s="234" t="s">
        <v>100</v>
      </c>
    </row>
    <row r="262" spans="2:2" ht="15" hidden="1" thickBot="1" x14ac:dyDescent="0.4">
      <c r="B262" s="234" t="s">
        <v>111</v>
      </c>
    </row>
    <row r="263" spans="2:2" ht="15" hidden="1" thickBot="1" x14ac:dyDescent="0.4">
      <c r="B263" s="234" t="s">
        <v>108</v>
      </c>
    </row>
    <row r="264" spans="2:2" ht="15" hidden="1" thickBot="1" x14ac:dyDescent="0.4">
      <c r="B264" s="234" t="s">
        <v>107</v>
      </c>
    </row>
    <row r="265" spans="2:2" ht="15" hidden="1" thickBot="1" x14ac:dyDescent="0.4">
      <c r="B265" s="234" t="s">
        <v>110</v>
      </c>
    </row>
    <row r="266" spans="2:2" ht="15" hidden="1" thickBot="1" x14ac:dyDescent="0.4">
      <c r="B266" s="234" t="s">
        <v>102</v>
      </c>
    </row>
    <row r="267" spans="2:2" ht="15" hidden="1" thickBot="1" x14ac:dyDescent="0.4">
      <c r="B267" s="234" t="s">
        <v>103</v>
      </c>
    </row>
    <row r="268" spans="2:2" ht="15" hidden="1" thickBot="1" x14ac:dyDescent="0.4">
      <c r="B268" s="234" t="s">
        <v>96</v>
      </c>
    </row>
    <row r="269" spans="2:2" ht="15" hidden="1" thickBot="1" x14ac:dyDescent="0.4">
      <c r="B269" s="234" t="s">
        <v>97</v>
      </c>
    </row>
    <row r="270" spans="2:2" ht="15" hidden="1" thickBot="1" x14ac:dyDescent="0.4">
      <c r="B270" s="234" t="s">
        <v>112</v>
      </c>
    </row>
    <row r="271" spans="2:2" ht="15" hidden="1" thickBot="1" x14ac:dyDescent="0.4">
      <c r="B271" s="234" t="s">
        <v>118</v>
      </c>
    </row>
    <row r="272" spans="2:2" ht="15" hidden="1" thickBot="1" x14ac:dyDescent="0.4">
      <c r="B272" s="234" t="s">
        <v>119</v>
      </c>
    </row>
    <row r="273" spans="2:2" ht="15" hidden="1" thickBot="1" x14ac:dyDescent="0.4">
      <c r="B273" s="234" t="s">
        <v>117</v>
      </c>
    </row>
    <row r="274" spans="2:2" ht="15" hidden="1" thickBot="1" x14ac:dyDescent="0.4">
      <c r="B274" s="234" t="s">
        <v>616</v>
      </c>
    </row>
    <row r="275" spans="2:2" ht="15" hidden="1" thickBot="1" x14ac:dyDescent="0.4">
      <c r="B275" s="234" t="s">
        <v>114</v>
      </c>
    </row>
    <row r="276" spans="2:2" ht="15" hidden="1" thickBot="1" x14ac:dyDescent="0.4">
      <c r="B276" s="234" t="s">
        <v>113</v>
      </c>
    </row>
    <row r="277" spans="2:2" ht="15" hidden="1" thickBot="1" x14ac:dyDescent="0.4">
      <c r="B277" s="234" t="s">
        <v>120</v>
      </c>
    </row>
    <row r="278" spans="2:2" ht="15" hidden="1" thickBot="1" x14ac:dyDescent="0.4">
      <c r="B278" s="234" t="s">
        <v>121</v>
      </c>
    </row>
    <row r="279" spans="2:2" ht="15" hidden="1" thickBot="1" x14ac:dyDescent="0.4">
      <c r="B279" s="234" t="s">
        <v>123</v>
      </c>
    </row>
    <row r="280" spans="2:2" ht="15" hidden="1" thickBot="1" x14ac:dyDescent="0.4">
      <c r="B280" s="234" t="s">
        <v>126</v>
      </c>
    </row>
    <row r="281" spans="2:2" ht="15" hidden="1" thickBot="1" x14ac:dyDescent="0.4">
      <c r="B281" s="234" t="s">
        <v>127</v>
      </c>
    </row>
    <row r="282" spans="2:2" ht="15" hidden="1" thickBot="1" x14ac:dyDescent="0.4">
      <c r="B282" s="234" t="s">
        <v>122</v>
      </c>
    </row>
    <row r="283" spans="2:2" ht="15" hidden="1" thickBot="1" x14ac:dyDescent="0.4">
      <c r="B283" s="234" t="s">
        <v>124</v>
      </c>
    </row>
    <row r="284" spans="2:2" ht="15" hidden="1" thickBot="1" x14ac:dyDescent="0.4">
      <c r="B284" s="234" t="s">
        <v>128</v>
      </c>
    </row>
    <row r="285" spans="2:2" ht="15" hidden="1" thickBot="1" x14ac:dyDescent="0.4">
      <c r="B285" s="234" t="s">
        <v>617</v>
      </c>
    </row>
    <row r="286" spans="2:2" ht="15" hidden="1" thickBot="1" x14ac:dyDescent="0.4">
      <c r="B286" s="234" t="s">
        <v>125</v>
      </c>
    </row>
    <row r="287" spans="2:2" ht="15" hidden="1" thickBot="1" x14ac:dyDescent="0.4">
      <c r="B287" s="234" t="s">
        <v>129</v>
      </c>
    </row>
    <row r="288" spans="2:2" ht="15" hidden="1" thickBot="1" x14ac:dyDescent="0.4">
      <c r="B288" s="234" t="s">
        <v>130</v>
      </c>
    </row>
    <row r="289" spans="2:2" ht="15" hidden="1" thickBot="1" x14ac:dyDescent="0.4">
      <c r="B289" s="234" t="s">
        <v>131</v>
      </c>
    </row>
    <row r="290" spans="2:2" ht="15" hidden="1" thickBot="1" x14ac:dyDescent="0.4">
      <c r="B290" s="234" t="s">
        <v>138</v>
      </c>
    </row>
    <row r="291" spans="2:2" ht="15" hidden="1" thickBot="1" x14ac:dyDescent="0.4">
      <c r="B291" s="234" t="s">
        <v>148</v>
      </c>
    </row>
    <row r="292" spans="2:2" ht="15" hidden="1" thickBot="1" x14ac:dyDescent="0.4">
      <c r="B292" s="234" t="s">
        <v>139</v>
      </c>
    </row>
    <row r="293" spans="2:2" ht="15" hidden="1" thickBot="1" x14ac:dyDescent="0.4">
      <c r="B293" s="234" t="s">
        <v>145</v>
      </c>
    </row>
    <row r="294" spans="2:2" ht="15" hidden="1" thickBot="1" x14ac:dyDescent="0.4">
      <c r="B294" s="234" t="s">
        <v>142</v>
      </c>
    </row>
    <row r="295" spans="2:2" ht="15" hidden="1" thickBot="1" x14ac:dyDescent="0.4">
      <c r="B295" s="234" t="s">
        <v>63</v>
      </c>
    </row>
    <row r="296" spans="2:2" ht="15" hidden="1" thickBot="1" x14ac:dyDescent="0.4">
      <c r="B296" s="234" t="s">
        <v>136</v>
      </c>
    </row>
    <row r="297" spans="2:2" ht="15" hidden="1" thickBot="1" x14ac:dyDescent="0.4">
      <c r="B297" s="234" t="s">
        <v>140</v>
      </c>
    </row>
    <row r="298" spans="2:2" ht="15" hidden="1" thickBot="1" x14ac:dyDescent="0.4">
      <c r="B298" s="234" t="s">
        <v>137</v>
      </c>
    </row>
    <row r="299" spans="2:2" ht="15" hidden="1" thickBot="1" x14ac:dyDescent="0.4">
      <c r="B299" s="234" t="s">
        <v>149</v>
      </c>
    </row>
    <row r="300" spans="2:2" ht="15" hidden="1" thickBot="1" x14ac:dyDescent="0.4">
      <c r="B300" s="234" t="s">
        <v>618</v>
      </c>
    </row>
    <row r="301" spans="2:2" ht="15" hidden="1" thickBot="1" x14ac:dyDescent="0.4">
      <c r="B301" s="234" t="s">
        <v>144</v>
      </c>
    </row>
    <row r="302" spans="2:2" ht="15" hidden="1" thickBot="1" x14ac:dyDescent="0.4">
      <c r="B302" s="234" t="s">
        <v>150</v>
      </c>
    </row>
    <row r="303" spans="2:2" ht="15" hidden="1" thickBot="1" x14ac:dyDescent="0.4">
      <c r="B303" s="234" t="s">
        <v>141</v>
      </c>
    </row>
    <row r="304" spans="2:2" ht="15" hidden="1" thickBot="1" x14ac:dyDescent="0.4">
      <c r="B304" s="234" t="s">
        <v>151</v>
      </c>
    </row>
    <row r="305" spans="2:2" ht="15" hidden="1" thickBot="1" x14ac:dyDescent="0.4">
      <c r="B305" s="234" t="s">
        <v>619</v>
      </c>
    </row>
    <row r="306" spans="2:2" ht="15" hidden="1" thickBot="1" x14ac:dyDescent="0.4">
      <c r="B306" s="234" t="s">
        <v>156</v>
      </c>
    </row>
    <row r="307" spans="2:2" ht="15" hidden="1" thickBot="1" x14ac:dyDescent="0.4">
      <c r="B307" s="234" t="s">
        <v>153</v>
      </c>
    </row>
    <row r="308" spans="2:2" ht="15" hidden="1" thickBot="1" x14ac:dyDescent="0.4">
      <c r="B308" s="234" t="s">
        <v>152</v>
      </c>
    </row>
    <row r="309" spans="2:2" ht="15" hidden="1" thickBot="1" x14ac:dyDescent="0.4">
      <c r="B309" s="234" t="s">
        <v>161</v>
      </c>
    </row>
    <row r="310" spans="2:2" ht="15" hidden="1" thickBot="1" x14ac:dyDescent="0.4">
      <c r="B310" s="234" t="s">
        <v>157</v>
      </c>
    </row>
    <row r="311" spans="2:2" ht="15" hidden="1" thickBot="1" x14ac:dyDescent="0.4">
      <c r="B311" s="234" t="s">
        <v>158</v>
      </c>
    </row>
    <row r="312" spans="2:2" ht="15" hidden="1" thickBot="1" x14ac:dyDescent="0.4">
      <c r="B312" s="234" t="s">
        <v>159</v>
      </c>
    </row>
    <row r="313" spans="2:2" ht="15" hidden="1" thickBot="1" x14ac:dyDescent="0.4">
      <c r="B313" s="234" t="s">
        <v>160</v>
      </c>
    </row>
    <row r="314" spans="2:2" ht="15" hidden="1" thickBot="1" x14ac:dyDescent="0.4">
      <c r="B314" s="234" t="s">
        <v>162</v>
      </c>
    </row>
    <row r="315" spans="2:2" ht="15" hidden="1" thickBot="1" x14ac:dyDescent="0.4">
      <c r="B315" s="234" t="s">
        <v>620</v>
      </c>
    </row>
    <row r="316" spans="2:2" ht="15" hidden="1" thickBot="1" x14ac:dyDescent="0.4">
      <c r="B316" s="234" t="s">
        <v>163</v>
      </c>
    </row>
    <row r="317" spans="2:2" ht="15" hidden="1" thickBot="1" x14ac:dyDescent="0.4">
      <c r="B317" s="234" t="s">
        <v>164</v>
      </c>
    </row>
    <row r="318" spans="2:2" ht="15" hidden="1" thickBot="1" x14ac:dyDescent="0.4">
      <c r="B318" s="234" t="s">
        <v>169</v>
      </c>
    </row>
    <row r="319" spans="2:2" ht="15" hidden="1" thickBot="1" x14ac:dyDescent="0.4">
      <c r="B319" s="234" t="s">
        <v>170</v>
      </c>
    </row>
    <row r="320" spans="2:2" ht="29.5" hidden="1" thickBot="1" x14ac:dyDescent="0.4">
      <c r="B320" s="234" t="s">
        <v>134</v>
      </c>
    </row>
    <row r="321" spans="2:24" ht="15" hidden="1" thickBot="1" x14ac:dyDescent="0.4">
      <c r="B321" s="234" t="s">
        <v>621</v>
      </c>
    </row>
    <row r="322" spans="2:24" ht="15" hidden="1" thickBot="1" x14ac:dyDescent="0.4">
      <c r="B322" s="234" t="s">
        <v>622</v>
      </c>
    </row>
    <row r="323" spans="2:24" ht="15" hidden="1" thickBot="1" x14ac:dyDescent="0.4">
      <c r="B323" s="234" t="s">
        <v>171</v>
      </c>
    </row>
    <row r="324" spans="2:24" ht="15" hidden="1" thickBot="1" x14ac:dyDescent="0.4">
      <c r="B324" s="234" t="s">
        <v>135</v>
      </c>
    </row>
    <row r="325" spans="2:24" ht="15" hidden="1" thickBot="1" x14ac:dyDescent="0.4">
      <c r="B325" s="234" t="s">
        <v>623</v>
      </c>
    </row>
    <row r="326" spans="2:24" ht="15" hidden="1" thickBot="1" x14ac:dyDescent="0.4">
      <c r="B326" s="234" t="s">
        <v>146</v>
      </c>
    </row>
    <row r="327" spans="2:24" ht="15" hidden="1" thickBot="1" x14ac:dyDescent="0.4">
      <c r="B327" s="234" t="s">
        <v>175</v>
      </c>
    </row>
    <row r="328" spans="2:24" ht="15" hidden="1" thickBot="1" x14ac:dyDescent="0.4">
      <c r="B328" s="234" t="s">
        <v>176</v>
      </c>
    </row>
    <row r="329" spans="2:24" ht="15" hidden="1" thickBot="1" x14ac:dyDescent="0.4">
      <c r="B329" s="234" t="s">
        <v>155</v>
      </c>
    </row>
    <row r="330" spans="2:24" ht="15" hidden="1" thickBot="1" x14ac:dyDescent="0.4"/>
    <row r="331" spans="2:24" ht="15" hidden="1" thickBot="1" x14ac:dyDescent="0.4"/>
    <row r="332" spans="2:24" ht="15" thickBot="1" x14ac:dyDescent="0.4">
      <c r="B332" s="153"/>
      <c r="C332" s="153"/>
      <c r="D332" s="833" t="s">
        <v>275</v>
      </c>
      <c r="E332" s="834"/>
      <c r="F332" s="834"/>
      <c r="G332" s="835"/>
      <c r="H332" s="833" t="s">
        <v>1100</v>
      </c>
      <c r="I332" s="834"/>
      <c r="J332" s="834"/>
      <c r="K332" s="835"/>
      <c r="L332" s="834" t="s">
        <v>277</v>
      </c>
      <c r="M332" s="834"/>
      <c r="N332" s="834"/>
      <c r="O332" s="834"/>
      <c r="P332" s="833" t="s">
        <v>1100</v>
      </c>
      <c r="Q332" s="834"/>
      <c r="R332" s="834"/>
      <c r="S332" s="835"/>
      <c r="T332" s="833" t="s">
        <v>278</v>
      </c>
      <c r="U332" s="834"/>
      <c r="V332" s="834"/>
      <c r="W332" s="835"/>
    </row>
    <row r="333" spans="2:24" x14ac:dyDescent="0.35">
      <c r="B333" s="968" t="s">
        <v>714</v>
      </c>
      <c r="C333" s="968" t="s">
        <v>715</v>
      </c>
      <c r="D333" s="412" t="s">
        <v>716</v>
      </c>
      <c r="E333" s="412" t="s">
        <v>717</v>
      </c>
      <c r="F333" s="970" t="s">
        <v>313</v>
      </c>
      <c r="G333" s="971"/>
      <c r="H333" s="413" t="s">
        <v>718</v>
      </c>
      <c r="I333" s="412" t="s">
        <v>719</v>
      </c>
      <c r="J333" s="972" t="s">
        <v>313</v>
      </c>
      <c r="K333" s="973"/>
      <c r="L333" s="414" t="s">
        <v>718</v>
      </c>
      <c r="M333" s="415" t="s">
        <v>719</v>
      </c>
      <c r="N333" s="836" t="s">
        <v>313</v>
      </c>
      <c r="O333" s="837"/>
      <c r="P333" s="583" t="s">
        <v>718</v>
      </c>
      <c r="Q333" s="582" t="s">
        <v>719</v>
      </c>
      <c r="R333" s="836" t="s">
        <v>313</v>
      </c>
      <c r="S333" s="837"/>
      <c r="T333" s="416" t="s">
        <v>720</v>
      </c>
      <c r="U333" s="416" t="s">
        <v>721</v>
      </c>
      <c r="V333" s="974" t="s">
        <v>313</v>
      </c>
      <c r="W333" s="837"/>
    </row>
    <row r="334" spans="2:24" ht="43" customHeight="1" x14ac:dyDescent="0.35">
      <c r="B334" s="969"/>
      <c r="C334" s="969"/>
      <c r="D334" s="345"/>
      <c r="E334" s="346"/>
      <c r="F334" s="975"/>
      <c r="G334" s="976"/>
      <c r="H334" s="347"/>
      <c r="I334" s="348"/>
      <c r="J334" s="838"/>
      <c r="K334" s="839"/>
      <c r="L334" s="347"/>
      <c r="M334" s="348"/>
      <c r="N334" s="838"/>
      <c r="O334" s="839"/>
      <c r="P334" s="347"/>
      <c r="Q334" s="348"/>
      <c r="R334" s="838"/>
      <c r="S334" s="839"/>
      <c r="T334" s="347"/>
      <c r="U334" s="348"/>
      <c r="V334" s="838"/>
      <c r="W334" s="839"/>
      <c r="X334" s="356"/>
    </row>
    <row r="335" spans="2:24" ht="24" x14ac:dyDescent="0.35">
      <c r="B335" s="965" t="s">
        <v>722</v>
      </c>
      <c r="C335" s="965" t="s">
        <v>723</v>
      </c>
      <c r="D335" s="417" t="s">
        <v>724</v>
      </c>
      <c r="E335" s="408" t="s">
        <v>274</v>
      </c>
      <c r="F335" s="409" t="s">
        <v>297</v>
      </c>
      <c r="G335" s="418" t="s">
        <v>367</v>
      </c>
      <c r="H335" s="409" t="s">
        <v>724</v>
      </c>
      <c r="I335" s="408" t="s">
        <v>274</v>
      </c>
      <c r="J335" s="409" t="s">
        <v>297</v>
      </c>
      <c r="K335" s="418" t="s">
        <v>367</v>
      </c>
      <c r="L335" s="409" t="s">
        <v>724</v>
      </c>
      <c r="M335" s="408" t="s">
        <v>274</v>
      </c>
      <c r="N335" s="409" t="s">
        <v>297</v>
      </c>
      <c r="O335" s="418" t="s">
        <v>367</v>
      </c>
      <c r="P335" s="409" t="s">
        <v>724</v>
      </c>
      <c r="Q335" s="579" t="s">
        <v>274</v>
      </c>
      <c r="R335" s="409" t="s">
        <v>297</v>
      </c>
      <c r="S335" s="418" t="s">
        <v>367</v>
      </c>
      <c r="T335" s="409" t="s">
        <v>724</v>
      </c>
      <c r="U335" s="408" t="s">
        <v>274</v>
      </c>
      <c r="V335" s="409" t="s">
        <v>297</v>
      </c>
      <c r="W335" s="418" t="s">
        <v>367</v>
      </c>
    </row>
    <row r="336" spans="2:24" ht="28" customHeight="1" x14ac:dyDescent="0.35">
      <c r="B336" s="977"/>
      <c r="C336" s="966"/>
      <c r="D336" s="340"/>
      <c r="E336" s="349"/>
      <c r="F336" s="334"/>
      <c r="G336" s="350"/>
      <c r="H336" s="342"/>
      <c r="I336" s="351"/>
      <c r="J336" s="342"/>
      <c r="K336" s="344"/>
      <c r="L336" s="342"/>
      <c r="M336" s="351"/>
      <c r="N336" s="342"/>
      <c r="O336" s="344"/>
      <c r="P336" s="342"/>
      <c r="Q336" s="351"/>
      <c r="R336" s="342"/>
      <c r="S336" s="581"/>
      <c r="T336" s="342"/>
      <c r="U336" s="351"/>
      <c r="V336" s="342"/>
      <c r="W336" s="344"/>
    </row>
    <row r="337" spans="2:23" x14ac:dyDescent="0.35">
      <c r="B337" s="977"/>
      <c r="C337" s="965" t="s">
        <v>742</v>
      </c>
      <c r="D337" s="409" t="s">
        <v>725</v>
      </c>
      <c r="E337" s="840" t="s">
        <v>313</v>
      </c>
      <c r="F337" s="841"/>
      <c r="G337" s="418" t="s">
        <v>367</v>
      </c>
      <c r="H337" s="409" t="s">
        <v>725</v>
      </c>
      <c r="I337" s="840" t="s">
        <v>313</v>
      </c>
      <c r="J337" s="841"/>
      <c r="K337" s="418" t="s">
        <v>367</v>
      </c>
      <c r="L337" s="409" t="s">
        <v>725</v>
      </c>
      <c r="M337" s="840" t="s">
        <v>712</v>
      </c>
      <c r="N337" s="841"/>
      <c r="O337" s="418" t="s">
        <v>367</v>
      </c>
      <c r="P337" s="409" t="s">
        <v>725</v>
      </c>
      <c r="Q337" s="840" t="s">
        <v>712</v>
      </c>
      <c r="R337" s="841"/>
      <c r="S337" s="418" t="s">
        <v>367</v>
      </c>
      <c r="T337" s="409" t="s">
        <v>725</v>
      </c>
      <c r="U337" s="840" t="s">
        <v>712</v>
      </c>
      <c r="V337" s="841"/>
      <c r="W337" s="418" t="s">
        <v>367</v>
      </c>
    </row>
    <row r="338" spans="2:23" ht="37.5" customHeight="1" x14ac:dyDescent="0.35">
      <c r="B338" s="966"/>
      <c r="C338" s="966"/>
      <c r="D338" s="352"/>
      <c r="E338" s="978"/>
      <c r="F338" s="979"/>
      <c r="G338" s="353"/>
      <c r="H338" s="354"/>
      <c r="I338" s="842"/>
      <c r="J338" s="843"/>
      <c r="K338" s="355"/>
      <c r="L338" s="354"/>
      <c r="M338" s="842"/>
      <c r="N338" s="843"/>
      <c r="O338" s="355"/>
      <c r="P338" s="354"/>
      <c r="Q338" s="842"/>
      <c r="R338" s="843"/>
      <c r="S338" s="355"/>
      <c r="T338" s="354"/>
      <c r="U338" s="842"/>
      <c r="V338" s="843"/>
      <c r="W338" s="355"/>
    </row>
  </sheetData>
  <dataConsolidate link="1"/>
  <mergeCells count="484">
    <mergeCell ref="B335:B338"/>
    <mergeCell ref="C335:C336"/>
    <mergeCell ref="C337:C338"/>
    <mergeCell ref="E337:F337"/>
    <mergeCell ref="I337:J337"/>
    <mergeCell ref="M337:N337"/>
    <mergeCell ref="U337:V337"/>
    <mergeCell ref="E338:F338"/>
    <mergeCell ref="I338:J338"/>
    <mergeCell ref="M338:N338"/>
    <mergeCell ref="U338:V338"/>
    <mergeCell ref="D332:G332"/>
    <mergeCell ref="H332:K332"/>
    <mergeCell ref="L332:O332"/>
    <mergeCell ref="T332:W332"/>
    <mergeCell ref="B333:B334"/>
    <mergeCell ref="C333:C334"/>
    <mergeCell ref="F333:G333"/>
    <mergeCell ref="J333:K333"/>
    <mergeCell ref="N333:O333"/>
    <mergeCell ref="V333:W333"/>
    <mergeCell ref="F334:G334"/>
    <mergeCell ref="J334:K334"/>
    <mergeCell ref="V334:W334"/>
    <mergeCell ref="N334:O334"/>
    <mergeCell ref="B68:B71"/>
    <mergeCell ref="C68:C69"/>
    <mergeCell ref="F68:G68"/>
    <mergeCell ref="J68:K68"/>
    <mergeCell ref="N68:O68"/>
    <mergeCell ref="V68:W68"/>
    <mergeCell ref="F69:G69"/>
    <mergeCell ref="J69:K69"/>
    <mergeCell ref="N69:O69"/>
    <mergeCell ref="V69:W69"/>
    <mergeCell ref="C70:C71"/>
    <mergeCell ref="F70:G70"/>
    <mergeCell ref="J70:K70"/>
    <mergeCell ref="N70:O70"/>
    <mergeCell ref="V70:W70"/>
    <mergeCell ref="F71:G71"/>
    <mergeCell ref="J71:K71"/>
    <mergeCell ref="N71:O71"/>
    <mergeCell ref="V71:W71"/>
    <mergeCell ref="B60:B61"/>
    <mergeCell ref="C60:C61"/>
    <mergeCell ref="B10:C10"/>
    <mergeCell ref="D19:G19"/>
    <mergeCell ref="H19:K19"/>
    <mergeCell ref="L19:O19"/>
    <mergeCell ref="T19:W19"/>
    <mergeCell ref="B20:B23"/>
    <mergeCell ref="C20:C23"/>
    <mergeCell ref="D25:G25"/>
    <mergeCell ref="H25:K25"/>
    <mergeCell ref="L25:O25"/>
    <mergeCell ref="T25:W25"/>
    <mergeCell ref="L26:M26"/>
    <mergeCell ref="T26:U26"/>
    <mergeCell ref="V27:V28"/>
    <mergeCell ref="W27:W28"/>
    <mergeCell ref="B29:B38"/>
    <mergeCell ref="C29:C38"/>
    <mergeCell ref="K27:K28"/>
    <mergeCell ref="N27:N28"/>
    <mergeCell ref="O27:O28"/>
    <mergeCell ref="B39:B50"/>
    <mergeCell ref="C39:C50"/>
    <mergeCell ref="B26:B28"/>
    <mergeCell ref="C26:C28"/>
    <mergeCell ref="D26:E26"/>
    <mergeCell ref="H26:I26"/>
    <mergeCell ref="L40:L41"/>
    <mergeCell ref="M40:M41"/>
    <mergeCell ref="T40:T41"/>
    <mergeCell ref="U40:U41"/>
    <mergeCell ref="D43:D44"/>
    <mergeCell ref="E43:E44"/>
    <mergeCell ref="H43:H44"/>
    <mergeCell ref="I43:I44"/>
    <mergeCell ref="L43:L44"/>
    <mergeCell ref="M43:M44"/>
    <mergeCell ref="T43:T44"/>
    <mergeCell ref="U43:U44"/>
    <mergeCell ref="D40:D41"/>
    <mergeCell ref="E40:E41"/>
    <mergeCell ref="H40:H41"/>
    <mergeCell ref="I40:I41"/>
    <mergeCell ref="F27:F28"/>
    <mergeCell ref="G27:G28"/>
    <mergeCell ref="J27:J28"/>
    <mergeCell ref="L46:L47"/>
    <mergeCell ref="M46:M47"/>
    <mergeCell ref="T46:T47"/>
    <mergeCell ref="U46:U47"/>
    <mergeCell ref="T49:T50"/>
    <mergeCell ref="U49:U50"/>
    <mergeCell ref="D52:G52"/>
    <mergeCell ref="H52:K52"/>
    <mergeCell ref="L52:O52"/>
    <mergeCell ref="T52:W52"/>
    <mergeCell ref="D49:D50"/>
    <mergeCell ref="E49:E50"/>
    <mergeCell ref="H49:H50"/>
    <mergeCell ref="I49:I50"/>
    <mergeCell ref="L49:L50"/>
    <mergeCell ref="M49:M50"/>
    <mergeCell ref="D46:D47"/>
    <mergeCell ref="E46:E47"/>
    <mergeCell ref="H46:H47"/>
    <mergeCell ref="I46:I47"/>
    <mergeCell ref="P46:P47"/>
    <mergeCell ref="Q46:Q47"/>
    <mergeCell ref="P49:P50"/>
    <mergeCell ref="Q49:Q50"/>
    <mergeCell ref="N54:N55"/>
    <mergeCell ref="O54:O55"/>
    <mergeCell ref="V54:V55"/>
    <mergeCell ref="W54:W55"/>
    <mergeCell ref="B56:B59"/>
    <mergeCell ref="C56:C57"/>
    <mergeCell ref="F56:G56"/>
    <mergeCell ref="J56:K56"/>
    <mergeCell ref="N56:O56"/>
    <mergeCell ref="V56:W56"/>
    <mergeCell ref="B53:B55"/>
    <mergeCell ref="C53:C55"/>
    <mergeCell ref="D53:E53"/>
    <mergeCell ref="H53:I53"/>
    <mergeCell ref="L53:M53"/>
    <mergeCell ref="T53:U53"/>
    <mergeCell ref="F54:F55"/>
    <mergeCell ref="G54:G55"/>
    <mergeCell ref="J54:J55"/>
    <mergeCell ref="K54:K55"/>
    <mergeCell ref="F57:G57"/>
    <mergeCell ref="J57:K57"/>
    <mergeCell ref="N57:O57"/>
    <mergeCell ref="V57:W57"/>
    <mergeCell ref="D64:E64"/>
    <mergeCell ref="F64:G64"/>
    <mergeCell ref="H64:I64"/>
    <mergeCell ref="J64:K64"/>
    <mergeCell ref="C58:C59"/>
    <mergeCell ref="D63:G63"/>
    <mergeCell ref="H63:K63"/>
    <mergeCell ref="L63:O63"/>
    <mergeCell ref="T63:W63"/>
    <mergeCell ref="L64:M64"/>
    <mergeCell ref="N64:O64"/>
    <mergeCell ref="T64:U64"/>
    <mergeCell ref="V64:W64"/>
    <mergeCell ref="N67:O67"/>
    <mergeCell ref="V67:W67"/>
    <mergeCell ref="D72:G72"/>
    <mergeCell ref="H72:K72"/>
    <mergeCell ref="L72:O72"/>
    <mergeCell ref="T72:W72"/>
    <mergeCell ref="T65:U65"/>
    <mergeCell ref="V65:W65"/>
    <mergeCell ref="B66:B67"/>
    <mergeCell ref="C66:C67"/>
    <mergeCell ref="F66:G66"/>
    <mergeCell ref="J66:K66"/>
    <mergeCell ref="N66:O66"/>
    <mergeCell ref="V66:W66"/>
    <mergeCell ref="F67:G67"/>
    <mergeCell ref="J67:K67"/>
    <mergeCell ref="B64:B65"/>
    <mergeCell ref="C64:C65"/>
    <mergeCell ref="D65:E65"/>
    <mergeCell ref="F65:G65"/>
    <mergeCell ref="H65:I65"/>
    <mergeCell ref="J65:K65"/>
    <mergeCell ref="L65:M65"/>
    <mergeCell ref="N65:O65"/>
    <mergeCell ref="J75:K75"/>
    <mergeCell ref="N75:O75"/>
    <mergeCell ref="V75:W75"/>
    <mergeCell ref="F76:G76"/>
    <mergeCell ref="J76:K76"/>
    <mergeCell ref="N76:O76"/>
    <mergeCell ref="V76:W76"/>
    <mergeCell ref="B73:B81"/>
    <mergeCell ref="C73:C74"/>
    <mergeCell ref="F73:G73"/>
    <mergeCell ref="F74:G74"/>
    <mergeCell ref="C75:C81"/>
    <mergeCell ref="F75:G75"/>
    <mergeCell ref="F77:G77"/>
    <mergeCell ref="F79:G79"/>
    <mergeCell ref="F81:G81"/>
    <mergeCell ref="J79:K79"/>
    <mergeCell ref="N79:O79"/>
    <mergeCell ref="V79:W79"/>
    <mergeCell ref="F80:G80"/>
    <mergeCell ref="J80:K80"/>
    <mergeCell ref="N80:O80"/>
    <mergeCell ref="V80:W80"/>
    <mergeCell ref="J77:K77"/>
    <mergeCell ref="N77:O77"/>
    <mergeCell ref="V77:W77"/>
    <mergeCell ref="F78:G78"/>
    <mergeCell ref="J78:K78"/>
    <mergeCell ref="N78:O78"/>
    <mergeCell ref="V78:W78"/>
    <mergeCell ref="J81:K81"/>
    <mergeCell ref="N81:O81"/>
    <mergeCell ref="V81:W81"/>
    <mergeCell ref="I85:J85"/>
    <mergeCell ref="M85:N85"/>
    <mergeCell ref="U85:V85"/>
    <mergeCell ref="E86:F86"/>
    <mergeCell ref="I86:J86"/>
    <mergeCell ref="M86:N86"/>
    <mergeCell ref="U86:V86"/>
    <mergeCell ref="I83:J83"/>
    <mergeCell ref="M83:N83"/>
    <mergeCell ref="U83:V83"/>
    <mergeCell ref="E84:F84"/>
    <mergeCell ref="I84:J84"/>
    <mergeCell ref="M84:N84"/>
    <mergeCell ref="U84:V84"/>
    <mergeCell ref="T90:W90"/>
    <mergeCell ref="B91:B92"/>
    <mergeCell ref="C91:C92"/>
    <mergeCell ref="D91:E91"/>
    <mergeCell ref="H91:I91"/>
    <mergeCell ref="L91:M91"/>
    <mergeCell ref="T91:U91"/>
    <mergeCell ref="E87:F87"/>
    <mergeCell ref="I87:J87"/>
    <mergeCell ref="M87:N87"/>
    <mergeCell ref="U87:V87"/>
    <mergeCell ref="E88:F88"/>
    <mergeCell ref="I88:J88"/>
    <mergeCell ref="M88:N88"/>
    <mergeCell ref="U88:V88"/>
    <mergeCell ref="D92:E92"/>
    <mergeCell ref="B82:B88"/>
    <mergeCell ref="C82:C88"/>
    <mergeCell ref="E82:F82"/>
    <mergeCell ref="I82:J82"/>
    <mergeCell ref="M82:N82"/>
    <mergeCell ref="U82:V82"/>
    <mergeCell ref="E83:F83"/>
    <mergeCell ref="E85:F85"/>
    <mergeCell ref="B93:B104"/>
    <mergeCell ref="C93:C104"/>
    <mergeCell ref="D94:D95"/>
    <mergeCell ref="E94:E95"/>
    <mergeCell ref="F94:F95"/>
    <mergeCell ref="D90:G90"/>
    <mergeCell ref="H90:K90"/>
    <mergeCell ref="L90:O90"/>
    <mergeCell ref="W94:W95"/>
    <mergeCell ref="D97:D98"/>
    <mergeCell ref="E97:E98"/>
    <mergeCell ref="F97:F98"/>
    <mergeCell ref="G97:G98"/>
    <mergeCell ref="H97:H98"/>
    <mergeCell ref="I97:I98"/>
    <mergeCell ref="J97:J98"/>
    <mergeCell ref="K97:K98"/>
    <mergeCell ref="L97:L98"/>
    <mergeCell ref="M94:M95"/>
    <mergeCell ref="N94:N95"/>
    <mergeCell ref="O94:O95"/>
    <mergeCell ref="T94:T95"/>
    <mergeCell ref="U94:U95"/>
    <mergeCell ref="V94:V95"/>
    <mergeCell ref="G94:G95"/>
    <mergeCell ref="H94:H95"/>
    <mergeCell ref="I94:I95"/>
    <mergeCell ref="J94:J95"/>
    <mergeCell ref="K94:K95"/>
    <mergeCell ref="L94:L95"/>
    <mergeCell ref="W97:W98"/>
    <mergeCell ref="D100:D101"/>
    <mergeCell ref="E100:E101"/>
    <mergeCell ref="F100:F101"/>
    <mergeCell ref="G100:G101"/>
    <mergeCell ref="H100:H101"/>
    <mergeCell ref="I100:I101"/>
    <mergeCell ref="J100:J101"/>
    <mergeCell ref="K100:K101"/>
    <mergeCell ref="L100:L101"/>
    <mergeCell ref="M97:M98"/>
    <mergeCell ref="N97:N98"/>
    <mergeCell ref="O97:O98"/>
    <mergeCell ref="T97:T98"/>
    <mergeCell ref="U97:U98"/>
    <mergeCell ref="V97:V98"/>
    <mergeCell ref="W100:W101"/>
    <mergeCell ref="M100:M101"/>
    <mergeCell ref="B107:B116"/>
    <mergeCell ref="C107:C108"/>
    <mergeCell ref="F107:G107"/>
    <mergeCell ref="J107:K107"/>
    <mergeCell ref="N107:O107"/>
    <mergeCell ref="M103:M104"/>
    <mergeCell ref="N103:N104"/>
    <mergeCell ref="O103:O104"/>
    <mergeCell ref="T103:T104"/>
    <mergeCell ref="F108:G108"/>
    <mergeCell ref="J108:K108"/>
    <mergeCell ref="N108:O108"/>
    <mergeCell ref="C109:C116"/>
    <mergeCell ref="D106:G106"/>
    <mergeCell ref="H106:K106"/>
    <mergeCell ref="L106:O106"/>
    <mergeCell ref="D103:D104"/>
    <mergeCell ref="E103:E104"/>
    <mergeCell ref="F103:F104"/>
    <mergeCell ref="G103:G104"/>
    <mergeCell ref="H103:H104"/>
    <mergeCell ref="I103:I104"/>
    <mergeCell ref="J103:J104"/>
    <mergeCell ref="K103:K104"/>
    <mergeCell ref="L128:O128"/>
    <mergeCell ref="T128:W128"/>
    <mergeCell ref="M124:N124"/>
    <mergeCell ref="M125:N125"/>
    <mergeCell ref="M126:N126"/>
    <mergeCell ref="V121:W121"/>
    <mergeCell ref="V122:W122"/>
    <mergeCell ref="V123:W123"/>
    <mergeCell ref="V124:W124"/>
    <mergeCell ref="V125:W125"/>
    <mergeCell ref="V126:W126"/>
    <mergeCell ref="Q121:R121"/>
    <mergeCell ref="Q122:R122"/>
    <mergeCell ref="Q123:R123"/>
    <mergeCell ref="Q124:R124"/>
    <mergeCell ref="Q125:R125"/>
    <mergeCell ref="Q126:R126"/>
    <mergeCell ref="P128:S128"/>
    <mergeCell ref="H129:K129"/>
    <mergeCell ref="L129:O129"/>
    <mergeCell ref="B117:B126"/>
    <mergeCell ref="C117:C118"/>
    <mergeCell ref="C119:C126"/>
    <mergeCell ref="E119:F119"/>
    <mergeCell ref="E120:F120"/>
    <mergeCell ref="E121:F121"/>
    <mergeCell ref="E122:F122"/>
    <mergeCell ref="E123:F123"/>
    <mergeCell ref="E124:F124"/>
    <mergeCell ref="E125:F125"/>
    <mergeCell ref="I121:J121"/>
    <mergeCell ref="I122:J122"/>
    <mergeCell ref="I123:J123"/>
    <mergeCell ref="I124:J124"/>
    <mergeCell ref="I125:J125"/>
    <mergeCell ref="I126:J126"/>
    <mergeCell ref="M121:N121"/>
    <mergeCell ref="M122:N122"/>
    <mergeCell ref="M123:N123"/>
    <mergeCell ref="E126:F126"/>
    <mergeCell ref="D128:G128"/>
    <mergeCell ref="H128:K128"/>
    <mergeCell ref="L103:L104"/>
    <mergeCell ref="C2:G2"/>
    <mergeCell ref="B6:G6"/>
    <mergeCell ref="B7:G7"/>
    <mergeCell ref="B8:G8"/>
    <mergeCell ref="C3:G3"/>
    <mergeCell ref="M138:N138"/>
    <mergeCell ref="U138:V138"/>
    <mergeCell ref="C137:C138"/>
    <mergeCell ref="E137:F137"/>
    <mergeCell ref="I137:J137"/>
    <mergeCell ref="M137:N137"/>
    <mergeCell ref="U137:V137"/>
    <mergeCell ref="E138:F138"/>
    <mergeCell ref="I138:J138"/>
    <mergeCell ref="T129:W129"/>
    <mergeCell ref="D130:G130"/>
    <mergeCell ref="H130:K130"/>
    <mergeCell ref="L130:O130"/>
    <mergeCell ref="T130:W130"/>
    <mergeCell ref="B131:B138"/>
    <mergeCell ref="B129:B130"/>
    <mergeCell ref="C129:C130"/>
    <mergeCell ref="D129:G129"/>
    <mergeCell ref="C131:C136"/>
    <mergeCell ref="J73:K73"/>
    <mergeCell ref="J74:K74"/>
    <mergeCell ref="N73:O73"/>
    <mergeCell ref="N74:O74"/>
    <mergeCell ref="V73:W73"/>
    <mergeCell ref="V74:W74"/>
    <mergeCell ref="I119:J119"/>
    <mergeCell ref="I120:J120"/>
    <mergeCell ref="M119:N119"/>
    <mergeCell ref="M120:N120"/>
    <mergeCell ref="V120:W120"/>
    <mergeCell ref="V119:W119"/>
    <mergeCell ref="T106:W106"/>
    <mergeCell ref="U103:U104"/>
    <mergeCell ref="V103:V104"/>
    <mergeCell ref="N100:N101"/>
    <mergeCell ref="O100:O101"/>
    <mergeCell ref="T100:T101"/>
    <mergeCell ref="U100:U101"/>
    <mergeCell ref="V100:V101"/>
    <mergeCell ref="V107:W107"/>
    <mergeCell ref="V108:W108"/>
    <mergeCell ref="W103:W104"/>
    <mergeCell ref="P19:S19"/>
    <mergeCell ref="P25:S25"/>
    <mergeCell ref="P26:Q26"/>
    <mergeCell ref="R27:R28"/>
    <mergeCell ref="S27:S28"/>
    <mergeCell ref="P40:P41"/>
    <mergeCell ref="Q40:Q41"/>
    <mergeCell ref="P43:P44"/>
    <mergeCell ref="Q43:Q44"/>
    <mergeCell ref="P52:S52"/>
    <mergeCell ref="P53:Q53"/>
    <mergeCell ref="R54:R55"/>
    <mergeCell ref="S54:S55"/>
    <mergeCell ref="R56:S56"/>
    <mergeCell ref="R57:S57"/>
    <mergeCell ref="P63:S63"/>
    <mergeCell ref="P64:Q64"/>
    <mergeCell ref="R64:S64"/>
    <mergeCell ref="P65:Q65"/>
    <mergeCell ref="R65:S65"/>
    <mergeCell ref="R66:S66"/>
    <mergeCell ref="R67:S67"/>
    <mergeCell ref="R68:S68"/>
    <mergeCell ref="R69:S69"/>
    <mergeCell ref="R70:S70"/>
    <mergeCell ref="R71:S71"/>
    <mergeCell ref="P72:S72"/>
    <mergeCell ref="R73:S73"/>
    <mergeCell ref="R74:S74"/>
    <mergeCell ref="R75:S75"/>
    <mergeCell ref="R76:S76"/>
    <mergeCell ref="R77:S77"/>
    <mergeCell ref="R78:S78"/>
    <mergeCell ref="R79:S79"/>
    <mergeCell ref="R80:S80"/>
    <mergeCell ref="R81:S81"/>
    <mergeCell ref="Q82:R82"/>
    <mergeCell ref="Q83:R83"/>
    <mergeCell ref="Q84:R84"/>
    <mergeCell ref="Q85:R85"/>
    <mergeCell ref="Q86:R86"/>
    <mergeCell ref="Q87:R87"/>
    <mergeCell ref="Q88:R88"/>
    <mergeCell ref="P90:S90"/>
    <mergeCell ref="P91:Q91"/>
    <mergeCell ref="P94:P95"/>
    <mergeCell ref="Q94:Q95"/>
    <mergeCell ref="R94:R95"/>
    <mergeCell ref="S94:S95"/>
    <mergeCell ref="P97:P98"/>
    <mergeCell ref="Q97:Q98"/>
    <mergeCell ref="R97:R98"/>
    <mergeCell ref="S97:S98"/>
    <mergeCell ref="P100:P101"/>
    <mergeCell ref="Q100:Q101"/>
    <mergeCell ref="R100:R101"/>
    <mergeCell ref="S100:S101"/>
    <mergeCell ref="P103:P104"/>
    <mergeCell ref="Q103:Q104"/>
    <mergeCell ref="R103:R104"/>
    <mergeCell ref="S103:S104"/>
    <mergeCell ref="P106:S106"/>
    <mergeCell ref="R107:S107"/>
    <mergeCell ref="R108:S108"/>
    <mergeCell ref="Q119:R119"/>
    <mergeCell ref="Q120:R120"/>
    <mergeCell ref="P129:S129"/>
    <mergeCell ref="P130:S130"/>
    <mergeCell ref="Q137:R137"/>
    <mergeCell ref="Q138:R138"/>
    <mergeCell ref="P332:S332"/>
    <mergeCell ref="R333:S333"/>
    <mergeCell ref="R334:S334"/>
    <mergeCell ref="Q337:R337"/>
    <mergeCell ref="Q338:R338"/>
  </mergeCells>
  <conditionalFormatting sqref="E145">
    <cfRule type="iconSet" priority="1">
      <iconSet iconSet="4ArrowsGray">
        <cfvo type="percent" val="0"/>
        <cfvo type="percent" val="25"/>
        <cfvo type="percent" val="50"/>
        <cfvo type="percent" val="75"/>
      </iconSet>
    </cfRule>
  </conditionalFormatting>
  <dataValidations xWindow="1665" yWindow="853" count="135">
    <dataValidation type="list" allowBlank="1" showInputMessage="1" showErrorMessage="1" prompt="Select type of assets" sqref="E118 I118 M118 U118 Q118" xr:uid="{00000000-0002-0000-0700-000001000000}">
      <formula1>$L$149:$L$155</formula1>
    </dataValidation>
    <dataValidation type="whole" allowBlank="1" showInputMessage="1" showErrorMessage="1" error="Please enter a number here" prompt="Enter No. of development strategies" sqref="D138 H138 L138 T138 P138" xr:uid="{00000000-0002-0000-0700-000002000000}">
      <formula1>0</formula1>
      <formula2>999999999</formula2>
    </dataValidation>
    <dataValidation type="whole" allowBlank="1" showInputMessage="1" showErrorMessage="1" error="Please enter a number" prompt="Enter No. of policy introduced or adjusted" sqref="D136 T134 D132 T132 D134 H134 H136 H132 T136 L134 L136 L132 P134 P136 P132" xr:uid="{00000000-0002-0000-0700-000003000000}">
      <formula1>0</formula1>
      <formula2>999999999999</formula2>
    </dataValidation>
    <dataValidation type="decimal" allowBlank="1" showInputMessage="1" showErrorMessage="1" error="Please enter a number" prompt="Enter income level of households" sqref="O120 G126 K126 G120 G122 G124 K120 K122 K124 O122 O124 O126 S120 S122 S124 S126" xr:uid="{00000000-0002-0000-0700-000004000000}">
      <formula1>0</formula1>
      <formula2>9999999999999</formula2>
    </dataValidation>
    <dataValidation type="whole" allowBlank="1" showInputMessage="1" showErrorMessage="1" prompt="Enter number of households" sqref="L126 D126 H126 D120 D122 D124 H120 H122 H124 L120 L122 L124 T120 T122 T124 T126 P126 P120 P122 P124" xr:uid="{00000000-0002-0000-0700-000005000000}">
      <formula1>0</formula1>
      <formula2>999999999999</formula2>
    </dataValidation>
    <dataValidation type="whole" allowBlank="1" showInputMessage="1" showErrorMessage="1" prompt="Enter number of assets" sqref="D118 T118 L118 H118 P118" xr:uid="{00000000-0002-0000-0700-000006000000}">
      <formula1>0</formula1>
      <formula2>9999999999999</formula2>
    </dataValidation>
    <dataValidation type="whole" allowBlank="1" showInputMessage="1" showErrorMessage="1" error="Please enter a number here" prompt="Please enter the No. of targeted households" sqref="D108 L116 H108 D116 H116 L108 T108 D110 D112 D114 H110 H112 H114 L110 L112 L114 T110 T112 T114 T116 P116 P108 P110 P112 P114" xr:uid="{00000000-0002-0000-07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U94:U95 U97:U98 U100:U101 U103:U104 E94:E95 E97:E98 E100:E101 E103:E104 I94:I95 M97:M98 I97:I98 I100:I101 I103:I104 M103:M104 M100:M101 M94:M95 Q97:Q98 Q103:Q104 Q100:Q101 Q94:Q95" xr:uid="{00000000-0002-0000-0700-000008000000}">
      <formula1>0</formula1>
    </dataValidation>
    <dataValidation type="whole" allowBlank="1" showInputMessage="1" showErrorMessage="1" error="Please enter a number here" prompt="Please enter a number" sqref="H83:H88 L83:L88 T83:T88 D83:D88 P83:P88" xr:uid="{00000000-0002-0000-0700-000009000000}">
      <formula1>0</formula1>
      <formula2>9999999999999990</formula2>
    </dataValidation>
    <dataValidation type="decimal" allowBlank="1" showInputMessage="1" showErrorMessage="1" errorTitle="Invalid data" error="Please enter a number" prompt="Please enter a number here" sqref="E27 D67 E54 D71 I54 T67 H69 L69 T69 D69 H71 L71 T71 L67 H67 P69 P71 P67" xr:uid="{00000000-0002-0000-0700-00000A000000}">
      <formula1>0</formula1>
      <formula2>9999999999</formula2>
    </dataValidation>
    <dataValidation type="decimal" allowBlank="1" showInputMessage="1" showErrorMessage="1" errorTitle="Invalid data" error="Please enter a number" prompt="Enter total number of staff trained" sqref="D57" xr:uid="{82F4ABA5-6690-4834-892B-58748E393E9D}">
      <formula1>0</formula1>
      <formula2>9999999999</formula2>
    </dataValidation>
    <dataValidation type="decimal" allowBlank="1" showInputMessage="1" showErrorMessage="1" errorTitle="Invalid data" error="Please enter a number" sqref="U54 T57 L57 H57 M54 P57 Q54" xr:uid="{00000000-0002-0000-07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W50 G44 G47 G50 W47 K44 K47 K50 G41 O47 O50 O41 W41 W44 K41 O44 S47 S50 S41 S44" xr:uid="{00000000-0002-0000-0700-00000D000000}">
      <formula1>0</formula1>
      <formula2>9999999</formula2>
    </dataValidation>
    <dataValidation type="list" allowBlank="1" showInputMessage="1" showErrorMessage="1" error="Select from the drop-down list" prompt="Select the geographical coverage of the Early Warning System" sqref="W49 G43 G46 G49 W43 K43 K46 K49 W46 O46 O49 W40 O43 S46 S49 S43" xr:uid="{00000000-0002-0000-0700-00000E000000}">
      <formula1>$D$160:$D$162</formula1>
    </dataValidation>
    <dataValidation type="decimal" allowBlank="1" showInputMessage="1" showErrorMessage="1" errorTitle="Invalid data" error="Please enter a number here" prompt="Enter the number of adopted Early Warning Systems" sqref="T49:T50 D43:D44 D46:D47 D49:D50 T46:T47 H43:H44 H46:H47 H49:H50 D40:D41 L43:L44 L46:L47 L49:L50 T40:T41 T43:T44 H40:H41 L40:L41 P43:P44 P46:P47 P49:P50 P40:P41" xr:uid="{00000000-0002-0000-0700-00000F000000}">
      <formula1>0</formula1>
      <formula2>9999999999</formula2>
    </dataValidation>
    <dataValidation type="list" allowBlank="1" showInputMessage="1" showErrorMessage="1" prompt="Select income source" sqref="E120:F120 E126:F126 E124:F124 E122:F122 I120 M120 V120 I122 I124 I126 M122 M124 M126 V122 V124 V126 Q120 Q122 Q124 Q126" xr:uid="{00000000-0002-0000-0700-000010000000}">
      <formula1>$K$148:$K$162</formula1>
    </dataValidation>
    <dataValidation type="list" allowBlank="1" showInputMessage="1" showErrorMessage="1" prompt="Please select the alternate source" sqref="G116 O110 G110 K116 G112 G114 K110 K112 K114 O112 O114 W116 W110 W112 W114 O116 S110 S112 S114 S116" xr:uid="{00000000-0002-0000-0700-000011000000}">
      <formula1>$K$148:$K$162</formula1>
    </dataValidation>
    <dataValidation type="list" allowBlank="1" showInputMessage="1" showErrorMessage="1" prompt="Select % increase in income level" sqref="F116 N116 F110 J116 F112 F114 J110 J112 J114 N110 N112 N114 V110 V112 V114 V116 R116 R110 R112 R114" xr:uid="{00000000-0002-0000-0700-000012000000}">
      <formula1>$E$177:$E$185</formula1>
    </dataValidation>
    <dataValidation type="list" allowBlank="1" showInputMessage="1" showErrorMessage="1" prompt="Select type of natural assets protected or rehabilitated" sqref="T100:T101 T94:T95 T97:T98 T103:T104" xr:uid="{00000000-0002-0000-0700-000013000000}">
      <formula1>$C$175:$C$182</formula1>
    </dataValidation>
    <dataValidation type="list" allowBlank="1" showInputMessage="1" showErrorMessage="1" prompt="Select targeted asset" sqref="M79:M81 U76:U81 E79:E81 I79:I81 Q79:Q81" xr:uid="{00000000-0002-0000-0700-000015000000}">
      <formula1>$J$174:$J$175</formula1>
    </dataValidation>
    <dataValidation type="list" allowBlank="1" showInputMessage="1" showErrorMessage="1" error="Select from the drop-down list" prompt="Select category of early warning systems_x000a__x000a_" sqref="U46:U47 U43:U44 M43:M44 M49:M50 U49:U50 I43:I44 I49:I50 E43:E44 M46:M47 I46:I47 E49:E50 E46:E47 U40:U41 Q43:Q44 Q49:Q50 Q46:Q47" xr:uid="{00000000-0002-0000-0700-000016000000}">
      <formula1>$D$172:$D$175</formula1>
    </dataValidation>
    <dataValidation type="list" allowBlank="1" showInputMessage="1" showErrorMessage="1" prompt="Select status" sqref="W36 W38 W30 W32 W34" xr:uid="{00000000-0002-0000-0700-000017000000}">
      <formula1>$E$172:$E$174</formula1>
    </dataValidation>
    <dataValidation type="list" allowBlank="1" showInputMessage="1" showErrorMessage="1" sqref="E151:E152" xr:uid="{00000000-0002-0000-0700-000018000000}">
      <formula1>$D$16:$D$18</formula1>
    </dataValidation>
    <dataValidation type="list" allowBlank="1" showInputMessage="1" showErrorMessage="1" prompt="Select effectiveness" sqref="G138 K138 W138 O138 S138" xr:uid="{00000000-0002-0000-0700-000019000000}">
      <formula1>$K$164:$K$168</formula1>
    </dataValidation>
    <dataValidation type="list" allowBlank="1" showInputMessage="1" showErrorMessage="1" prompt="Select a sector" sqref="V65:W65" xr:uid="{00000000-0002-0000-0700-00001A000000}">
      <formula1>$J$155:$J$163</formula1>
    </dataValidation>
    <dataValidation type="decimal" allowBlank="1" showInputMessage="1" showErrorMessage="1" errorTitle="Invalid data" error="Please enter a number between 0 and 9999999" prompt="Enter a number here" sqref="U27 E21:G21 E22:E23 U21:W21 I21:K21 I22:I23 M27 I27 M21:O21 Q27 Q21:S21" xr:uid="{00000000-0002-0000-0700-00001B000000}">
      <formula1>0</formula1>
      <formula2>99999999999</formula2>
    </dataValidation>
    <dataValidation type="decimal" allowBlank="1" showInputMessage="1" showErrorMessage="1" errorTitle="Invalid data" error="Enter a percentage between 0 and 100" prompt="Enter a percentage (between 0 and 100)" sqref="V22:W23 F22:G23 J22:K23 N22:O23 R22:S23" xr:uid="{00000000-0002-0000-0700-00001C000000}">
      <formula1>0</formula1>
      <formula2>100</formula2>
    </dataValidation>
    <dataValidation type="decimal" allowBlank="1" showInputMessage="1" showErrorMessage="1" errorTitle="Invalid data" error="Please enter a number between 0 and 100" prompt="Enter a percentage between 0 and 100" sqref="T65:U65 E55 E67 D65:E65 U116 M22:M23 U22:U23 M55 M57 E108 U112 U114 I28 M28 U28 E28 U57 I57 I55 U67 U108 M116 I116 M108 I108 E116 U55 E57 E110 E112 E114 I110 I112 I114 M110 M112 M114 U110 I67 L65:M65 H65:I65 M67 Q22:Q23 Q55 Q57 Q28 Q116 Q108 Q110 Q112 Q114 P65:Q65 Q67" xr:uid="{00000000-0002-0000-0700-00001D000000}">
      <formula1>0</formula1>
      <formula2>100</formula2>
    </dataValidation>
    <dataValidation type="list" allowBlank="1" showInputMessage="1" showErrorMessage="1" prompt="Select type of policy" sqref="W136 W134 W132" xr:uid="{00000000-0002-0000-0700-00001E000000}">
      <formula1>policy</formula1>
    </dataValidation>
    <dataValidation type="list" allowBlank="1" showInputMessage="1" showErrorMessage="1" prompt="Select income source" sqref="U120 U124 U126 U122" xr:uid="{00000000-0002-0000-0700-00001F000000}">
      <formula1>incomesource</formula1>
    </dataValidation>
    <dataValidation type="list" allowBlank="1" showInputMessage="1" showErrorMessage="1" prompt="Select the effectiveness of protection/rehabilitation" sqref="W103 W97 W100 W94" xr:uid="{00000000-0002-0000-0700-000020000000}">
      <formula1>effectiveness</formula1>
    </dataValidation>
    <dataValidation type="list" allowBlank="1" showInputMessage="1" showErrorMessage="1" prompt="Select programme/sector" sqref="F92 V92" xr:uid="{00000000-0002-0000-0700-000021000000}">
      <formula1>$J$155:$J$163</formula1>
    </dataValidation>
    <dataValidation type="list" allowBlank="1" showInputMessage="1" showErrorMessage="1" prompt="Select level of improvements" sqref="U92" xr:uid="{00000000-0002-0000-0700-000022000000}">
      <formula1>effectiveness</formula1>
    </dataValidation>
    <dataValidation type="list" allowBlank="1" showInputMessage="1" showErrorMessage="1" prompt="Select changes in asset" sqref="V76:W81 J79:K81 F79:G81 N79:O81 R79:S81" xr:uid="{00000000-0002-0000-0700-000023000000}">
      <formula1>$I$164:$I$168</formula1>
    </dataValidation>
    <dataValidation type="list" allowBlank="1" showInputMessage="1" showErrorMessage="1" prompt="Select response level" sqref="V74" xr:uid="{00000000-0002-0000-0700-000024000000}">
      <formula1>$H$164:$H$168</formula1>
    </dataValidation>
    <dataValidation type="list" allowBlank="1" showInputMessage="1" showErrorMessage="1" prompt="Select geographical scale" sqref="U74" xr:uid="{00000000-0002-0000-0700-000025000000}">
      <formula1>$D$160:$D$162</formula1>
    </dataValidation>
    <dataValidation type="list" allowBlank="1" showInputMessage="1" showErrorMessage="1" prompt="Select project/programme sector" sqref="U30 U34 U32 T74 U38 U36" xr:uid="{00000000-0002-0000-0700-000026000000}">
      <formula1>$J$155:$J$163</formula1>
    </dataValidation>
    <dataValidation type="list" allowBlank="1" showInputMessage="1" showErrorMessage="1" prompt="Select level of awarness" sqref="V67:W67" xr:uid="{00000000-0002-0000-0700-000027000000}">
      <formula1>$G$164:$G$168</formula1>
    </dataValidation>
    <dataValidation type="list" allowBlank="1" showInputMessage="1" showErrorMessage="1" prompt="Select scale" sqref="G59 W59 K59 O59 S59" xr:uid="{00000000-0002-0000-0700-000028000000}">
      <formula1>$F$164:$F$167</formula1>
    </dataValidation>
    <dataValidation type="list" allowBlank="1" showInputMessage="1" showErrorMessage="1" prompt="Select scale" sqref="V32 V134 V136 V36 V38 E59 I59 M59 U59 V34 V132 V30 Q59" xr:uid="{00000000-0002-0000-0700-000029000000}">
      <formula1>$D$160:$D$162</formula1>
    </dataValidation>
    <dataValidation type="list" allowBlank="1" showInputMessage="1" showErrorMessage="1" prompt="Select capacity level" sqref="W54" xr:uid="{00000000-0002-0000-0700-00002A000000}">
      <formula1>$F$164:$F$167</formula1>
    </dataValidation>
    <dataValidation type="list" allowBlank="1" showInputMessage="1" showErrorMessage="1" prompt="Select sector" sqref="G85:G88 F59 N118 V118 U136 U134 N59 J59 V54 K85:K88 L79:L81 J118 U132 H79:H81 T76:T81 W83:W88 D79:D81 V59 F118 O85:O88 R118 R59 P79:P81 S85:S88" xr:uid="{00000000-0002-0000-0700-00002B000000}">
      <formula1>$J$155:$J$163</formula1>
    </dataValidation>
    <dataValidation type="list" allowBlank="1" showInputMessage="1" showErrorMessage="1" sqref="I131 O335 U335 I133 W133 K131 K133 U82 W82 U133 K135 F117 I135 W117 W135 U135 K117 W131 U131 I335 K335 M335 E335 O131 G335 W335 M131 M133 O133 O135 M135 O117 S335 Q335 S131 Q131 Q133 S133 S135 Q135 S117" xr:uid="{00000000-0002-0000-0700-00002C000000}">
      <formula1>group</formula1>
    </dataValidation>
    <dataValidation type="list" allowBlank="1" showInputMessage="1" showErrorMessage="1" sqref="B68:B70" xr:uid="{118D440D-FB83-4A2C-8F4F-480A823D4A37}">
      <formula1>selectyn</formula1>
    </dataValidation>
    <dataValidation type="list" allowBlank="1" showInputMessage="1" showErrorMessage="1" error="Select from the drop-down list" prompt="Select type of hazards information generated from the drop-down list_x000a_" sqref="V27:V28" xr:uid="{00000000-0002-0000-0700-00002E000000}">
      <formula1>$D$144:$D$151</formula1>
    </dataValidation>
    <dataValidation type="whole" allowBlank="1" showInputMessage="1" showErrorMessage="1" errorTitle="Please enter a number here" error="Please enter a number here" promptTitle="Please enter a number here" sqref="T38 T36 T34 T32 T30 D30 D32 D34 D36 D38 H38 H36 H34 H32 H30 L30 L32 L34 L36 L38 P30 P32 P34 P36 P38" xr:uid="{00000000-0002-0000-0700-00002F000000}">
      <formula1>0</formula1>
      <formula2>99999</formula2>
    </dataValidation>
    <dataValidation type="list" allowBlank="1" showInputMessage="1" showErrorMessage="1" errorTitle="Select from the list" error="Select from the list" prompt="Select hazard addressed by the Early Warning System" sqref="W39 W42 W45 W48 O45 O42 G48 G45 G42 K42 K45 K48 O48 S45 S42 S48" xr:uid="{00000000-0002-0000-0700-000030000000}">
      <formula1>$D$144:$D$151</formula1>
    </dataValidation>
    <dataValidation type="list" allowBlank="1" showInputMessage="1" showErrorMessage="1" prompt="Select type" sqref="T59 H59 L59 V57:W57 D59 P59" xr:uid="{00000000-0002-0000-0700-000031000000}">
      <formula1>$D$156:$D$158</formula1>
    </dataValidation>
    <dataValidation type="list" allowBlank="1" showInputMessage="1" showErrorMessage="1" sqref="I85:J88 M85:N88 U83:V88 E85:F88 Q85:R88" xr:uid="{00000000-0002-0000-0700-000032000000}">
      <formula1>type1</formula1>
    </dataValidation>
    <dataValidation type="list" allowBlank="1" showInputMessage="1" showErrorMessage="1" prompt="Select level of improvements" sqref="D92:E92 T92" xr:uid="{00000000-0002-0000-0700-000033000000}">
      <formula1>$K$164:$K$168</formula1>
    </dataValidation>
    <dataValidation type="list" allowBlank="1" showInputMessage="1" showErrorMessage="1" prompt="Select type" sqref="G92 W92" xr:uid="{00000000-0002-0000-0700-000034000000}">
      <formula1>$F$145:$F$149</formula1>
    </dataValidation>
    <dataValidation type="list" allowBlank="1" showInputMessage="1" showErrorMessage="1" error="Please select a level of effectiveness from the drop-down list" prompt="Select the level of effectiveness of protection/rehabilitation" sqref="V103:V104 V100:V101 V97:V98 V94:V95" xr:uid="{00000000-0002-0000-0700-000035000000}">
      <formula1>$K$164:$K$168</formula1>
    </dataValidation>
    <dataValidation type="list" allowBlank="1" showInputMessage="1" showErrorMessage="1" error="Please select improvement level from the drop-down list" prompt="Select improvement level" sqref="F108:G108 J108:K108 V108:W108 N108:O108 R108:S108" xr:uid="{00000000-0002-0000-0700-000036000000}">
      <formula1>$H$159:$H$163</formula1>
    </dataValidation>
    <dataValidation type="list" allowBlank="1" showInputMessage="1" showErrorMessage="1" prompt="Select adaptation strategy" sqref="G118 K118 W118 O118 S118" xr:uid="{00000000-0002-0000-0700-000037000000}">
      <formula1>$I$170:$I$186</formula1>
    </dataValidation>
    <dataValidation type="list" allowBlank="1" showInputMessage="1" showErrorMessage="1" prompt="Select integration level" sqref="D130:W130" xr:uid="{00000000-0002-0000-0700-000038000000}">
      <formula1>$H$152:$H$156</formula1>
    </dataValidation>
    <dataValidation type="list" allowBlank="1" showInputMessage="1" showErrorMessage="1" prompt="Select state of enforcement" sqref="E138:F138 I138:J138 M138:N138 U138:V138 Q138:R138" xr:uid="{00000000-0002-0000-0700-000039000000}">
      <formula1>$I$145:$I$149</formula1>
    </dataValidation>
    <dataValidation allowBlank="1" showInputMessage="1" showErrorMessage="1" prompt="Please enter your project ID" sqref="C12" xr:uid="{00000000-0002-0000-0700-00003E000000}"/>
    <dataValidation allowBlank="1" showInputMessage="1" showErrorMessage="1" prompt="Enter the name of the Implementing Entity_x000a_" sqref="C13" xr:uid="{8E1B5DDF-6569-4B79-B8DC-4A4D395B2BD4}"/>
    <dataValidation type="list" allowBlank="1" showInputMessage="1" showErrorMessage="1" error="Select from the drop-down list._x000a_" prompt="Select overall effectiveness" sqref="W27:W28" xr:uid="{00000000-0002-0000-0700-000040000000}">
      <formula1>$K$164:$K$168</formula1>
    </dataValidation>
    <dataValidation allowBlank="1" showInputMessage="1" showErrorMessage="1" prompt="Please include number of institutions" sqref="T61 D61 H61 L61 P61" xr:uid="{EBF31C11-AC79-412A-81B7-6191D55FD8D8}"/>
    <dataValidation type="list" allowBlank="1" showInputMessage="1" showErrorMessage="1" prompt="Select scale" sqref="G61 K61 W61 O61 S61" xr:uid="{86244691-81EF-4DEB-8DBF-56CE43E8B13D}">
      <formula1>"4: High capacity, 3: Medium capacity, 2: Low capacity, 1: No capacity"</formula1>
    </dataValidation>
    <dataValidation type="list" allowBlank="1" showInputMessage="1" showErrorMessage="1" prompt="Select scale" sqref="E61 I61 M61 U61 Q61" xr:uid="{5AE4C740-3F17-41D4-B5CF-A905AA1FB1A8}">
      <formula1>"National, Local"</formula1>
    </dataValidation>
    <dataValidation type="list" allowBlank="1" showInputMessage="1" showErrorMessage="1" prompt="Select sector" sqref="V61" xr:uid="{6AD840A3-39D3-41CE-91C2-E28C66C78A3A}">
      <formula1>"Agriculture, Coastal management, DRR, Food security, Urban development, Water management, Multi-sector, DRR and Early Warning Systems, Forests, Innovation, Other"</formula1>
    </dataValidation>
    <dataValidation type="list" allowBlank="1" showInputMessage="1" showErrorMessage="1" prompt="Select sector" sqref="F61" xr:uid="{23480A53-EFF3-436D-99E4-65678026F645}">
      <formula1>"Agriculture, Coastal Management, DRR, Food security, Urban development, Water management, Multi-sector, DRR and Early Warning Systems, Innovation, Forests, Other"</formula1>
    </dataValidation>
    <dataValidation type="list" allowBlank="1" showInputMessage="1" showErrorMessage="1" prompt="Select sector" sqref="J61" xr:uid="{D519F70B-B15E-42BC-8BED-2D359D34B750}">
      <formula1>"Agriculture, Costal Management, DRR, Food Security, Urban development, Water management, Multi-sector, DRR and Early Warning Systems, Innovation, Forests, Other"</formula1>
    </dataValidation>
    <dataValidation type="list" allowBlank="1" showInputMessage="1" showErrorMessage="1" prompt="Select sector" sqref="N61 R61" xr:uid="{6ABF1338-130F-4572-B833-E1795E2E31C3}">
      <formula1>"Agriculture, Coastal Management, DRR, Food security, Urban development, Water management, Multi-sector, DRR and Early Warning System, Forests, Innovation, Other"</formula1>
    </dataValidation>
    <dataValidation type="list" allowBlank="1" showInputMessage="1" showErrorMessage="1" errorTitle="Invalid data" error="Please enter a number between 0 and 100" sqref="E71" xr:uid="{E3AF2213-F2FD-421F-936F-B9B52C3CB346}">
      <formula1>"Training manuals, handbooks, technical guidelines"</formula1>
    </dataValidation>
    <dataValidation type="list" allowBlank="1" showInputMessage="1" showErrorMessage="1" prompt="Select level of awarness" sqref="F69:G69 J69:K69 V69:W69 N69:O69 R69:S69" xr:uid="{2C698B9A-936A-49F5-9B61-33BCAD6261C0}">
      <formula1>"5: Fully aware, 4: Mostly aware, 3: Partially aware, 2: Partially not aware, 1: Aware of neither"</formula1>
    </dataValidation>
    <dataValidation type="list" allowBlank="1" showInputMessage="1" showErrorMessage="1" prompt="Select level of awarness" sqref="F71:G71" xr:uid="{477B5C32-3E99-4393-8ADD-759805BEEC4B}">
      <formula1>"Regional, National, Sub-national, Local"</formula1>
    </dataValidation>
    <dataValidation type="list" allowBlank="1" showInputMessage="1" showErrorMessage="1" errorTitle="Invalid data" error="Please enter a number between 0 and 100" sqref="I71 M71 U71 Q71" xr:uid="{2BCBD5F2-50BA-4E4F-9CF9-9D32FB69CDB3}">
      <formula1>"Training manuals, Handbooks, Technical guidelines"</formula1>
    </dataValidation>
    <dataValidation type="list" allowBlank="1" showInputMessage="1" showErrorMessage="1" sqref="J71:K71 V71:W71 N71:O71 R71:S71" xr:uid="{8A34FA51-B26D-44CB-82BA-20485DFEB76F}">
      <formula1>"Regional, National, Sub-national, Local"</formula1>
    </dataValidation>
    <dataValidation type="list" allowBlank="1" showInputMessage="1" showErrorMessage="1" prompt="Select type" sqref="E338:F338 I338:J338 M338:N338 U338:V338 Q338:R338" xr:uid="{D8ECCCF3-723D-45D0-9D8A-4639A5331DF3}">
      <formula1>"Innovative practice, Innovative product, Innovative technology "</formula1>
    </dataValidation>
    <dataValidation type="list" allowBlank="1" showInputMessage="1" showErrorMessage="1" prompt="Select status" sqref="J336 N336 F336 V336 R336" xr:uid="{BE6BA75C-4390-4EA1-89EB-E6EEC9BD4A30}">
      <formula1>"No innovative practices, Undertaking innovative practices, Completed innovation practices"</formula1>
    </dataValidation>
    <dataValidation type="list" allowBlank="1" showInputMessage="1" showErrorMessage="1" prompt="Select integration level" sqref="V334:W334 N334:O334 R334:S334" xr:uid="{8CD08F53-9710-498C-82E7-30EDF47AC6B9}">
      <formula1>"Innovation rolled out, Innovation accelerated, Innovation scaled-up, Innovation replicated"</formula1>
    </dataValidation>
    <dataValidation type="list" allowBlank="1" showInputMessage="1" showErrorMessage="1" prompt="Select integration level" sqref="T334 H334 L334 P334" xr:uid="{EA6B33F9-B1E0-45CB-B9E8-E70EAB2E3AC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integration level" sqref="E334" xr:uid="{48385B3C-41A2-42F9-A705-03320687E843}">
      <formula1>"Regional, National, Subnational, Community"</formula1>
    </dataValidation>
    <dataValidation type="list" allowBlank="1" showInputMessage="1" showErrorMessage="1" prompt="Select sector" sqref="U336 E336 I336 M336 Q336" xr:uid="{CD03580B-1E99-4A5E-B09B-523AF4C823BF}">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level" sqref="W338 G338 O338 G336 K336 W336 K338 O336 S338 S336" xr:uid="{8A68C21A-1013-4136-B613-4A18E7C3C628}">
      <formula1>"5: Very effective, 4: Effective, 3: Moderately effective, 2: Partially effective, 1: Ineffective"</formula1>
    </dataValidation>
    <dataValidation type="list" allowBlank="1" showInputMessage="1" showErrorMessage="1" prompt="Select integration level" sqref="I334 M334 U334 Q334" xr:uid="{8EE7A359-1CAA-4C9D-98A7-FA1BCD83AB78}">
      <formula1>"Regional, National, Sub-national, Community"</formula1>
    </dataValidation>
    <dataValidation type="list" allowBlank="1" showInputMessage="1" showErrorMessage="1" sqref="J334:K334" xr:uid="{3501EDF8-4090-439B-A5FF-681EE3BC7426}">
      <formula1>"Innovation rolled out, Innovation accelerated, Innovation scaled-up, Innovation replicated"</formula1>
    </dataValidation>
    <dataValidation type="whole" allowBlank="1" showInputMessage="1" showErrorMessage="1" error="Please enter a number" prompt="Enter number of innovative practices, tools, technologies" sqref="D336 L336 T336 P336" xr:uid="{EF97A7B1-CE99-4D44-9EA9-B892F742DE7C}">
      <formula1>0</formula1>
      <formula2>999999999999</formula2>
    </dataValidation>
    <dataValidation type="list" allowBlank="1" showInputMessage="1" showErrorMessage="1" sqref="D334" xr:uid="{F103F772-1203-4BE4-BF28-6FCA854192C5}">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whole" allowBlank="1" showInputMessage="1" showErrorMessage="1" error="Please enter a number" prompt="Enter number of innovative practices/tools technologies" sqref="H336" xr:uid="{6FE92763-6D08-4769-AA3E-B7EC9019F9D5}">
      <formula1>0</formula1>
      <formula2>999999999999</formula2>
    </dataValidation>
    <dataValidation type="whole" allowBlank="1" showInputMessage="1" showErrorMessage="1" error="Please enter a number here" prompt="Enter number of key findings" sqref="D338 H338 L338 T338 P338" xr:uid="{2BD7A6F7-12CA-4D20-AF06-382B6F38AC4C}">
      <formula1>0</formula1>
      <formula2>999999999</formula2>
    </dataValidation>
    <dataValidation type="list" allowBlank="1" showInputMessage="1" showErrorMessage="1" errorTitle="Invalid data" error="Please enter a number between 0 and 100" prompt="Enter a percentage using the drop down menu" sqref="U69 E69 I69 M69 Q69" xr:uid="{E40152C3-FB54-4066-B109-A88CAEBCE3AE}">
      <formula1>"20% to 39%, 40% to 60%, 61% to 80%"</formula1>
    </dataValidation>
    <dataValidation type="list" allowBlank="1" showInputMessage="1" showErrorMessage="1" prompt="Select integration level" sqref="F334:G334" xr:uid="{8AEFD5B6-3015-4AFF-97C8-A144C2F97D94}">
      <formula1>"Innovation rolled out,Innovation accelerated, Innovation scaled-up, Innovation replicated"</formula1>
    </dataValidation>
    <dataValidation type="list" allowBlank="1" showInputMessage="1" showErrorMessage="1" error="Select from the drop-down list" prompt="Select from the drop-down list" sqref="C15" xr:uid="{C564F2F7-392D-44E4-B3A7-F876009328B3}">
      <formula1>$B$170:$B$328</formula1>
    </dataValidation>
    <dataValidation type="list" allowBlank="1" showInputMessage="1" showErrorMessage="1" error="Select from the drop-down list" prompt="Select from the drop-down list" sqref="C16" xr:uid="{1D50B8CE-E1C1-4F91-B17A-5FA20393F04D}">
      <formula1>$B$164:$B$167</formula1>
    </dataValidation>
    <dataValidation type="list" allowBlank="1" showInputMessage="1" showErrorMessage="1" error="Please select from the drop-down list" prompt="Please select from the drop-down list" sqref="C14" xr:uid="{6C770BF6-4251-4F33-8D64-E7E59741095C}">
      <formula1>$C$164:$C$166</formula1>
    </dataValidation>
    <dataValidation type="list" allowBlank="1" showInputMessage="1" showErrorMessage="1" error="Please select the from the drop-down list_x000a_" prompt="Please select from the drop-down list" sqref="C17" xr:uid="{D27BA51E-3B21-4AED-BBDA-1FCFB241CB10}">
      <formula1>$J$155:$J$162</formula1>
    </dataValidation>
    <dataValidation type="list" allowBlank="1" showInputMessage="1" showErrorMessage="1" errorTitle="Select from the list" error="Select from the list" prompt="Select hazard addressed by the Early Warning System" sqref="G39" xr:uid="{DD0F7021-0D91-4C41-BAE2-6AF960221511}">
      <formula1>$D$143:$D$150</formula1>
    </dataValidation>
    <dataValidation type="list" allowBlank="1" showInputMessage="1" showErrorMessage="1" prompt="Select sector" sqref="F27 F54 D76:D78" xr:uid="{48354859-5D99-4496-A84E-6F0EB73E49B1}">
      <formula1>$J$154:$J$162</formula1>
    </dataValidation>
    <dataValidation type="list" allowBlank="1" showInputMessage="1" showErrorMessage="1" prompt="Select capacity level" sqref="G27 G54" xr:uid="{AF14568F-344C-4ABB-8C4A-56746344AEE5}">
      <formula1>$F$163:$F$166</formula1>
    </dataValidation>
    <dataValidation type="list" allowBlank="1" showInputMessage="1" showErrorMessage="1" prompt="Select scale" sqref="F38 F36 F34 F32 F30" xr:uid="{16A8EE0B-7112-45AF-BA27-3EA8752A2D87}">
      <formula1>$D$159:$D$161</formula1>
    </dataValidation>
    <dataValidation type="list" allowBlank="1" showInputMessage="1" showErrorMessage="1" prompt="Select project/programme sector" sqref="E38 E36 E34 E32 E30 D74" xr:uid="{8619E863-8AF1-4A24-994F-3EC85E53C891}">
      <formula1>$J$154:$J$162</formula1>
    </dataValidation>
    <dataValidation type="list" allowBlank="1" showInputMessage="1" showErrorMessage="1" prompt="Select status" sqref="G38 G34 G32 G30 G36" xr:uid="{FB32A910-89A4-40D4-BDAA-7DD802958805}">
      <formula1>$E$171:$E$173</formula1>
    </dataValidation>
    <dataValidation type="list" allowBlank="1" showInputMessage="1" showErrorMessage="1" error="Select from the drop-down list" prompt="Select category of early warning systems_x000a__x000a_" sqref="E40:E41" xr:uid="{C7D86C5B-4342-48D2-86A0-0991AAFC2EDA}">
      <formula1>$D$171:$D$174</formula1>
    </dataValidation>
    <dataValidation type="list" allowBlank="1" showInputMessage="1" showErrorMessage="1" error="Select from the drop-down list" prompt="Select the geographical coverage of the Early Warning System" sqref="G40" xr:uid="{002C6D5A-1CD4-4CAC-A6A4-0C6DA2C3D38D}">
      <formula1>$D$159:$D$161</formula1>
    </dataValidation>
    <dataValidation type="list" allowBlank="1" showInputMessage="1" showErrorMessage="1" prompt="Select type" sqref="F57:G57" xr:uid="{B20E1EDD-9F48-4F87-A3FD-43245CC357EB}">
      <formula1>$D$155:$D$157</formula1>
    </dataValidation>
    <dataValidation type="list" allowBlank="1" showInputMessage="1" showErrorMessage="1" prompt="Select level of awarness" sqref="F67:G67" xr:uid="{24624727-E8B3-4C3D-974D-AC8AB00DF0AD}">
      <formula1>$G$163:$G$167</formula1>
    </dataValidation>
    <dataValidation type="list" allowBlank="1" showInputMessage="1" showErrorMessage="1" prompt="Select a sector" sqref="F65:G65" xr:uid="{38F36868-9676-4CCB-8F15-A9AF2C6EFD35}">
      <formula1>$J$154:$J$162</formula1>
    </dataValidation>
    <dataValidation type="list" allowBlank="1" showInputMessage="1" showErrorMessage="1" prompt="Select geographical scale" sqref="E74" xr:uid="{CE62FEB6-F7EF-4542-A703-EB9812A69439}">
      <formula1>$D$159:$D$161</formula1>
    </dataValidation>
    <dataValidation type="list" allowBlank="1" showInputMessage="1" showErrorMessage="1" prompt="Select response level" sqref="F74" xr:uid="{33646C91-8D15-4902-BA64-7D18F56AF3E7}">
      <formula1>$H$163:$H$167</formula1>
    </dataValidation>
    <dataValidation type="list" allowBlank="1" showInputMessage="1" showErrorMessage="1" prompt="Select changes in asset" sqref="F76:G78" xr:uid="{6384B88C-B890-4BA7-A038-CCA5D7BB0522}">
      <formula1>$I$163:$I$167</formula1>
    </dataValidation>
    <dataValidation type="list" allowBlank="1" showInputMessage="1" showErrorMessage="1" prompt="Select targeted asset" sqref="E76:E78" xr:uid="{DF33A287-16CA-40A2-89AF-D7387194733A}">
      <formula1>$J$173:$J$174</formula1>
    </dataValidation>
    <dataValidation type="list" allowBlank="1" showInputMessage="1" showErrorMessage="1" error="Please select a level of effectiveness from the drop-down list" prompt="Select the level of effectiveness of protection/rehabilitation" sqref="G94:G95 G103:G104 G100:G101 G97:G98" xr:uid="{2E12D4D6-354F-48C1-9080-9A680C0C4870}">
      <formula1>$K$163:$K$167</formula1>
    </dataValidation>
    <dataValidation type="list" allowBlank="1" showInputMessage="1" showErrorMessage="1" prompt="Enter the unit and type of the natural asset of ecosystem restored" sqref="F94:F95 F103:F104 F100:F101 F97:F98" xr:uid="{50475D3A-BC7F-483B-B61A-E71BCFE31883}">
      <formula1>$C$168:$C$171</formula1>
    </dataValidation>
    <dataValidation type="list" allowBlank="1" showInputMessage="1" showErrorMessage="1" prompt="Select type of natural assets protected or rehabilitated" sqref="D94:D95 D97:D98 D100:D101 D103:D104" xr:uid="{1A52FA66-BAA1-4B26-A00C-726369502C31}">
      <formula1>$C$174:$C$181</formula1>
    </dataValidation>
    <dataValidation type="list" allowBlank="1" showInputMessage="1" showErrorMessage="1" error="Select from the drop-down list._x000a_" prompt="Select overall effectiveness" sqref="K27:K28 O27:O28 S27:S28" xr:uid="{0E1C9929-22E5-45C5-932D-6A2541A7E4A9}">
      <formula1>$K$159:$K$163</formula1>
    </dataValidation>
    <dataValidation type="list" allowBlank="1" showInputMessage="1" showErrorMessage="1" errorTitle="Select from the list" error="Select from the list" prompt="Select hazard addressed by the Early Warning System" sqref="K39 O39 S39" xr:uid="{EE7D8403-C4E8-4713-B786-E5C66788A9BC}">
      <formula1>$D$139:$D$146</formula1>
    </dataValidation>
    <dataValidation type="list" allowBlank="1" showInputMessage="1" showErrorMessage="1" error="Select from the drop-down list" prompt="Select type of hazards information generated from the drop-down list_x000a_" sqref="J27:J28 N27:N28 R27:R28" xr:uid="{9B9C2988-D2D0-4A97-9653-AE6323C41A8A}">
      <formula1>$D$139:$D$146</formula1>
    </dataValidation>
    <dataValidation type="list" allowBlank="1" showInputMessage="1" showErrorMessage="1" prompt="Select scale" sqref="N30 N32 N34 N36 N38 J38 J36 J34 J32 J30 J132 J134 J136 F136 F132 F134 N132 N134 N136 R30 R32 R34 R36 R38 R132 R134 R136" xr:uid="{4658CD56-09A0-4006-966A-AEB1D7DF484D}">
      <formula1>$D$155:$D$157</formula1>
    </dataValidation>
    <dataValidation type="list" allowBlank="1" showInputMessage="1" showErrorMessage="1" prompt="Select project/programme sector" sqref="M38 M36 M34 M32 M30 I30 I32 I34 I36 I38 L74 H74 Q38 Q36 Q34 Q32 Q30 P74" xr:uid="{ABF8039A-F7A5-4733-AD50-EFAD5BA1F90C}">
      <formula1>$J$150:$J$158</formula1>
    </dataValidation>
    <dataValidation type="list" allowBlank="1" showInputMessage="1" showErrorMessage="1" prompt="Select status" sqref="O36 O34 O32 O30 K38 K36 K34 K32 K30 O38 S36 S34 S32 S30 S38" xr:uid="{98CBFD4F-BAC9-4604-8692-027C57A46C9C}">
      <formula1>$E$167:$E$169</formula1>
    </dataValidation>
    <dataValidation type="list" allowBlank="1" showInputMessage="1" showErrorMessage="1" error="Select from the drop-down list" prompt="Select category of early warning systems_x000a__x000a_" sqref="I40:I41 M40:M41 Q40:Q41" xr:uid="{EA875EC7-CB4A-4974-BB39-437D18D78D63}">
      <formula1>$D$167:$D$170</formula1>
    </dataValidation>
    <dataValidation type="list" allowBlank="1" showInputMessage="1" showErrorMessage="1" error="Select from the drop-down list" prompt="Select the geographical coverage of the Early Warning System" sqref="K40 O40 S40" xr:uid="{A3BF6C2C-DAA3-4F2B-8E28-2EB8309FE3D9}">
      <formula1>$D$155:$D$157</formula1>
    </dataValidation>
    <dataValidation type="list" allowBlank="1" showInputMessage="1" showErrorMessage="1" prompt="Select capacity level" sqref="K54" xr:uid="{890A11C1-56E2-4204-A15D-ED953AF87F5D}">
      <formula1>$F$155:$F$158</formula1>
    </dataValidation>
    <dataValidation type="list" allowBlank="1" showInputMessage="1" showErrorMessage="1" prompt="Select sector" sqref="J54" xr:uid="{D4035E6D-16FB-4748-81B1-11DBF27558CF}">
      <formula1>$J$146:$J$154</formula1>
    </dataValidation>
    <dataValidation type="list" allowBlank="1" showInputMessage="1" showErrorMessage="1" prompt="Select type" sqref="J57:K57 N57:O57 R57:S57" xr:uid="{9D5632A7-395B-42A0-A45B-1BB7690C6C07}">
      <formula1>$D$151:$D$153</formula1>
    </dataValidation>
    <dataValidation type="list" allowBlank="1" showInputMessage="1" showErrorMessage="1" prompt="Select sector" sqref="N54 L76:L78 H76:H78 M136 K83:K84 G83:G84 I132 I134 I136 E134 E136 E132 M132 M134 O83:O84 R54 P76:P78 Q136 Q132 Q134 S83:S84" xr:uid="{6A1A3BF9-59DD-44D7-A05C-F25D9A91231B}">
      <formula1>$J$150:$J$158</formula1>
    </dataValidation>
    <dataValidation type="list" allowBlank="1" showInputMessage="1" showErrorMessage="1" prompt="Select capacity level" sqref="O54 S54" xr:uid="{B3511761-5657-488F-B826-B71EFFB02B00}">
      <formula1>$F$159:$F$162</formula1>
    </dataValidation>
    <dataValidation type="list" allowBlank="1" showInputMessage="1" showErrorMessage="1" prompt="Select level of awarness" sqref="J67:K67" xr:uid="{E60E3EED-2301-41C1-8887-F9CF73B56E27}">
      <formula1>$G$155:$G$159</formula1>
    </dataValidation>
    <dataValidation type="list" allowBlank="1" showInputMessage="1" showErrorMessage="1" prompt="Select level of awarness" sqref="N67:O67 R67:S67" xr:uid="{50802958-9046-4138-8FF6-E6F002038CE9}">
      <formula1>$G$159:$G$163</formula1>
    </dataValidation>
    <dataValidation type="list" allowBlank="1" showInputMessage="1" showErrorMessage="1" prompt="Select a sector" sqref="J65:K65 N65:O65 R65:S65" xr:uid="{0D9D454D-85DB-49F4-82B5-0965408720D4}">
      <formula1>$J$150:$J$158</formula1>
    </dataValidation>
    <dataValidation type="list" allowBlank="1" showInputMessage="1" showErrorMessage="1" prompt="Select geographical scale" sqref="M74 I74 Q74" xr:uid="{236B43CE-237E-4F05-88B3-400A78F3EEFA}">
      <formula1>$D$155:$D$157</formula1>
    </dataValidation>
    <dataValidation type="list" allowBlank="1" showInputMessage="1" showErrorMessage="1" prompt="Select response level" sqref="N74 J74 R74" xr:uid="{FEEDD420-8D0A-4C9A-9F15-52DB49555AA0}">
      <formula1>$H$159:$H$163</formula1>
    </dataValidation>
    <dataValidation type="list" allowBlank="1" showInputMessage="1" showErrorMessage="1" prompt="Select changes in asset" sqref="J76:K78 N76:O78 R76:S78" xr:uid="{12866A05-6DA3-46EC-BF7C-08E7F878708B}">
      <formula1>$I$159:$I$163</formula1>
    </dataValidation>
    <dataValidation type="list" allowBlank="1" showInputMessage="1" showErrorMessage="1" prompt="Select targeted asset" sqref="I76:I78 M76:M78 Q76:Q78" xr:uid="{816C12FB-5947-4542-9157-79ED82C014FE}">
      <formula1>$J$169:$J$170</formula1>
    </dataValidation>
    <dataValidation type="list" allowBlank="1" showInputMessage="1" showErrorMessage="1" error="Please select a level of effectiveness from the drop-down list" prompt="Select the level of effectiveness of protection/rehabilitation" sqref="O100:O101 O97:O98 O94:O95 K103:K104 K94:K95 K97:K98 K100:K101 O103:O104 S100:S101 S97:S98 S94:S95 S103:S104" xr:uid="{3104BA47-7C2B-456F-85A6-9B6FC2D682FF}">
      <formula1>$K$159:$K$163</formula1>
    </dataValidation>
    <dataValidation type="list" allowBlank="1" showInputMessage="1" showErrorMessage="1" prompt="Select type" sqref="K92 O92 S92" xr:uid="{88A344C3-DCA5-4EFB-B812-FA0C566E4A98}">
      <formula1>$F$140:$F$144</formula1>
    </dataValidation>
    <dataValidation type="list" allowBlank="1" showInputMessage="1" showErrorMessage="1" prompt="Select level of improvements" sqref="L92 H92 P92" xr:uid="{97382781-9A55-47B4-96C1-3FD46943B007}">
      <formula1>$K$159:$K$163</formula1>
    </dataValidation>
    <dataValidation type="list" allowBlank="1" showInputMessage="1" showErrorMessage="1" prompt="Select programme/sector" sqref="N92 J92 R92" xr:uid="{C315BD5B-7CAA-46D8-B6BF-48E098B80F3E}">
      <formula1>$J$150:$J$158</formula1>
    </dataValidation>
    <dataValidation type="list" allowBlank="1" showInputMessage="1" showErrorMessage="1" prompt="Enter the unit and type of the natural asset of ecosystem restored" sqref="J97:J98 J100:J101 J103:J104 N97:N98 N100:N101 N103:N104 N94:N95 J94:J95 R97:R98 R100:R101 R103:R104 R94:R95" xr:uid="{E4213C5A-6A7B-4B7D-B7FF-52ED92D3F6DF}">
      <formula1>$C$164:$C$167</formula1>
    </dataValidation>
    <dataValidation type="list" allowBlank="1" showInputMessage="1" showErrorMessage="1" prompt="Select type of natural assets protected or rehabilitated" sqref="H94:H95 H97:H98 H100:H101 H103:H104 L97:L98 L100:L101 L103:L104 L94:L95 P97:P98 P100:P101 P103:P104 P94:P95" xr:uid="{0C2DB794-8647-412E-B64C-99D64BD6FB80}">
      <formula1>$C$170:$C$177</formula1>
    </dataValidation>
    <dataValidation type="list" allowBlank="1" showInputMessage="1" showErrorMessage="1" prompt="Select type of policy" sqref="K132 K134 K136 G132 G134 G136 O134 O136 O132 S134 S136 S132" xr:uid="{37A59DD9-E278-4537-AAB0-DE4F882DB77D}">
      <formula1>$H$168:$H$189</formula1>
    </dataValidation>
  </dataValidations>
  <hyperlinks>
    <hyperlink ref="B8" r:id="rId1" xr:uid="{151BFDEC-876A-432C-900B-26A9E8AB4754}"/>
  </hyperlinks>
  <pageMargins left="0.7" right="0.7" top="0.75" bottom="0.75" header="0.3" footer="0.3"/>
  <pageSetup paperSize="8" scale="36" fitToHeight="0" orientation="landscape" cellComments="asDisplayed"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4104F-E9C7-4FA8-82D8-A660B49AE444}">
  <sheetPr>
    <tabColor theme="0"/>
  </sheetPr>
  <dimension ref="B1:AP62"/>
  <sheetViews>
    <sheetView topLeftCell="AE46" zoomScale="85" zoomScaleNormal="85" workbookViewId="0">
      <selection activeCell="AP30" sqref="AP30"/>
    </sheetView>
  </sheetViews>
  <sheetFormatPr defaultColWidth="8.6328125" defaultRowHeight="14" x14ac:dyDescent="0.3"/>
  <cols>
    <col min="1" max="1" width="1.453125" style="17" customWidth="1"/>
    <col min="2" max="2" width="1.453125" style="16" customWidth="1"/>
    <col min="3" max="3" width="10.36328125" style="16" customWidth="1"/>
    <col min="4" max="4" width="21" style="16" customWidth="1"/>
    <col min="5" max="5" width="27.453125" style="17" customWidth="1"/>
    <col min="6" max="6" width="22.6328125" style="17" customWidth="1"/>
    <col min="7" max="7" width="13.453125" style="17" customWidth="1"/>
    <col min="8" max="8" width="1.90625" style="17" customWidth="1"/>
    <col min="9" max="9" width="11.1796875" style="17" customWidth="1"/>
    <col min="10" max="10" width="6.08984375" style="17" customWidth="1"/>
    <col min="11" max="12" width="18.08984375" style="17" customWidth="1"/>
    <col min="13" max="13" width="27.6328125" style="17" customWidth="1"/>
    <col min="14" max="14" width="18.54296875" style="17" customWidth="1"/>
    <col min="15" max="15" width="14.1796875" style="17" customWidth="1"/>
    <col min="16" max="16" width="1.81640625" style="17" customWidth="1"/>
    <col min="17" max="17" width="10.1796875" style="17" customWidth="1"/>
    <col min="18" max="19" width="8.6328125" style="17"/>
    <col min="20" max="20" width="23" style="17" customWidth="1"/>
    <col min="21" max="21" width="28.1796875" style="17" customWidth="1"/>
    <col min="22" max="22" width="23.81640625" style="17" customWidth="1"/>
    <col min="23" max="23" width="17" style="17" customWidth="1"/>
    <col min="24" max="24" width="2.1796875" style="17" customWidth="1"/>
    <col min="25" max="25" width="9.453125" style="17" bestFit="1" customWidth="1"/>
    <col min="26" max="26" width="5.90625" style="17" customWidth="1"/>
    <col min="27" max="27" width="4.6328125" style="17" customWidth="1"/>
    <col min="28" max="28" width="24.81640625" style="17" customWidth="1"/>
    <col min="29" max="29" width="22.54296875" style="17" customWidth="1"/>
    <col min="30" max="30" width="30.453125" style="17" customWidth="1"/>
    <col min="31" max="31" width="15.54296875" style="17" customWidth="1"/>
    <col min="32" max="32" width="2.6328125" style="17" customWidth="1"/>
    <col min="33" max="33" width="12.81640625" style="17" bestFit="1" customWidth="1"/>
    <col min="34" max="34" width="4.81640625" style="17" customWidth="1"/>
    <col min="35" max="35" width="5" style="17" customWidth="1"/>
    <col min="36" max="36" width="23.1796875" style="17" customWidth="1"/>
    <col min="37" max="37" width="21" style="17" customWidth="1"/>
    <col min="38" max="38" width="32.08984375" style="17" customWidth="1"/>
    <col min="39" max="39" width="17.08984375" style="17" customWidth="1"/>
    <col min="40" max="40" width="2.90625" style="17" customWidth="1"/>
    <col min="41" max="41" width="11.54296875" style="17" bestFit="1" customWidth="1"/>
    <col min="42" max="42" width="13.453125" style="17" bestFit="1" customWidth="1"/>
    <col min="43" max="43" width="10.08984375" style="17" bestFit="1" customWidth="1"/>
    <col min="44" max="16384" width="8.6328125" style="17"/>
  </cols>
  <sheetData>
    <row r="1" spans="2:42" ht="14.5" thickBot="1" x14ac:dyDescent="0.35"/>
    <row r="2" spans="2:42" ht="14.5" thickBot="1" x14ac:dyDescent="0.35">
      <c r="B2" s="54"/>
      <c r="C2" s="55"/>
      <c r="D2" s="55"/>
      <c r="E2" s="56"/>
      <c r="F2" s="56"/>
      <c r="G2" s="56"/>
      <c r="H2" s="57"/>
      <c r="J2" s="54"/>
      <c r="K2" s="55"/>
      <c r="L2" s="55"/>
      <c r="M2" s="56"/>
      <c r="N2" s="56"/>
      <c r="O2" s="56"/>
      <c r="P2" s="57"/>
      <c r="R2" s="54"/>
      <c r="S2" s="55"/>
      <c r="T2" s="55"/>
      <c r="U2" s="56"/>
      <c r="V2" s="56"/>
      <c r="W2" s="56"/>
      <c r="X2" s="57"/>
      <c r="Z2" s="54"/>
      <c r="AA2" s="55"/>
      <c r="AB2" s="55"/>
      <c r="AC2" s="56"/>
      <c r="AD2" s="56"/>
      <c r="AE2" s="56"/>
      <c r="AF2" s="57"/>
      <c r="AH2" s="54"/>
      <c r="AI2" s="55"/>
      <c r="AJ2" s="55"/>
      <c r="AK2" s="56"/>
      <c r="AL2" s="56"/>
      <c r="AM2" s="56"/>
      <c r="AN2" s="57"/>
    </row>
    <row r="3" spans="2:42" ht="20.5" customHeight="1" thickBot="1" x14ac:dyDescent="0.45">
      <c r="B3" s="58"/>
      <c r="C3" s="607" t="s">
        <v>835</v>
      </c>
      <c r="D3" s="608"/>
      <c r="E3" s="608"/>
      <c r="F3" s="608"/>
      <c r="G3" s="609"/>
      <c r="H3" s="59"/>
      <c r="J3" s="58"/>
      <c r="K3" s="607" t="s">
        <v>849</v>
      </c>
      <c r="L3" s="608"/>
      <c r="M3" s="608"/>
      <c r="N3" s="608"/>
      <c r="O3" s="609"/>
      <c r="P3" s="59"/>
      <c r="R3" s="58"/>
      <c r="S3" s="607" t="s">
        <v>854</v>
      </c>
      <c r="T3" s="608"/>
      <c r="U3" s="608"/>
      <c r="V3" s="608"/>
      <c r="W3" s="609"/>
      <c r="X3" s="59"/>
      <c r="Z3" s="58"/>
      <c r="AA3" s="607" t="s">
        <v>855</v>
      </c>
      <c r="AB3" s="608"/>
      <c r="AC3" s="608"/>
      <c r="AD3" s="608"/>
      <c r="AE3" s="609"/>
      <c r="AF3" s="59"/>
      <c r="AH3" s="58"/>
      <c r="AI3" s="607" t="s">
        <v>1109</v>
      </c>
      <c r="AJ3" s="608"/>
      <c r="AK3" s="608"/>
      <c r="AL3" s="608"/>
      <c r="AM3" s="609"/>
      <c r="AN3" s="59"/>
    </row>
    <row r="4" spans="2:42" ht="14.5" customHeight="1" x14ac:dyDescent="0.3">
      <c r="B4" s="632"/>
      <c r="C4" s="611"/>
      <c r="D4" s="611"/>
      <c r="E4" s="611"/>
      <c r="F4" s="611"/>
      <c r="G4" s="61"/>
      <c r="H4" s="59"/>
      <c r="J4" s="610"/>
      <c r="K4" s="611"/>
      <c r="L4" s="611"/>
      <c r="M4" s="611"/>
      <c r="N4" s="611"/>
      <c r="O4" s="61"/>
      <c r="P4" s="59"/>
      <c r="R4" s="610"/>
      <c r="S4" s="611"/>
      <c r="T4" s="611"/>
      <c r="U4" s="611"/>
      <c r="V4" s="611"/>
      <c r="W4" s="61"/>
      <c r="X4" s="59"/>
      <c r="Z4" s="610"/>
      <c r="AA4" s="611"/>
      <c r="AB4" s="611"/>
      <c r="AC4" s="611"/>
      <c r="AD4" s="611"/>
      <c r="AE4" s="61"/>
      <c r="AF4" s="59"/>
      <c r="AH4" s="610"/>
      <c r="AI4" s="611"/>
      <c r="AJ4" s="611"/>
      <c r="AK4" s="611"/>
      <c r="AL4" s="611"/>
      <c r="AM4" s="61"/>
      <c r="AN4" s="59"/>
    </row>
    <row r="5" spans="2:42" x14ac:dyDescent="0.3">
      <c r="B5" s="60"/>
      <c r="C5" s="612"/>
      <c r="D5" s="612"/>
      <c r="E5" s="612"/>
      <c r="F5" s="612"/>
      <c r="G5" s="61"/>
      <c r="H5" s="59"/>
      <c r="J5" s="60"/>
      <c r="K5" s="612"/>
      <c r="L5" s="612"/>
      <c r="M5" s="612"/>
      <c r="N5" s="612"/>
      <c r="O5" s="61"/>
      <c r="P5" s="59"/>
      <c r="R5" s="60"/>
      <c r="S5" s="612"/>
      <c r="T5" s="612"/>
      <c r="U5" s="612"/>
      <c r="V5" s="612"/>
      <c r="W5" s="61"/>
      <c r="X5" s="59"/>
      <c r="Z5" s="60"/>
      <c r="AA5" s="612"/>
      <c r="AB5" s="612"/>
      <c r="AC5" s="612"/>
      <c r="AD5" s="612"/>
      <c r="AE5" s="61"/>
      <c r="AF5" s="59"/>
      <c r="AH5" s="60"/>
      <c r="AI5" s="612"/>
      <c r="AJ5" s="612"/>
      <c r="AK5" s="612"/>
      <c r="AL5" s="612"/>
      <c r="AM5" s="61"/>
      <c r="AN5" s="59"/>
    </row>
    <row r="6" spans="2:42" x14ac:dyDescent="0.3">
      <c r="B6" s="60"/>
      <c r="C6" s="36"/>
      <c r="D6" s="41"/>
      <c r="E6" s="37"/>
      <c r="F6" s="61"/>
      <c r="G6" s="61"/>
      <c r="H6" s="59"/>
      <c r="J6" s="60"/>
      <c r="K6" s="36"/>
      <c r="L6" s="41"/>
      <c r="M6" s="37"/>
      <c r="N6" s="61"/>
      <c r="O6" s="61"/>
      <c r="P6" s="59"/>
      <c r="R6" s="60"/>
      <c r="S6" s="36"/>
      <c r="T6" s="41"/>
      <c r="U6" s="37"/>
      <c r="V6" s="61"/>
      <c r="W6" s="61"/>
      <c r="X6" s="59"/>
      <c r="Z6" s="60"/>
      <c r="AA6" s="36"/>
      <c r="AB6" s="41"/>
      <c r="AC6" s="37"/>
      <c r="AD6" s="61"/>
      <c r="AE6" s="61"/>
      <c r="AF6" s="59"/>
      <c r="AH6" s="60"/>
      <c r="AI6" s="36"/>
      <c r="AJ6" s="41"/>
      <c r="AK6" s="37"/>
      <c r="AL6" s="61"/>
      <c r="AM6" s="61"/>
      <c r="AN6" s="59"/>
    </row>
    <row r="7" spans="2:42" ht="14" customHeight="1" thickBot="1" x14ac:dyDescent="0.35">
      <c r="B7" s="60"/>
      <c r="C7" s="602" t="s">
        <v>206</v>
      </c>
      <c r="D7" s="602"/>
      <c r="E7" s="38"/>
      <c r="F7" s="61"/>
      <c r="G7" s="61"/>
      <c r="H7" s="59"/>
      <c r="J7" s="60"/>
      <c r="K7" s="602" t="s">
        <v>206</v>
      </c>
      <c r="L7" s="602"/>
      <c r="M7" s="38"/>
      <c r="N7" s="61"/>
      <c r="O7" s="61"/>
      <c r="P7" s="59"/>
      <c r="R7" s="60"/>
      <c r="S7" s="602" t="s">
        <v>206</v>
      </c>
      <c r="T7" s="602"/>
      <c r="U7" s="38"/>
      <c r="V7" s="61"/>
      <c r="W7" s="61"/>
      <c r="X7" s="59"/>
      <c r="Z7" s="60"/>
      <c r="AA7" s="602" t="s">
        <v>206</v>
      </c>
      <c r="AB7" s="602"/>
      <c r="AC7" s="38"/>
      <c r="AD7" s="61"/>
      <c r="AE7" s="61"/>
      <c r="AF7" s="59"/>
      <c r="AH7" s="60"/>
      <c r="AI7" s="602" t="s">
        <v>206</v>
      </c>
      <c r="AJ7" s="602"/>
      <c r="AK7" s="38"/>
      <c r="AL7" s="61"/>
      <c r="AM7" s="61"/>
      <c r="AN7" s="59"/>
    </row>
    <row r="8" spans="2:42" ht="27.75" customHeight="1" thickBot="1" x14ac:dyDescent="0.35">
      <c r="B8" s="60"/>
      <c r="C8" s="613" t="s">
        <v>213</v>
      </c>
      <c r="D8" s="613"/>
      <c r="E8" s="613"/>
      <c r="F8" s="613"/>
      <c r="G8" s="61"/>
      <c r="H8" s="59"/>
      <c r="I8" s="370"/>
      <c r="J8" s="60"/>
      <c r="K8" s="613" t="s">
        <v>213</v>
      </c>
      <c r="L8" s="613"/>
      <c r="M8" s="613"/>
      <c r="N8" s="613"/>
      <c r="O8" s="61"/>
      <c r="P8" s="59"/>
      <c r="Q8" s="366"/>
      <c r="R8" s="60"/>
      <c r="S8" s="613" t="s">
        <v>213</v>
      </c>
      <c r="T8" s="613"/>
      <c r="U8" s="613"/>
      <c r="V8" s="613"/>
      <c r="W8" s="61"/>
      <c r="X8" s="59"/>
      <c r="Y8" s="366"/>
      <c r="Z8" s="60"/>
      <c r="AA8" s="613" t="s">
        <v>213</v>
      </c>
      <c r="AB8" s="613"/>
      <c r="AC8" s="613"/>
      <c r="AD8" s="613"/>
      <c r="AE8" s="61"/>
      <c r="AF8" s="59"/>
      <c r="AG8" s="375"/>
      <c r="AH8" s="60"/>
      <c r="AI8" s="613" t="s">
        <v>213</v>
      </c>
      <c r="AJ8" s="613"/>
      <c r="AK8" s="613"/>
      <c r="AL8" s="613"/>
      <c r="AM8" s="61"/>
      <c r="AN8" s="59"/>
    </row>
    <row r="9" spans="2:42" ht="50" customHeight="1" thickBot="1" x14ac:dyDescent="0.35">
      <c r="B9" s="60"/>
      <c r="C9" s="614" t="s">
        <v>856</v>
      </c>
      <c r="D9" s="614"/>
      <c r="E9" s="615">
        <v>1363681.1393404775</v>
      </c>
      <c r="F9" s="616"/>
      <c r="G9" s="61"/>
      <c r="H9" s="59"/>
      <c r="J9" s="60"/>
      <c r="K9" s="614" t="s">
        <v>857</v>
      </c>
      <c r="L9" s="614"/>
      <c r="M9" s="615">
        <v>2713520</v>
      </c>
      <c r="N9" s="616"/>
      <c r="O9" s="61"/>
      <c r="P9" s="59"/>
      <c r="Q9" s="461"/>
      <c r="R9" s="60"/>
      <c r="S9" s="614" t="s">
        <v>858</v>
      </c>
      <c r="T9" s="614"/>
      <c r="U9" s="615">
        <v>3937081</v>
      </c>
      <c r="V9" s="616"/>
      <c r="W9" s="61"/>
      <c r="X9" s="59"/>
      <c r="Y9" s="461"/>
      <c r="Z9" s="60"/>
      <c r="AA9" s="614" t="s">
        <v>860</v>
      </c>
      <c r="AB9" s="614"/>
      <c r="AC9" s="615">
        <v>5634802.9580632802</v>
      </c>
      <c r="AD9" s="616"/>
      <c r="AE9" s="61"/>
      <c r="AF9" s="59"/>
      <c r="AH9" s="60"/>
      <c r="AI9" s="614" t="s">
        <v>1091</v>
      </c>
      <c r="AJ9" s="614"/>
      <c r="AK9" s="615">
        <v>6579262</v>
      </c>
      <c r="AL9" s="616"/>
      <c r="AM9" s="61"/>
      <c r="AN9" s="59"/>
      <c r="AP9" s="569"/>
    </row>
    <row r="10" spans="2:42" ht="100.25" customHeight="1" thickBot="1" x14ac:dyDescent="0.35">
      <c r="B10" s="60"/>
      <c r="C10" s="602" t="s">
        <v>207</v>
      </c>
      <c r="D10" s="602"/>
      <c r="E10" s="617" t="s">
        <v>836</v>
      </c>
      <c r="F10" s="618"/>
      <c r="G10" s="61"/>
      <c r="H10" s="59"/>
      <c r="J10" s="60"/>
      <c r="K10" s="602" t="s">
        <v>207</v>
      </c>
      <c r="L10" s="602"/>
      <c r="M10" s="617" t="s">
        <v>850</v>
      </c>
      <c r="N10" s="618"/>
      <c r="O10" s="61"/>
      <c r="P10" s="59"/>
      <c r="R10" s="60"/>
      <c r="S10" s="602" t="s">
        <v>207</v>
      </c>
      <c r="T10" s="602"/>
      <c r="U10" s="617" t="s">
        <v>850</v>
      </c>
      <c r="V10" s="618"/>
      <c r="W10" s="61"/>
      <c r="X10" s="59"/>
      <c r="Z10" s="60"/>
      <c r="AA10" s="602" t="s">
        <v>207</v>
      </c>
      <c r="AB10" s="602"/>
      <c r="AC10" s="617" t="s">
        <v>850</v>
      </c>
      <c r="AD10" s="618"/>
      <c r="AE10" s="61"/>
      <c r="AF10" s="59"/>
      <c r="AH10" s="60"/>
      <c r="AI10" s="602" t="s">
        <v>207</v>
      </c>
      <c r="AJ10" s="602"/>
      <c r="AK10" s="617" t="s">
        <v>850</v>
      </c>
      <c r="AL10" s="618"/>
      <c r="AM10" s="61"/>
      <c r="AN10" s="59"/>
    </row>
    <row r="11" spans="2:42" ht="14.5" thickBot="1" x14ac:dyDescent="0.35">
      <c r="B11" s="60"/>
      <c r="C11" s="41"/>
      <c r="D11" s="41"/>
      <c r="E11" s="61"/>
      <c r="F11" s="61"/>
      <c r="G11" s="61"/>
      <c r="H11" s="59"/>
      <c r="J11" s="60"/>
      <c r="K11" s="41"/>
      <c r="L11" s="41"/>
      <c r="M11" s="61"/>
      <c r="N11" s="61"/>
      <c r="O11" s="61"/>
      <c r="P11" s="59"/>
      <c r="R11" s="60"/>
      <c r="S11" s="41"/>
      <c r="T11" s="41"/>
      <c r="U11" s="61"/>
      <c r="V11" s="61"/>
      <c r="W11" s="61"/>
      <c r="X11" s="59"/>
      <c r="Z11" s="60"/>
      <c r="AA11" s="41"/>
      <c r="AB11" s="41"/>
      <c r="AC11" s="61"/>
      <c r="AD11" s="61"/>
      <c r="AE11" s="61"/>
      <c r="AF11" s="59"/>
      <c r="AH11" s="60"/>
      <c r="AI11" s="41"/>
      <c r="AJ11" s="41"/>
      <c r="AK11" s="61"/>
      <c r="AL11" s="61"/>
      <c r="AM11" s="61"/>
      <c r="AN11" s="59"/>
    </row>
    <row r="12" spans="2:42" ht="18.75" customHeight="1" thickBot="1" x14ac:dyDescent="0.35">
      <c r="B12" s="60"/>
      <c r="C12" s="602" t="s">
        <v>269</v>
      </c>
      <c r="D12" s="602"/>
      <c r="E12" s="619">
        <v>18139.579999999998</v>
      </c>
      <c r="F12" s="620"/>
      <c r="G12" s="61"/>
      <c r="H12" s="59"/>
      <c r="J12" s="60"/>
      <c r="K12" s="602" t="s">
        <v>269</v>
      </c>
      <c r="L12" s="602"/>
      <c r="M12" s="619">
        <v>52702</v>
      </c>
      <c r="N12" s="620"/>
      <c r="O12" s="61"/>
      <c r="P12" s="59"/>
      <c r="R12" s="60"/>
      <c r="S12" s="602" t="s">
        <v>269</v>
      </c>
      <c r="T12" s="602"/>
      <c r="U12" s="619">
        <v>71871</v>
      </c>
      <c r="V12" s="620"/>
      <c r="W12" s="61"/>
      <c r="X12" s="59"/>
      <c r="Z12" s="60"/>
      <c r="AA12" s="602" t="s">
        <v>269</v>
      </c>
      <c r="AB12" s="602"/>
      <c r="AC12" s="619">
        <v>85709</v>
      </c>
      <c r="AD12" s="620"/>
      <c r="AE12" s="61"/>
      <c r="AF12" s="59"/>
      <c r="AH12" s="60"/>
      <c r="AI12" s="602" t="s">
        <v>269</v>
      </c>
      <c r="AJ12" s="602"/>
      <c r="AK12" s="619">
        <v>59096.13</v>
      </c>
      <c r="AL12" s="620"/>
      <c r="AM12" s="61"/>
      <c r="AN12" s="59"/>
      <c r="AO12" s="567"/>
    </row>
    <row r="13" spans="2:42" ht="15" customHeight="1" x14ac:dyDescent="0.3">
      <c r="B13" s="60"/>
      <c r="C13" s="621" t="s">
        <v>268</v>
      </c>
      <c r="D13" s="621"/>
      <c r="E13" s="621"/>
      <c r="F13" s="621"/>
      <c r="G13" s="61"/>
      <c r="H13" s="59"/>
      <c r="J13" s="60"/>
      <c r="K13" s="621" t="s">
        <v>268</v>
      </c>
      <c r="L13" s="621"/>
      <c r="M13" s="621"/>
      <c r="N13" s="621"/>
      <c r="O13" s="61"/>
      <c r="P13" s="59"/>
      <c r="R13" s="60"/>
      <c r="S13" s="621" t="s">
        <v>268</v>
      </c>
      <c r="T13" s="621"/>
      <c r="U13" s="621"/>
      <c r="V13" s="621"/>
      <c r="W13" s="61"/>
      <c r="X13" s="59"/>
      <c r="Z13" s="60"/>
      <c r="AA13" s="621" t="s">
        <v>268</v>
      </c>
      <c r="AB13" s="621"/>
      <c r="AC13" s="621"/>
      <c r="AD13" s="621"/>
      <c r="AE13" s="61"/>
      <c r="AF13" s="59"/>
      <c r="AH13" s="60"/>
      <c r="AI13" s="621" t="s">
        <v>268</v>
      </c>
      <c r="AJ13" s="621"/>
      <c r="AK13" s="621"/>
      <c r="AL13" s="621"/>
      <c r="AM13" s="61"/>
      <c r="AN13" s="59"/>
    </row>
    <row r="14" spans="2:42" ht="15" customHeight="1" x14ac:dyDescent="0.3">
      <c r="B14" s="60"/>
      <c r="C14" s="360"/>
      <c r="D14" s="360"/>
      <c r="E14" s="360"/>
      <c r="F14" s="360"/>
      <c r="G14" s="61"/>
      <c r="H14" s="59"/>
      <c r="J14" s="60"/>
      <c r="K14" s="360"/>
      <c r="L14" s="360"/>
      <c r="M14" s="360"/>
      <c r="N14" s="360"/>
      <c r="O14" s="61"/>
      <c r="P14" s="59"/>
      <c r="R14" s="60"/>
      <c r="S14" s="360"/>
      <c r="T14" s="360"/>
      <c r="U14" s="360"/>
      <c r="V14" s="360"/>
      <c r="W14" s="61"/>
      <c r="X14" s="59"/>
      <c r="Z14" s="60"/>
      <c r="AA14" s="369"/>
      <c r="AB14" s="369"/>
      <c r="AC14" s="369"/>
      <c r="AD14" s="369"/>
      <c r="AE14" s="61"/>
      <c r="AF14" s="59"/>
      <c r="AH14" s="60"/>
      <c r="AI14" s="369"/>
      <c r="AJ14" s="369"/>
      <c r="AK14" s="369"/>
      <c r="AL14" s="369"/>
      <c r="AM14" s="61"/>
      <c r="AN14" s="59"/>
    </row>
    <row r="15" spans="2:42" ht="14.5" customHeight="1" thickBot="1" x14ac:dyDescent="0.35">
      <c r="B15" s="60"/>
      <c r="C15" s="602" t="s">
        <v>190</v>
      </c>
      <c r="D15" s="602"/>
      <c r="E15" s="61"/>
      <c r="F15" s="61"/>
      <c r="G15" s="61"/>
      <c r="H15" s="59"/>
      <c r="I15" s="18"/>
      <c r="J15" s="60"/>
      <c r="K15" s="602" t="s">
        <v>190</v>
      </c>
      <c r="L15" s="602"/>
      <c r="M15" s="61"/>
      <c r="N15" s="61"/>
      <c r="O15" s="61"/>
      <c r="P15" s="59"/>
      <c r="R15" s="60"/>
      <c r="S15" s="602" t="s">
        <v>190</v>
      </c>
      <c r="T15" s="602"/>
      <c r="U15" s="61"/>
      <c r="V15" s="61"/>
      <c r="W15" s="61"/>
      <c r="X15" s="59"/>
      <c r="Z15" s="60"/>
      <c r="AA15" s="602" t="s">
        <v>190</v>
      </c>
      <c r="AB15" s="602"/>
      <c r="AC15" s="61"/>
      <c r="AD15" s="61"/>
      <c r="AE15" s="61"/>
      <c r="AF15" s="59"/>
      <c r="AH15" s="60"/>
      <c r="AI15" s="602" t="s">
        <v>190</v>
      </c>
      <c r="AJ15" s="602"/>
      <c r="AK15" s="61"/>
      <c r="AL15" s="61"/>
      <c r="AM15" s="61"/>
      <c r="AN15" s="59"/>
    </row>
    <row r="16" spans="2:42" ht="50" customHeight="1" x14ac:dyDescent="0.3">
      <c r="B16" s="60"/>
      <c r="C16" s="602" t="s">
        <v>245</v>
      </c>
      <c r="D16" s="602"/>
      <c r="E16" s="129" t="s">
        <v>191</v>
      </c>
      <c r="F16" s="130" t="s">
        <v>192</v>
      </c>
      <c r="G16" s="61"/>
      <c r="H16" s="59"/>
      <c r="I16" s="18"/>
      <c r="J16" s="60"/>
      <c r="K16" s="602" t="s">
        <v>245</v>
      </c>
      <c r="L16" s="602"/>
      <c r="M16" s="129" t="s">
        <v>191</v>
      </c>
      <c r="N16" s="130" t="s">
        <v>192</v>
      </c>
      <c r="O16" s="61"/>
      <c r="P16" s="59"/>
      <c r="R16" s="60"/>
      <c r="S16" s="602" t="s">
        <v>245</v>
      </c>
      <c r="T16" s="602"/>
      <c r="U16" s="129" t="s">
        <v>191</v>
      </c>
      <c r="V16" s="130" t="s">
        <v>192</v>
      </c>
      <c r="W16" s="61"/>
      <c r="X16" s="59"/>
      <c r="Z16" s="60"/>
      <c r="AA16" s="602" t="s">
        <v>245</v>
      </c>
      <c r="AB16" s="602"/>
      <c r="AC16" s="129" t="s">
        <v>191</v>
      </c>
      <c r="AD16" s="130" t="s">
        <v>192</v>
      </c>
      <c r="AE16" s="61"/>
      <c r="AF16" s="59"/>
      <c r="AH16" s="60"/>
      <c r="AI16" s="602" t="s">
        <v>245</v>
      </c>
      <c r="AJ16" s="602"/>
      <c r="AK16" s="129" t="s">
        <v>191</v>
      </c>
      <c r="AL16" s="130" t="s">
        <v>192</v>
      </c>
      <c r="AM16" s="61"/>
      <c r="AN16" s="59"/>
    </row>
    <row r="17" spans="2:42" ht="15.5" x14ac:dyDescent="0.35">
      <c r="B17" s="60"/>
      <c r="C17" s="41"/>
      <c r="D17" s="41"/>
      <c r="E17" s="439" t="s">
        <v>837</v>
      </c>
      <c r="F17" s="440">
        <v>444317</v>
      </c>
      <c r="G17" s="61"/>
      <c r="H17" s="59"/>
      <c r="I17" s="18"/>
      <c r="J17" s="60"/>
      <c r="K17" s="41"/>
      <c r="L17" s="41"/>
      <c r="M17" s="439" t="s">
        <v>837</v>
      </c>
      <c r="N17" s="440">
        <f>1015199.03317728-444317</f>
        <v>570882.03317727998</v>
      </c>
      <c r="O17" s="61"/>
      <c r="P17" s="59"/>
      <c r="R17" s="60"/>
      <c r="S17" s="41"/>
      <c r="T17" s="41"/>
      <c r="U17" s="439" t="s">
        <v>837</v>
      </c>
      <c r="V17" s="440">
        <v>417461.76280000235</v>
      </c>
      <c r="W17" s="61"/>
      <c r="X17" s="59"/>
      <c r="Z17" s="60"/>
      <c r="AA17" s="41"/>
      <c r="AB17" s="41"/>
      <c r="AC17" s="439" t="s">
        <v>837</v>
      </c>
      <c r="AD17" s="450">
        <v>13408.6397867177</v>
      </c>
      <c r="AE17" s="61"/>
      <c r="AF17" s="59"/>
      <c r="AH17" s="60"/>
      <c r="AI17" s="41"/>
      <c r="AJ17" s="41"/>
      <c r="AK17" s="439" t="s">
        <v>837</v>
      </c>
      <c r="AL17" s="450">
        <v>240715.97423599975</v>
      </c>
      <c r="AM17" s="61"/>
      <c r="AN17" s="59"/>
    </row>
    <row r="18" spans="2:42" ht="15.5" x14ac:dyDescent="0.35">
      <c r="B18" s="60"/>
      <c r="C18" s="41"/>
      <c r="D18" s="41"/>
      <c r="E18" s="439" t="s">
        <v>838</v>
      </c>
      <c r="F18" s="440">
        <v>20000</v>
      </c>
      <c r="G18" s="61"/>
      <c r="H18" s="59"/>
      <c r="I18" s="18"/>
      <c r="J18" s="60"/>
      <c r="K18" s="41"/>
      <c r="L18" s="41"/>
      <c r="M18" s="439" t="s">
        <v>838</v>
      </c>
      <c r="N18" s="440">
        <f>40000-20000</f>
        <v>20000</v>
      </c>
      <c r="O18" s="61"/>
      <c r="P18" s="59"/>
      <c r="R18" s="60"/>
      <c r="S18" s="41"/>
      <c r="T18" s="41"/>
      <c r="U18" s="439" t="s">
        <v>838</v>
      </c>
      <c r="V18" s="440">
        <v>91546.73000000001</v>
      </c>
      <c r="W18" s="61"/>
      <c r="X18" s="59"/>
      <c r="Z18" s="60"/>
      <c r="AA18" s="41"/>
      <c r="AB18" s="41"/>
      <c r="AC18" s="439" t="s">
        <v>838</v>
      </c>
      <c r="AD18" s="450">
        <v>403015.27</v>
      </c>
      <c r="AE18" s="61"/>
      <c r="AF18" s="59"/>
      <c r="AH18" s="60"/>
      <c r="AI18" s="41"/>
      <c r="AJ18" s="41"/>
      <c r="AK18" s="439" t="s">
        <v>838</v>
      </c>
      <c r="AL18" s="450">
        <v>0</v>
      </c>
      <c r="AM18" s="61"/>
      <c r="AN18" s="59"/>
    </row>
    <row r="19" spans="2:42" ht="15.5" x14ac:dyDescent="0.35">
      <c r="B19" s="60"/>
      <c r="C19" s="41"/>
      <c r="D19" s="41"/>
      <c r="E19" s="441" t="s">
        <v>839</v>
      </c>
      <c r="F19" s="440">
        <v>50672.97</v>
      </c>
      <c r="G19" s="61"/>
      <c r="H19" s="59"/>
      <c r="I19" s="18"/>
      <c r="J19" s="60"/>
      <c r="K19" s="41"/>
      <c r="L19" s="41"/>
      <c r="M19" s="441" t="s">
        <v>839</v>
      </c>
      <c r="N19" s="440">
        <f>59957.76-50672.97</f>
        <v>9284.7900000000009</v>
      </c>
      <c r="O19" s="61"/>
      <c r="P19" s="59"/>
      <c r="R19" s="60"/>
      <c r="S19" s="41"/>
      <c r="T19" s="41"/>
      <c r="U19" s="441" t="s">
        <v>839</v>
      </c>
      <c r="V19" s="440">
        <v>56520.02</v>
      </c>
      <c r="W19" s="61"/>
      <c r="X19" s="59"/>
      <c r="Z19" s="60"/>
      <c r="AA19" s="41"/>
      <c r="AB19" s="41"/>
      <c r="AC19" s="441" t="s">
        <v>839</v>
      </c>
      <c r="AD19" s="450">
        <v>51857.249999999971</v>
      </c>
      <c r="AE19" s="61"/>
      <c r="AF19" s="59"/>
      <c r="AH19" s="60"/>
      <c r="AI19" s="41"/>
      <c r="AJ19" s="41"/>
      <c r="AK19" s="441" t="s">
        <v>839</v>
      </c>
      <c r="AL19" s="450">
        <v>0</v>
      </c>
      <c r="AM19" s="61"/>
      <c r="AN19" s="59"/>
    </row>
    <row r="20" spans="2:42" ht="15.5" x14ac:dyDescent="0.35">
      <c r="B20" s="60"/>
      <c r="C20" s="41"/>
      <c r="D20" s="41"/>
      <c r="E20" s="442" t="s">
        <v>840</v>
      </c>
      <c r="F20" s="440">
        <v>288339</v>
      </c>
      <c r="G20" s="61"/>
      <c r="H20" s="59"/>
      <c r="I20" s="18"/>
      <c r="J20" s="60"/>
      <c r="K20" s="41"/>
      <c r="L20" s="41"/>
      <c r="M20" s="442" t="s">
        <v>840</v>
      </c>
      <c r="N20" s="440">
        <f>310075.32-288339</f>
        <v>21736.320000000007</v>
      </c>
      <c r="O20" s="61"/>
      <c r="P20" s="59"/>
      <c r="R20" s="60"/>
      <c r="S20" s="41"/>
      <c r="T20" s="41"/>
      <c r="U20" s="442" t="s">
        <v>840</v>
      </c>
      <c r="V20" s="440">
        <v>229004.96000000002</v>
      </c>
      <c r="W20" s="61"/>
      <c r="X20" s="59"/>
      <c r="Z20" s="60"/>
      <c r="AA20" s="41"/>
      <c r="AB20" s="41"/>
      <c r="AC20" s="442" t="s">
        <v>840</v>
      </c>
      <c r="AD20" s="450">
        <v>615338.03</v>
      </c>
      <c r="AE20" s="61"/>
      <c r="AF20" s="59"/>
      <c r="AH20" s="60"/>
      <c r="AI20" s="41"/>
      <c r="AJ20" s="41"/>
      <c r="AK20" s="442" t="s">
        <v>840</v>
      </c>
      <c r="AL20" s="450">
        <v>376539.68999999994</v>
      </c>
      <c r="AM20" s="61"/>
      <c r="AN20" s="59"/>
    </row>
    <row r="21" spans="2:42" ht="15.5" x14ac:dyDescent="0.35">
      <c r="B21" s="60"/>
      <c r="C21" s="41"/>
      <c r="D21" s="41"/>
      <c r="E21" s="443" t="s">
        <v>841</v>
      </c>
      <c r="F21" s="440">
        <v>115606</v>
      </c>
      <c r="G21" s="61"/>
      <c r="H21" s="59"/>
      <c r="I21" s="18"/>
      <c r="J21" s="60"/>
      <c r="K21" s="41"/>
      <c r="L21" s="41"/>
      <c r="M21" s="443" t="s">
        <v>841</v>
      </c>
      <c r="N21" s="440">
        <f>220095.67-115606</f>
        <v>104489.67000000001</v>
      </c>
      <c r="O21" s="61"/>
      <c r="P21" s="59"/>
      <c r="R21" s="60"/>
      <c r="S21" s="41"/>
      <c r="T21" s="41"/>
      <c r="U21" s="443" t="s">
        <v>841</v>
      </c>
      <c r="V21" s="440">
        <v>73068.399999999994</v>
      </c>
      <c r="W21" s="61"/>
      <c r="X21" s="59"/>
      <c r="Z21" s="60"/>
      <c r="AA21" s="41"/>
      <c r="AB21" s="41"/>
      <c r="AC21" s="443" t="s">
        <v>841</v>
      </c>
      <c r="AD21" s="450">
        <v>81520.919999999984</v>
      </c>
      <c r="AE21" s="61"/>
      <c r="AF21" s="59"/>
      <c r="AH21" s="60"/>
      <c r="AI21" s="41"/>
      <c r="AJ21" s="41"/>
      <c r="AK21" s="443" t="s">
        <v>841</v>
      </c>
      <c r="AL21" s="450">
        <v>180793.41000000003</v>
      </c>
      <c r="AM21" s="61"/>
      <c r="AN21" s="59"/>
    </row>
    <row r="22" spans="2:42" ht="15.5" x14ac:dyDescent="0.35">
      <c r="B22" s="60"/>
      <c r="C22" s="41"/>
      <c r="D22" s="41"/>
      <c r="E22" s="444" t="s">
        <v>842</v>
      </c>
      <c r="F22" s="440">
        <v>9834</v>
      </c>
      <c r="G22" s="61"/>
      <c r="H22" s="59"/>
      <c r="I22" s="18"/>
      <c r="J22" s="60"/>
      <c r="K22" s="41"/>
      <c r="L22" s="41"/>
      <c r="M22" s="444" t="s">
        <v>842</v>
      </c>
      <c r="N22" s="440">
        <f>112541.47-9834</f>
        <v>102707.47</v>
      </c>
      <c r="O22" s="61"/>
      <c r="P22" s="59"/>
      <c r="R22" s="60"/>
      <c r="S22" s="41"/>
      <c r="T22" s="41"/>
      <c r="U22" s="444" t="s">
        <v>842</v>
      </c>
      <c r="V22" s="440">
        <v>100904.43000000002</v>
      </c>
      <c r="W22" s="61"/>
      <c r="X22" s="59"/>
      <c r="Z22" s="60"/>
      <c r="AA22" s="41"/>
      <c r="AB22" s="41"/>
      <c r="AC22" s="444" t="s">
        <v>842</v>
      </c>
      <c r="AD22" s="450">
        <v>83698</v>
      </c>
      <c r="AE22" s="61"/>
      <c r="AF22" s="59"/>
      <c r="AH22" s="60"/>
      <c r="AI22" s="41"/>
      <c r="AJ22" s="41"/>
      <c r="AK22" s="444" t="s">
        <v>842</v>
      </c>
      <c r="AL22" s="450">
        <v>71315.099999999977</v>
      </c>
      <c r="AM22" s="61"/>
      <c r="AN22" s="59"/>
    </row>
    <row r="23" spans="2:42" ht="15.5" x14ac:dyDescent="0.35">
      <c r="B23" s="60"/>
      <c r="C23" s="41"/>
      <c r="D23" s="41"/>
      <c r="E23" s="445" t="s">
        <v>843</v>
      </c>
      <c r="F23" s="440">
        <v>119731.63000000002</v>
      </c>
      <c r="G23" s="61"/>
      <c r="H23" s="59"/>
      <c r="I23" s="18"/>
      <c r="J23" s="60"/>
      <c r="K23" s="41"/>
      <c r="L23" s="41"/>
      <c r="M23" s="445" t="s">
        <v>843</v>
      </c>
      <c r="N23" s="440">
        <f>268818.28-119731.63</f>
        <v>149086.65000000002</v>
      </c>
      <c r="O23" s="61"/>
      <c r="P23" s="59"/>
      <c r="R23" s="60"/>
      <c r="S23" s="41"/>
      <c r="T23" s="41"/>
      <c r="U23" s="445" t="s">
        <v>843</v>
      </c>
      <c r="V23" s="440">
        <v>64703.179999999993</v>
      </c>
      <c r="W23" s="61"/>
      <c r="X23" s="59"/>
      <c r="Z23" s="60"/>
      <c r="AA23" s="41"/>
      <c r="AB23" s="41"/>
      <c r="AC23" s="445" t="s">
        <v>843</v>
      </c>
      <c r="AD23" s="450">
        <v>197102.10004381632</v>
      </c>
      <c r="AE23" s="61"/>
      <c r="AF23" s="59"/>
      <c r="AH23" s="60"/>
      <c r="AI23" s="41"/>
      <c r="AJ23" s="41"/>
      <c r="AK23" s="445" t="s">
        <v>843</v>
      </c>
      <c r="AL23" s="450">
        <v>1376.4399561836472</v>
      </c>
      <c r="AM23" s="61"/>
      <c r="AN23" s="59"/>
    </row>
    <row r="24" spans="2:42" ht="15.5" x14ac:dyDescent="0.35">
      <c r="B24" s="60"/>
      <c r="C24" s="41"/>
      <c r="D24" s="41"/>
      <c r="E24" s="446" t="s">
        <v>844</v>
      </c>
      <c r="F24" s="440">
        <v>11811</v>
      </c>
      <c r="G24" s="61"/>
      <c r="H24" s="59"/>
      <c r="I24" s="18"/>
      <c r="J24" s="60"/>
      <c r="K24" s="41"/>
      <c r="L24" s="41"/>
      <c r="M24" s="446" t="s">
        <v>844</v>
      </c>
      <c r="N24" s="440">
        <f>154942.7-11811</f>
        <v>143131.70000000001</v>
      </c>
      <c r="O24" s="61"/>
      <c r="P24" s="59"/>
      <c r="R24" s="60"/>
      <c r="S24" s="41"/>
      <c r="T24" s="41"/>
      <c r="U24" s="446" t="s">
        <v>844</v>
      </c>
      <c r="V24" s="440">
        <v>13314.630000000034</v>
      </c>
      <c r="W24" s="61"/>
      <c r="X24" s="59"/>
      <c r="Z24" s="60"/>
      <c r="AA24" s="41"/>
      <c r="AB24" s="41"/>
      <c r="AC24" s="446" t="s">
        <v>844</v>
      </c>
      <c r="AD24" s="450">
        <v>63831.2483489523</v>
      </c>
      <c r="AE24" s="61"/>
      <c r="AF24" s="59"/>
      <c r="AH24" s="60"/>
      <c r="AI24" s="41"/>
      <c r="AJ24" s="41"/>
      <c r="AK24" s="446" t="s">
        <v>844</v>
      </c>
      <c r="AL24" s="450">
        <v>30771.691651047673</v>
      </c>
      <c r="AM24" s="61"/>
      <c r="AN24" s="59"/>
    </row>
    <row r="25" spans="2:42" ht="14.5" x14ac:dyDescent="0.35">
      <c r="B25" s="60"/>
      <c r="C25" s="41"/>
      <c r="D25" s="41"/>
      <c r="E25" s="447" t="s">
        <v>845</v>
      </c>
      <c r="F25" s="440">
        <v>180014.49837018896</v>
      </c>
      <c r="G25" s="61"/>
      <c r="H25" s="59"/>
      <c r="I25" s="18"/>
      <c r="J25" s="60"/>
      <c r="K25" s="41"/>
      <c r="L25" s="41"/>
      <c r="M25" s="447" t="s">
        <v>845</v>
      </c>
      <c r="N25" s="440">
        <v>75351</v>
      </c>
      <c r="O25" s="61"/>
      <c r="P25" s="59"/>
      <c r="R25" s="60"/>
      <c r="S25" s="41"/>
      <c r="T25" s="41"/>
      <c r="U25" s="447" t="s">
        <v>845</v>
      </c>
      <c r="V25" s="440">
        <v>20000</v>
      </c>
      <c r="W25" s="61"/>
      <c r="X25" s="59"/>
      <c r="Z25" s="60"/>
      <c r="AA25" s="41"/>
      <c r="AB25" s="41"/>
      <c r="AC25" s="447" t="s">
        <v>845</v>
      </c>
      <c r="AD25" s="450">
        <v>10000</v>
      </c>
      <c r="AE25" s="61"/>
      <c r="AF25" s="59"/>
      <c r="AH25" s="60"/>
      <c r="AI25" s="41"/>
      <c r="AJ25" s="41"/>
      <c r="AK25" s="447" t="s">
        <v>845</v>
      </c>
      <c r="AL25" s="450">
        <v>14634.501629811042</v>
      </c>
      <c r="AM25" s="61"/>
      <c r="AN25" s="59"/>
    </row>
    <row r="26" spans="2:42" ht="15" thickBot="1" x14ac:dyDescent="0.4">
      <c r="B26" s="60"/>
      <c r="C26" s="41"/>
      <c r="D26" s="41"/>
      <c r="E26" s="447" t="s">
        <v>846</v>
      </c>
      <c r="F26" s="440">
        <v>123355.04097028842</v>
      </c>
      <c r="G26" s="61"/>
      <c r="H26" s="59"/>
      <c r="I26" s="18"/>
      <c r="J26" s="60"/>
      <c r="K26" s="41"/>
      <c r="L26" s="41"/>
      <c r="M26" s="447" t="s">
        <v>846</v>
      </c>
      <c r="N26" s="440">
        <v>153169</v>
      </c>
      <c r="O26" s="61"/>
      <c r="P26" s="59"/>
      <c r="R26" s="60"/>
      <c r="S26" s="41"/>
      <c r="T26" s="41"/>
      <c r="U26" s="447" t="s">
        <v>846</v>
      </c>
      <c r="V26" s="440">
        <v>157037.3445660352</v>
      </c>
      <c r="W26" s="61"/>
      <c r="X26" s="59"/>
      <c r="Z26" s="60"/>
      <c r="AA26" s="41"/>
      <c r="AB26" s="41"/>
      <c r="AC26" s="447" t="s">
        <v>846</v>
      </c>
      <c r="AD26" s="440">
        <v>177950.27000000002</v>
      </c>
      <c r="AE26" s="61"/>
      <c r="AF26" s="59"/>
      <c r="AH26" s="60"/>
      <c r="AI26" s="41"/>
      <c r="AJ26" s="41"/>
      <c r="AK26" s="447" t="s">
        <v>846</v>
      </c>
      <c r="AL26" s="450">
        <v>28312.34446367636</v>
      </c>
      <c r="AM26" s="61"/>
      <c r="AN26" s="59"/>
    </row>
    <row r="27" spans="2:42" ht="15" thickBot="1" x14ac:dyDescent="0.4">
      <c r="B27" s="60"/>
      <c r="C27" s="41"/>
      <c r="D27" s="41"/>
      <c r="E27" s="128" t="s">
        <v>239</v>
      </c>
      <c r="F27" s="440">
        <f>SUM(F17:F26)</f>
        <v>1363681.1393404775</v>
      </c>
      <c r="G27" s="61"/>
      <c r="H27" s="59"/>
      <c r="I27" s="18"/>
      <c r="J27" s="60"/>
      <c r="K27" s="41"/>
      <c r="L27" s="41"/>
      <c r="M27" s="448" t="s">
        <v>239</v>
      </c>
      <c r="N27" s="449">
        <f>SUM(N17:N26)</f>
        <v>1349838.63317728</v>
      </c>
      <c r="O27" s="61"/>
      <c r="P27" s="59"/>
      <c r="R27" s="60"/>
      <c r="S27" s="41"/>
      <c r="T27" s="41"/>
      <c r="U27" s="128" t="s">
        <v>239</v>
      </c>
      <c r="V27" s="449">
        <f>SUM(V17:V26)</f>
        <v>1223561.4573660376</v>
      </c>
      <c r="W27" s="61"/>
      <c r="X27" s="59"/>
      <c r="Z27" s="60"/>
      <c r="AA27" s="41"/>
      <c r="AB27" s="41"/>
      <c r="AC27" s="128" t="s">
        <v>239</v>
      </c>
      <c r="AD27" s="449">
        <f>SUM(AD17:AD26)</f>
        <v>1697721.7281794862</v>
      </c>
      <c r="AE27" s="61"/>
      <c r="AF27" s="59"/>
      <c r="AG27" s="460"/>
      <c r="AH27" s="60"/>
      <c r="AI27" s="41"/>
      <c r="AJ27" s="41"/>
      <c r="AK27" s="128" t="s">
        <v>239</v>
      </c>
      <c r="AL27" s="449">
        <f>SUM(AL17:AL26)</f>
        <v>944459.15193671838</v>
      </c>
      <c r="AM27" s="61"/>
      <c r="AN27" s="59"/>
      <c r="AO27" s="460"/>
    </row>
    <row r="28" spans="2:42" x14ac:dyDescent="0.3">
      <c r="B28" s="60"/>
      <c r="C28" s="41"/>
      <c r="D28" s="41"/>
      <c r="E28" s="61"/>
      <c r="F28" s="61"/>
      <c r="G28" s="61"/>
      <c r="H28" s="59"/>
      <c r="I28" s="18"/>
      <c r="J28" s="60"/>
      <c r="K28" s="41"/>
      <c r="L28" s="41"/>
      <c r="M28" s="61"/>
      <c r="N28" s="61"/>
      <c r="O28" s="61"/>
      <c r="P28" s="59"/>
      <c r="R28" s="60"/>
      <c r="S28" s="41"/>
      <c r="T28" s="41"/>
      <c r="U28" s="61"/>
      <c r="V28" s="61"/>
      <c r="W28" s="61"/>
      <c r="X28" s="59"/>
      <c r="Z28" s="60"/>
      <c r="AA28" s="41"/>
      <c r="AB28" s="41"/>
      <c r="AC28" s="61"/>
      <c r="AD28" s="61"/>
      <c r="AE28" s="61"/>
      <c r="AF28" s="59"/>
      <c r="AH28" s="60"/>
      <c r="AI28" s="41"/>
      <c r="AJ28" s="41"/>
      <c r="AK28" s="61"/>
      <c r="AL28" s="61"/>
      <c r="AM28" s="61"/>
      <c r="AN28" s="59"/>
      <c r="AP28" s="460"/>
    </row>
    <row r="29" spans="2:42" ht="34.5" customHeight="1" thickBot="1" x14ac:dyDescent="0.35">
      <c r="B29" s="60"/>
      <c r="C29" s="602" t="s">
        <v>243</v>
      </c>
      <c r="D29" s="602"/>
      <c r="E29" s="61"/>
      <c r="F29" s="61"/>
      <c r="G29" s="61"/>
      <c r="H29" s="59"/>
      <c r="I29" s="18"/>
      <c r="J29" s="60"/>
      <c r="K29" s="602" t="s">
        <v>243</v>
      </c>
      <c r="L29" s="602"/>
      <c r="M29" s="61"/>
      <c r="N29" s="61"/>
      <c r="O29" s="61"/>
      <c r="P29" s="59"/>
      <c r="R29" s="60"/>
      <c r="S29" s="602" t="s">
        <v>243</v>
      </c>
      <c r="T29" s="602"/>
      <c r="U29" s="61"/>
      <c r="V29" s="61"/>
      <c r="W29" s="61"/>
      <c r="X29" s="59"/>
      <c r="Z29" s="60"/>
      <c r="AA29" s="602" t="s">
        <v>243</v>
      </c>
      <c r="AB29" s="602"/>
      <c r="AC29" s="61"/>
      <c r="AD29" s="61"/>
      <c r="AE29" s="61"/>
      <c r="AF29" s="59"/>
      <c r="AH29" s="60"/>
      <c r="AI29" s="602" t="s">
        <v>243</v>
      </c>
      <c r="AJ29" s="602"/>
      <c r="AK29" s="61"/>
      <c r="AL29" s="61"/>
      <c r="AM29" s="61"/>
      <c r="AN29" s="59"/>
      <c r="AP29" s="584"/>
    </row>
    <row r="30" spans="2:42" ht="50" customHeight="1" thickBot="1" x14ac:dyDescent="0.35">
      <c r="B30" s="60"/>
      <c r="C30" s="602" t="s">
        <v>246</v>
      </c>
      <c r="D30" s="602"/>
      <c r="E30" s="359" t="s">
        <v>191</v>
      </c>
      <c r="F30" s="131" t="s">
        <v>193</v>
      </c>
      <c r="G30" s="88" t="s">
        <v>214</v>
      </c>
      <c r="H30" s="59"/>
      <c r="J30" s="60"/>
      <c r="K30" s="602" t="s">
        <v>246</v>
      </c>
      <c r="L30" s="602"/>
      <c r="M30" s="359" t="s">
        <v>191</v>
      </c>
      <c r="N30" s="131" t="s">
        <v>193</v>
      </c>
      <c r="O30" s="88" t="s">
        <v>214</v>
      </c>
      <c r="P30" s="59"/>
      <c r="R30" s="60"/>
      <c r="S30" s="602" t="s">
        <v>246</v>
      </c>
      <c r="T30" s="602"/>
      <c r="U30" s="359" t="s">
        <v>191</v>
      </c>
      <c r="V30" s="131" t="s">
        <v>193</v>
      </c>
      <c r="W30" s="88" t="s">
        <v>214</v>
      </c>
      <c r="X30" s="59"/>
      <c r="Z30" s="60"/>
      <c r="AA30" s="602" t="s">
        <v>246</v>
      </c>
      <c r="AB30" s="602"/>
      <c r="AC30" s="368" t="s">
        <v>191</v>
      </c>
      <c r="AD30" s="131" t="s">
        <v>193</v>
      </c>
      <c r="AE30" s="88" t="s">
        <v>214</v>
      </c>
      <c r="AF30" s="59"/>
      <c r="AH30" s="60"/>
      <c r="AI30" s="602" t="s">
        <v>246</v>
      </c>
      <c r="AJ30" s="602"/>
      <c r="AK30" s="368" t="s">
        <v>191</v>
      </c>
      <c r="AL30" s="131" t="s">
        <v>193</v>
      </c>
      <c r="AM30" s="88" t="s">
        <v>214</v>
      </c>
      <c r="AN30" s="59"/>
    </row>
    <row r="31" spans="2:42" ht="16" thickBot="1" x14ac:dyDescent="0.35">
      <c r="B31" s="60"/>
      <c r="C31" s="41"/>
      <c r="D31" s="41"/>
      <c r="E31" s="439" t="s">
        <v>837</v>
      </c>
      <c r="F31" s="450">
        <v>1368237.6421999999</v>
      </c>
      <c r="G31" s="451" t="s">
        <v>847</v>
      </c>
      <c r="H31" s="59"/>
      <c r="J31" s="60"/>
      <c r="K31" s="41"/>
      <c r="L31" s="41"/>
      <c r="M31" s="439" t="s">
        <v>837</v>
      </c>
      <c r="N31" s="450">
        <v>1273038.6090227198</v>
      </c>
      <c r="O31" s="451" t="s">
        <v>851</v>
      </c>
      <c r="P31" s="59"/>
      <c r="R31" s="60"/>
      <c r="S31" s="41"/>
      <c r="T31" s="41"/>
      <c r="U31" s="439" t="s">
        <v>837</v>
      </c>
      <c r="V31" s="450">
        <v>522339.20402271766</v>
      </c>
      <c r="W31" s="451" t="s">
        <v>852</v>
      </c>
      <c r="X31" s="59"/>
      <c r="Z31" s="60"/>
      <c r="AA31" s="41"/>
      <c r="AB31" s="41"/>
      <c r="AC31" s="439" t="s">
        <v>837</v>
      </c>
      <c r="AD31" s="450">
        <v>508930.56423599995</v>
      </c>
      <c r="AE31" s="116" t="s">
        <v>859</v>
      </c>
      <c r="AF31" s="59"/>
      <c r="AH31" s="60"/>
      <c r="AI31" s="41"/>
      <c r="AJ31" s="41"/>
      <c r="AK31" s="439" t="s">
        <v>837</v>
      </c>
      <c r="AL31" s="450">
        <v>742362.59000000032</v>
      </c>
      <c r="AM31" s="116" t="s">
        <v>1092</v>
      </c>
      <c r="AN31" s="59"/>
    </row>
    <row r="32" spans="2:42" ht="16" thickBot="1" x14ac:dyDescent="0.35">
      <c r="B32" s="60"/>
      <c r="C32" s="41"/>
      <c r="D32" s="41"/>
      <c r="E32" s="439" t="s">
        <v>838</v>
      </c>
      <c r="F32" s="452">
        <v>44800</v>
      </c>
      <c r="G32" s="451" t="s">
        <v>848</v>
      </c>
      <c r="H32" s="59"/>
      <c r="J32" s="60"/>
      <c r="K32" s="41"/>
      <c r="L32" s="41"/>
      <c r="M32" s="439" t="s">
        <v>838</v>
      </c>
      <c r="N32" s="452">
        <v>274800</v>
      </c>
      <c r="O32" s="451" t="s">
        <v>851</v>
      </c>
      <c r="P32" s="59"/>
      <c r="R32" s="60"/>
      <c r="S32" s="41"/>
      <c r="T32" s="41"/>
      <c r="U32" s="439" t="s">
        <v>838</v>
      </c>
      <c r="V32" s="452">
        <v>468453.27</v>
      </c>
      <c r="W32" s="451" t="str">
        <f>+W31</f>
        <v>October 2019</v>
      </c>
      <c r="X32" s="59"/>
      <c r="Z32" s="60"/>
      <c r="AA32" s="41"/>
      <c r="AB32" s="41"/>
      <c r="AC32" s="439" t="s">
        <v>838</v>
      </c>
      <c r="AD32" s="452">
        <v>65438</v>
      </c>
      <c r="AE32" s="116" t="s">
        <v>859</v>
      </c>
      <c r="AF32" s="59"/>
      <c r="AH32" s="60"/>
      <c r="AI32" s="41"/>
      <c r="AJ32" s="41"/>
      <c r="AK32" s="439" t="s">
        <v>838</v>
      </c>
      <c r="AL32" s="450">
        <v>165438</v>
      </c>
      <c r="AM32" s="116" t="s">
        <v>1092</v>
      </c>
      <c r="AN32" s="59"/>
    </row>
    <row r="33" spans="2:40" ht="16" thickBot="1" x14ac:dyDescent="0.35">
      <c r="B33" s="60"/>
      <c r="C33" s="41"/>
      <c r="D33" s="41"/>
      <c r="E33" s="441" t="s">
        <v>839</v>
      </c>
      <c r="F33" s="452">
        <v>7862</v>
      </c>
      <c r="G33" s="451" t="s">
        <v>848</v>
      </c>
      <c r="H33" s="59"/>
      <c r="J33" s="60"/>
      <c r="K33" s="41"/>
      <c r="L33" s="41"/>
      <c r="M33" s="441" t="s">
        <v>839</v>
      </c>
      <c r="N33" s="452">
        <v>89456.738167999982</v>
      </c>
      <c r="O33" s="451" t="s">
        <v>851</v>
      </c>
      <c r="P33" s="59"/>
      <c r="R33" s="60"/>
      <c r="S33" s="41"/>
      <c r="T33" s="41"/>
      <c r="U33" s="441" t="s">
        <v>839</v>
      </c>
      <c r="V33" s="452">
        <v>237403.438888</v>
      </c>
      <c r="W33" s="451" t="str">
        <f t="shared" ref="W33:W40" si="0">+W32</f>
        <v>October 2019</v>
      </c>
      <c r="X33" s="59"/>
      <c r="Z33" s="60"/>
      <c r="AA33" s="41"/>
      <c r="AB33" s="41"/>
      <c r="AC33" s="441" t="s">
        <v>839</v>
      </c>
      <c r="AD33" s="452">
        <v>185546.18888800003</v>
      </c>
      <c r="AE33" s="116" t="s">
        <v>859</v>
      </c>
      <c r="AF33" s="59"/>
      <c r="AH33" s="60"/>
      <c r="AI33" s="41"/>
      <c r="AJ33" s="41"/>
      <c r="AK33" s="441" t="s">
        <v>839</v>
      </c>
      <c r="AL33" s="450">
        <v>69770.97000000003</v>
      </c>
      <c r="AM33" s="116" t="s">
        <v>1092</v>
      </c>
      <c r="AN33" s="59"/>
    </row>
    <row r="34" spans="2:40" ht="16" thickBot="1" x14ac:dyDescent="0.35">
      <c r="B34" s="60"/>
      <c r="C34" s="41"/>
      <c r="D34" s="41"/>
      <c r="E34" s="453" t="s">
        <v>840</v>
      </c>
      <c r="F34" s="452">
        <v>433175.47761403501</v>
      </c>
      <c r="G34" s="451" t="s">
        <v>848</v>
      </c>
      <c r="H34" s="59"/>
      <c r="J34" s="60"/>
      <c r="K34" s="41"/>
      <c r="L34" s="41"/>
      <c r="M34" s="453" t="s">
        <v>840</v>
      </c>
      <c r="N34" s="452">
        <v>957270.47993403464</v>
      </c>
      <c r="O34" s="451" t="s">
        <v>851</v>
      </c>
      <c r="P34" s="59"/>
      <c r="R34" s="60"/>
      <c r="S34" s="41"/>
      <c r="T34" s="41"/>
      <c r="U34" s="453" t="s">
        <v>840</v>
      </c>
      <c r="V34" s="452">
        <v>900000</v>
      </c>
      <c r="W34" s="451" t="str">
        <f t="shared" si="0"/>
        <v>October 2019</v>
      </c>
      <c r="X34" s="59"/>
      <c r="Z34" s="60"/>
      <c r="AA34" s="41"/>
      <c r="AB34" s="41"/>
      <c r="AC34" s="453" t="s">
        <v>840</v>
      </c>
      <c r="AD34" s="452">
        <v>699443.04920500005</v>
      </c>
      <c r="AE34" s="116" t="s">
        <v>859</v>
      </c>
      <c r="AF34" s="59"/>
      <c r="AH34" s="60"/>
      <c r="AI34" s="41"/>
      <c r="AJ34" s="41"/>
      <c r="AK34" s="453" t="s">
        <v>840</v>
      </c>
      <c r="AL34" s="450">
        <v>741779</v>
      </c>
      <c r="AM34" s="116" t="s">
        <v>1092</v>
      </c>
      <c r="AN34" s="59"/>
    </row>
    <row r="35" spans="2:40" ht="16" thickBot="1" x14ac:dyDescent="0.35">
      <c r="B35" s="60"/>
      <c r="C35" s="41"/>
      <c r="D35" s="41"/>
      <c r="E35" s="443" t="s">
        <v>841</v>
      </c>
      <c r="F35" s="452">
        <v>117765.50302722486</v>
      </c>
      <c r="G35" s="451" t="s">
        <v>848</v>
      </c>
      <c r="H35" s="59"/>
      <c r="J35" s="60"/>
      <c r="K35" s="41"/>
      <c r="L35" s="41"/>
      <c r="M35" s="443" t="s">
        <v>841</v>
      </c>
      <c r="N35" s="452">
        <v>254205.01290622485</v>
      </c>
      <c r="O35" s="451" t="s">
        <v>851</v>
      </c>
      <c r="P35" s="59"/>
      <c r="R35" s="60"/>
      <c r="S35" s="41"/>
      <c r="T35" s="41"/>
      <c r="U35" s="443" t="s">
        <v>841</v>
      </c>
      <c r="V35" s="452">
        <v>469450.355193</v>
      </c>
      <c r="W35" s="451" t="str">
        <f t="shared" si="0"/>
        <v>October 2019</v>
      </c>
      <c r="X35" s="59"/>
      <c r="Z35" s="60"/>
      <c r="AA35" s="41"/>
      <c r="AB35" s="41"/>
      <c r="AC35" s="443" t="s">
        <v>841</v>
      </c>
      <c r="AD35" s="452">
        <v>387929.43519300001</v>
      </c>
      <c r="AE35" s="116" t="s">
        <v>859</v>
      </c>
      <c r="AF35" s="59"/>
      <c r="AH35" s="60"/>
      <c r="AI35" s="41"/>
      <c r="AJ35" s="41"/>
      <c r="AK35" s="443" t="s">
        <v>841</v>
      </c>
      <c r="AL35" s="450">
        <v>131418.59999999998</v>
      </c>
      <c r="AM35" s="116" t="s">
        <v>1092</v>
      </c>
      <c r="AN35" s="59"/>
    </row>
    <row r="36" spans="2:40" ht="16" thickBot="1" x14ac:dyDescent="0.35">
      <c r="B36" s="60"/>
      <c r="C36" s="41"/>
      <c r="D36" s="41"/>
      <c r="E36" s="454" t="s">
        <v>842</v>
      </c>
      <c r="F36" s="452">
        <v>91005</v>
      </c>
      <c r="G36" s="451" t="s">
        <v>848</v>
      </c>
      <c r="H36" s="59"/>
      <c r="J36" s="60"/>
      <c r="K36" s="41"/>
      <c r="L36" s="41"/>
      <c r="M36" s="454" t="s">
        <v>842</v>
      </c>
      <c r="N36" s="452">
        <v>206943.53</v>
      </c>
      <c r="O36" s="451" t="s">
        <v>851</v>
      </c>
      <c r="P36" s="59"/>
      <c r="R36" s="60"/>
      <c r="S36" s="41"/>
      <c r="T36" s="41"/>
      <c r="U36" s="454" t="s">
        <v>842</v>
      </c>
      <c r="V36" s="452">
        <v>292474.09999999998</v>
      </c>
      <c r="W36" s="451" t="str">
        <f t="shared" si="0"/>
        <v>October 2019</v>
      </c>
      <c r="X36" s="59"/>
      <c r="Z36" s="60"/>
      <c r="AA36" s="41"/>
      <c r="AB36" s="41"/>
      <c r="AC36" s="454" t="s">
        <v>842</v>
      </c>
      <c r="AD36" s="452">
        <v>202469.51999999996</v>
      </c>
      <c r="AE36" s="116" t="s">
        <v>859</v>
      </c>
      <c r="AF36" s="59"/>
      <c r="AH36" s="60"/>
      <c r="AI36" s="41"/>
      <c r="AJ36" s="41"/>
      <c r="AK36" s="454" t="s">
        <v>842</v>
      </c>
      <c r="AL36" s="450">
        <v>148189</v>
      </c>
      <c r="AM36" s="116" t="s">
        <v>1092</v>
      </c>
      <c r="AN36" s="59"/>
    </row>
    <row r="37" spans="2:40" ht="16" thickBot="1" x14ac:dyDescent="0.35">
      <c r="B37" s="60"/>
      <c r="C37" s="41"/>
      <c r="D37" s="41"/>
      <c r="E37" s="445" t="s">
        <v>843</v>
      </c>
      <c r="F37" s="455">
        <v>488290.79866666702</v>
      </c>
      <c r="G37" s="451" t="s">
        <v>847</v>
      </c>
      <c r="H37" s="59"/>
      <c r="J37" s="60"/>
      <c r="K37" s="41"/>
      <c r="L37" s="41"/>
      <c r="M37" s="445" t="s">
        <v>843</v>
      </c>
      <c r="N37" s="455">
        <v>562192.51866666693</v>
      </c>
      <c r="O37" s="451" t="s">
        <v>851</v>
      </c>
      <c r="P37" s="59"/>
      <c r="R37" s="60"/>
      <c r="S37" s="41"/>
      <c r="T37" s="41"/>
      <c r="U37" s="445" t="s">
        <v>843</v>
      </c>
      <c r="V37" s="455">
        <v>425358.54</v>
      </c>
      <c r="W37" s="451" t="str">
        <f t="shared" si="0"/>
        <v>October 2019</v>
      </c>
      <c r="X37" s="59"/>
      <c r="Z37" s="60"/>
      <c r="AA37" s="41"/>
      <c r="AB37" s="41"/>
      <c r="AC37" s="445" t="s">
        <v>843</v>
      </c>
      <c r="AD37" s="455">
        <v>228256.43995618366</v>
      </c>
      <c r="AE37" s="116" t="s">
        <v>859</v>
      </c>
      <c r="AF37" s="59"/>
      <c r="AH37" s="60"/>
      <c r="AI37" s="41"/>
      <c r="AJ37" s="41"/>
      <c r="AK37" s="445" t="s">
        <v>843</v>
      </c>
      <c r="AL37" s="450">
        <v>398870</v>
      </c>
      <c r="AM37" s="116" t="s">
        <v>1092</v>
      </c>
      <c r="AN37" s="59"/>
    </row>
    <row r="38" spans="2:40" ht="16" thickBot="1" x14ac:dyDescent="0.35">
      <c r="B38" s="60"/>
      <c r="C38" s="41"/>
      <c r="D38" s="41"/>
      <c r="E38" s="456" t="s">
        <v>844</v>
      </c>
      <c r="F38" s="455">
        <v>208604.42600000001</v>
      </c>
      <c r="G38" s="451" t="s">
        <v>847</v>
      </c>
      <c r="H38" s="59"/>
      <c r="J38" s="60"/>
      <c r="K38" s="41"/>
      <c r="L38" s="41"/>
      <c r="M38" s="456" t="s">
        <v>844</v>
      </c>
      <c r="N38" s="455">
        <v>280461.72599999997</v>
      </c>
      <c r="O38" s="451" t="s">
        <v>851</v>
      </c>
      <c r="P38" s="59"/>
      <c r="R38" s="60"/>
      <c r="S38" s="41"/>
      <c r="T38" s="41"/>
      <c r="U38" s="456" t="s">
        <v>844</v>
      </c>
      <c r="V38" s="455">
        <v>333942.66999999993</v>
      </c>
      <c r="W38" s="451" t="str">
        <f t="shared" si="0"/>
        <v>October 2019</v>
      </c>
      <c r="X38" s="59"/>
      <c r="Z38" s="60"/>
      <c r="AA38" s="41"/>
      <c r="AB38" s="41"/>
      <c r="AC38" s="456" t="s">
        <v>844</v>
      </c>
      <c r="AD38" s="455">
        <v>270111.42165104765</v>
      </c>
      <c r="AE38" s="116" t="s">
        <v>859</v>
      </c>
      <c r="AF38" s="59"/>
      <c r="AH38" s="60"/>
      <c r="AI38" s="41"/>
      <c r="AJ38" s="41"/>
      <c r="AK38" s="456" t="s">
        <v>844</v>
      </c>
      <c r="AL38" s="450">
        <v>311001.73</v>
      </c>
      <c r="AM38" s="116" t="s">
        <v>1092</v>
      </c>
      <c r="AN38" s="59"/>
    </row>
    <row r="39" spans="2:40" ht="15" thickBot="1" x14ac:dyDescent="0.35">
      <c r="B39" s="60"/>
      <c r="C39" s="41"/>
      <c r="D39" s="41"/>
      <c r="E39" s="447" t="s">
        <v>845</v>
      </c>
      <c r="F39" s="457">
        <v>144631</v>
      </c>
      <c r="G39" s="451" t="s">
        <v>847</v>
      </c>
      <c r="H39" s="59"/>
      <c r="J39" s="60"/>
      <c r="K39" s="41"/>
      <c r="L39" s="41"/>
      <c r="M39" s="447" t="s">
        <v>845</v>
      </c>
      <c r="N39" s="455">
        <v>282952.50162981101</v>
      </c>
      <c r="O39" s="451" t="s">
        <v>851</v>
      </c>
      <c r="P39" s="59"/>
      <c r="R39" s="60"/>
      <c r="S39" s="41"/>
      <c r="T39" s="41"/>
      <c r="U39" s="447" t="s">
        <v>845</v>
      </c>
      <c r="V39" s="455">
        <v>127583.501629811</v>
      </c>
      <c r="W39" s="451" t="str">
        <f t="shared" si="0"/>
        <v>October 2019</v>
      </c>
      <c r="X39" s="59"/>
      <c r="Z39" s="60"/>
      <c r="AA39" s="41"/>
      <c r="AB39" s="41"/>
      <c r="AC39" s="447" t="s">
        <v>845</v>
      </c>
      <c r="AD39" s="455">
        <v>397583.50162981101</v>
      </c>
      <c r="AE39" s="116" t="s">
        <v>859</v>
      </c>
      <c r="AF39" s="59"/>
      <c r="AH39" s="60"/>
      <c r="AI39" s="41"/>
      <c r="AJ39" s="41"/>
      <c r="AK39" s="447" t="s">
        <v>845</v>
      </c>
      <c r="AL39" s="450">
        <v>567580</v>
      </c>
      <c r="AM39" s="116" t="s">
        <v>1092</v>
      </c>
      <c r="AN39" s="59"/>
    </row>
    <row r="40" spans="2:40" ht="15" thickBot="1" x14ac:dyDescent="0.35">
      <c r="B40" s="60"/>
      <c r="C40" s="41"/>
      <c r="D40" s="41"/>
      <c r="E40" s="447" t="s">
        <v>846</v>
      </c>
      <c r="F40" s="457">
        <v>146682</v>
      </c>
      <c r="G40" s="451" t="s">
        <v>847</v>
      </c>
      <c r="H40" s="59"/>
      <c r="J40" s="60"/>
      <c r="K40" s="41"/>
      <c r="L40" s="41"/>
      <c r="M40" s="447" t="s">
        <v>846</v>
      </c>
      <c r="N40" s="457">
        <v>193521.95902971155</v>
      </c>
      <c r="O40" s="451" t="s">
        <v>851</v>
      </c>
      <c r="P40" s="59"/>
      <c r="R40" s="60"/>
      <c r="S40" s="41"/>
      <c r="T40" s="41"/>
      <c r="U40" s="447" t="s">
        <v>846</v>
      </c>
      <c r="V40" s="457">
        <v>193166.61446367635</v>
      </c>
      <c r="W40" s="451" t="str">
        <f t="shared" si="0"/>
        <v>October 2019</v>
      </c>
      <c r="X40" s="59"/>
      <c r="Z40" s="60"/>
      <c r="AA40" s="41"/>
      <c r="AB40" s="41"/>
      <c r="AC40" s="447" t="s">
        <v>846</v>
      </c>
      <c r="AD40" s="457">
        <v>15216.344463676331</v>
      </c>
      <c r="AE40" s="116" t="s">
        <v>859</v>
      </c>
      <c r="AF40" s="59"/>
      <c r="AH40" s="60"/>
      <c r="AI40" s="41"/>
      <c r="AJ40" s="41"/>
      <c r="AK40" s="447" t="s">
        <v>846</v>
      </c>
      <c r="AL40" s="450">
        <v>113586.02000000002</v>
      </c>
      <c r="AM40" s="116" t="s">
        <v>1092</v>
      </c>
      <c r="AN40" s="59"/>
    </row>
    <row r="41" spans="2:40" ht="15" thickBot="1" x14ac:dyDescent="0.35">
      <c r="B41" s="60"/>
      <c r="C41" s="41"/>
      <c r="D41" s="41"/>
      <c r="E41" s="128" t="s">
        <v>239</v>
      </c>
      <c r="F41" s="457">
        <f>SUM(F31:F40)</f>
        <v>3051053.8475079271</v>
      </c>
      <c r="G41" s="127"/>
      <c r="H41" s="59"/>
      <c r="J41" s="60"/>
      <c r="K41" s="41"/>
      <c r="L41" s="41"/>
      <c r="M41" s="128" t="s">
        <v>239</v>
      </c>
      <c r="N41" s="449">
        <f>SUM(N31:N40)</f>
        <v>4374843.0753571689</v>
      </c>
      <c r="O41" s="127"/>
      <c r="P41" s="59"/>
      <c r="R41" s="60"/>
      <c r="S41" s="41"/>
      <c r="T41" s="41"/>
      <c r="U41" s="128" t="s">
        <v>239</v>
      </c>
      <c r="V41" s="449">
        <f>SUM(V31:V40)</f>
        <v>3970171.6941972044</v>
      </c>
      <c r="W41" s="127"/>
      <c r="X41" s="59"/>
      <c r="Z41" s="60"/>
      <c r="AA41" s="41"/>
      <c r="AB41" s="41"/>
      <c r="AC41" s="128" t="s">
        <v>239</v>
      </c>
      <c r="AD41" s="449">
        <f>SUM(AD31:AD40)</f>
        <v>2960924.4652227182</v>
      </c>
      <c r="AE41" s="127"/>
      <c r="AF41" s="59"/>
      <c r="AH41" s="60"/>
      <c r="AI41" s="41"/>
      <c r="AJ41" s="41"/>
      <c r="AK41" s="128" t="s">
        <v>239</v>
      </c>
      <c r="AL41" s="450">
        <f>SUM(AL31:AL40)</f>
        <v>3389995.91</v>
      </c>
      <c r="AM41" s="127"/>
      <c r="AN41" s="59"/>
    </row>
    <row r="42" spans="2:40" x14ac:dyDescent="0.3">
      <c r="B42" s="60"/>
      <c r="C42" s="41"/>
      <c r="D42" s="41"/>
      <c r="E42" s="61"/>
      <c r="F42" s="61"/>
      <c r="G42" s="61"/>
      <c r="H42" s="59"/>
      <c r="J42" s="60"/>
      <c r="K42" s="41"/>
      <c r="L42" s="41"/>
      <c r="M42" s="61"/>
      <c r="N42" s="61"/>
      <c r="O42" s="61"/>
      <c r="P42" s="59"/>
      <c r="R42" s="60"/>
      <c r="S42" s="41"/>
      <c r="T42" s="41"/>
      <c r="U42" s="61"/>
      <c r="V42" s="61"/>
      <c r="W42" s="61"/>
      <c r="X42" s="59"/>
      <c r="Z42" s="60"/>
      <c r="AA42" s="41"/>
      <c r="AB42" s="41"/>
      <c r="AC42" s="61"/>
      <c r="AD42" s="61"/>
      <c r="AE42" s="61"/>
      <c r="AF42" s="59"/>
      <c r="AH42" s="60"/>
      <c r="AI42" s="41"/>
      <c r="AJ42" s="41"/>
      <c r="AK42" s="61"/>
      <c r="AL42" s="61"/>
      <c r="AM42" s="61"/>
      <c r="AN42" s="59"/>
    </row>
    <row r="43" spans="2:40" ht="34.5" customHeight="1" thickBot="1" x14ac:dyDescent="0.35">
      <c r="B43" s="60"/>
      <c r="C43" s="602"/>
      <c r="D43" s="602"/>
      <c r="E43" s="602"/>
      <c r="F43" s="602"/>
      <c r="G43" s="133"/>
      <c r="H43" s="59"/>
      <c r="J43" s="60"/>
      <c r="K43" s="602"/>
      <c r="L43" s="602"/>
      <c r="M43" s="602"/>
      <c r="N43" s="602"/>
      <c r="O43" s="133"/>
      <c r="P43" s="59"/>
      <c r="R43" s="60"/>
      <c r="S43" s="602" t="s">
        <v>247</v>
      </c>
      <c r="T43" s="602"/>
      <c r="U43" s="602"/>
      <c r="V43" s="602"/>
      <c r="W43" s="133"/>
      <c r="X43" s="59"/>
      <c r="Z43" s="60"/>
      <c r="AA43" s="602" t="s">
        <v>247</v>
      </c>
      <c r="AB43" s="602"/>
      <c r="AC43" s="602"/>
      <c r="AD43" s="602"/>
      <c r="AE43" s="133"/>
      <c r="AF43" s="59"/>
      <c r="AH43" s="60"/>
      <c r="AI43" s="602" t="s">
        <v>247</v>
      </c>
      <c r="AJ43" s="602"/>
      <c r="AK43" s="602"/>
      <c r="AL43" s="602"/>
      <c r="AM43" s="133"/>
      <c r="AN43" s="59"/>
    </row>
    <row r="44" spans="2:40" ht="63.75" customHeight="1" thickBot="1" x14ac:dyDescent="0.35">
      <c r="B44" s="60"/>
      <c r="C44" s="602"/>
      <c r="D44" s="602"/>
      <c r="E44" s="631"/>
      <c r="F44" s="631"/>
      <c r="G44" s="61"/>
      <c r="H44" s="59"/>
      <c r="J44" s="60"/>
      <c r="K44" s="602"/>
      <c r="L44" s="602"/>
      <c r="M44" s="631"/>
      <c r="N44" s="631"/>
      <c r="O44" s="61"/>
      <c r="P44" s="59"/>
      <c r="R44" s="60"/>
      <c r="S44" s="602" t="s">
        <v>187</v>
      </c>
      <c r="T44" s="602"/>
      <c r="U44" s="603">
        <v>3317341</v>
      </c>
      <c r="V44" s="604"/>
      <c r="W44" s="61"/>
      <c r="X44" s="59"/>
      <c r="Z44" s="60"/>
      <c r="AA44" s="602" t="s">
        <v>187</v>
      </c>
      <c r="AB44" s="602"/>
      <c r="AC44" s="603">
        <v>5530095.2059478816</v>
      </c>
      <c r="AD44" s="604"/>
      <c r="AE44" s="61"/>
      <c r="AF44" s="59"/>
      <c r="AH44" s="60"/>
      <c r="AI44" s="602" t="s">
        <v>187</v>
      </c>
      <c r="AJ44" s="602"/>
      <c r="AK44" s="603">
        <f>+AC44</f>
        <v>5530095.2059478816</v>
      </c>
      <c r="AL44" s="604"/>
      <c r="AM44" s="61"/>
      <c r="AN44" s="59"/>
    </row>
    <row r="45" spans="2:40" ht="14.5" thickBot="1" x14ac:dyDescent="0.35">
      <c r="B45" s="60"/>
      <c r="C45" s="601"/>
      <c r="D45" s="601"/>
      <c r="E45" s="601"/>
      <c r="F45" s="601"/>
      <c r="G45" s="61"/>
      <c r="H45" s="59"/>
      <c r="J45" s="60"/>
      <c r="K45" s="601"/>
      <c r="L45" s="601"/>
      <c r="M45" s="601"/>
      <c r="N45" s="601"/>
      <c r="O45" s="61"/>
      <c r="P45" s="59"/>
      <c r="R45" s="60"/>
      <c r="S45" s="601"/>
      <c r="T45" s="601"/>
      <c r="U45" s="601"/>
      <c r="V45" s="601"/>
      <c r="W45" s="61"/>
      <c r="X45" s="59"/>
      <c r="Z45" s="60"/>
      <c r="AA45" s="601"/>
      <c r="AB45" s="601"/>
      <c r="AC45" s="601"/>
      <c r="AD45" s="601"/>
      <c r="AE45" s="61"/>
      <c r="AF45" s="59"/>
      <c r="AH45" s="60"/>
      <c r="AI45" s="601"/>
      <c r="AJ45" s="601"/>
      <c r="AK45" s="601"/>
      <c r="AL45" s="601"/>
      <c r="AM45" s="61"/>
      <c r="AN45" s="59"/>
    </row>
    <row r="46" spans="2:40" ht="59" customHeight="1" thickBot="1" x14ac:dyDescent="0.35">
      <c r="B46" s="60"/>
      <c r="C46" s="602"/>
      <c r="D46" s="602"/>
      <c r="E46" s="629"/>
      <c r="F46" s="629"/>
      <c r="G46" s="61"/>
      <c r="H46" s="59"/>
      <c r="J46" s="60"/>
      <c r="K46" s="602"/>
      <c r="L46" s="602"/>
      <c r="M46" s="629"/>
      <c r="N46" s="629"/>
      <c r="O46" s="61"/>
      <c r="P46" s="59"/>
      <c r="R46" s="60"/>
      <c r="S46" s="602" t="s">
        <v>188</v>
      </c>
      <c r="T46" s="602"/>
      <c r="U46" s="603">
        <v>3317341</v>
      </c>
      <c r="V46" s="604"/>
      <c r="W46" s="61"/>
      <c r="X46" s="59"/>
      <c r="Z46" s="60"/>
      <c r="AA46" s="602" t="s">
        <v>188</v>
      </c>
      <c r="AB46" s="602"/>
      <c r="AC46" s="603">
        <v>3317341</v>
      </c>
      <c r="AD46" s="604"/>
      <c r="AE46" s="61"/>
      <c r="AF46" s="59"/>
      <c r="AH46" s="60"/>
      <c r="AI46" s="602" t="s">
        <v>188</v>
      </c>
      <c r="AJ46" s="602"/>
      <c r="AK46" s="603">
        <f>+AC46</f>
        <v>3317341</v>
      </c>
      <c r="AL46" s="604"/>
      <c r="AM46" s="61"/>
      <c r="AN46" s="59"/>
    </row>
    <row r="47" spans="2:40" ht="16" customHeight="1" thickBot="1" x14ac:dyDescent="0.35">
      <c r="B47" s="60"/>
      <c r="C47" s="385"/>
      <c r="D47" s="385"/>
      <c r="E47" s="386"/>
      <c r="F47" s="386"/>
      <c r="G47" s="61"/>
      <c r="H47" s="59"/>
      <c r="J47" s="60"/>
      <c r="K47" s="385"/>
      <c r="L47" s="385"/>
      <c r="M47" s="386"/>
      <c r="N47" s="386"/>
      <c r="O47" s="61"/>
      <c r="P47" s="59"/>
      <c r="R47" s="60"/>
      <c r="S47" s="385"/>
      <c r="T47" s="385"/>
      <c r="U47" s="630"/>
      <c r="V47" s="630"/>
      <c r="W47" s="61"/>
      <c r="X47" s="59"/>
      <c r="Z47" s="60"/>
      <c r="AA47" s="385"/>
      <c r="AB47" s="385"/>
      <c r="AC47" s="387"/>
      <c r="AD47" s="387"/>
      <c r="AE47" s="61"/>
      <c r="AF47" s="59"/>
      <c r="AH47" s="60"/>
      <c r="AI47" s="385"/>
      <c r="AJ47" s="385"/>
      <c r="AK47" s="387"/>
      <c r="AL47" s="387"/>
      <c r="AM47" s="61"/>
      <c r="AN47" s="59"/>
    </row>
    <row r="48" spans="2:40" ht="100.25" customHeight="1" thickBot="1" x14ac:dyDescent="0.35">
      <c r="B48" s="60"/>
      <c r="C48" s="602"/>
      <c r="D48" s="602"/>
      <c r="E48" s="628"/>
      <c r="F48" s="628"/>
      <c r="G48" s="61"/>
      <c r="H48" s="59"/>
      <c r="J48" s="60"/>
      <c r="K48" s="602"/>
      <c r="L48" s="602"/>
      <c r="M48" s="628"/>
      <c r="N48" s="628"/>
      <c r="O48" s="61"/>
      <c r="P48" s="59"/>
      <c r="R48" s="60"/>
      <c r="S48" s="602" t="s">
        <v>189</v>
      </c>
      <c r="T48" s="602"/>
      <c r="U48" s="605" t="s">
        <v>853</v>
      </c>
      <c r="V48" s="606"/>
      <c r="W48" s="61"/>
      <c r="X48" s="59"/>
      <c r="Z48" s="60"/>
      <c r="AA48" s="602" t="s">
        <v>189</v>
      </c>
      <c r="AB48" s="602"/>
      <c r="AC48" s="605" t="s">
        <v>853</v>
      </c>
      <c r="AD48" s="606"/>
      <c r="AE48" s="61"/>
      <c r="AF48" s="59"/>
      <c r="AH48" s="60"/>
      <c r="AI48" s="602" t="s">
        <v>189</v>
      </c>
      <c r="AJ48" s="602"/>
      <c r="AK48" s="605" t="s">
        <v>853</v>
      </c>
      <c r="AL48" s="606"/>
      <c r="AM48" s="61"/>
      <c r="AN48" s="59"/>
    </row>
    <row r="49" spans="2:40" x14ac:dyDescent="0.3">
      <c r="B49" s="60"/>
      <c r="C49" s="41"/>
      <c r="D49" s="41"/>
      <c r="E49" s="61"/>
      <c r="F49" s="61"/>
      <c r="G49" s="61"/>
      <c r="H49" s="59"/>
      <c r="J49" s="60"/>
      <c r="K49" s="41"/>
      <c r="L49" s="41"/>
      <c r="M49" s="61"/>
      <c r="N49" s="61"/>
      <c r="O49" s="61"/>
      <c r="P49" s="59"/>
      <c r="R49" s="60"/>
      <c r="S49" s="41"/>
      <c r="T49" s="41"/>
      <c r="U49" s="61"/>
      <c r="V49" s="61"/>
      <c r="W49" s="61"/>
      <c r="X49" s="59"/>
      <c r="Z49" s="60"/>
      <c r="AA49" s="41"/>
      <c r="AB49" s="41"/>
      <c r="AC49" s="61"/>
      <c r="AD49" s="61"/>
      <c r="AE49" s="61"/>
      <c r="AF49" s="59"/>
      <c r="AH49" s="60"/>
      <c r="AI49" s="41"/>
      <c r="AJ49" s="41"/>
      <c r="AK49" s="61"/>
      <c r="AL49" s="61"/>
      <c r="AM49" s="61"/>
      <c r="AN49" s="59"/>
    </row>
    <row r="50" spans="2:40" ht="14.5" thickBot="1" x14ac:dyDescent="0.35">
      <c r="B50" s="62"/>
      <c r="C50" s="600"/>
      <c r="D50" s="600"/>
      <c r="E50" s="63"/>
      <c r="F50" s="46"/>
      <c r="G50" s="46"/>
      <c r="H50" s="64"/>
      <c r="J50" s="62"/>
      <c r="K50" s="600"/>
      <c r="L50" s="600"/>
      <c r="M50" s="63"/>
      <c r="N50" s="46"/>
      <c r="O50" s="46"/>
      <c r="P50" s="64"/>
      <c r="R50" s="62"/>
      <c r="S50" s="600"/>
      <c r="T50" s="600"/>
      <c r="U50" s="63"/>
      <c r="V50" s="46"/>
      <c r="W50" s="46"/>
      <c r="X50" s="64"/>
      <c r="Z50" s="62"/>
      <c r="AA50" s="600"/>
      <c r="AB50" s="600"/>
      <c r="AC50" s="63"/>
      <c r="AD50" s="46"/>
      <c r="AE50" s="46"/>
      <c r="AF50" s="64"/>
      <c r="AH50" s="62"/>
      <c r="AI50" s="600"/>
      <c r="AJ50" s="600"/>
      <c r="AK50" s="63"/>
      <c r="AL50" s="46"/>
      <c r="AM50" s="46"/>
      <c r="AN50" s="64"/>
    </row>
    <row r="51" spans="2:40" s="19" customFormat="1" ht="65" customHeight="1" x14ac:dyDescent="0.3">
      <c r="B51" s="357"/>
      <c r="C51" s="622"/>
      <c r="D51" s="622"/>
      <c r="E51" s="623"/>
      <c r="F51" s="623"/>
      <c r="G51" s="13"/>
    </row>
    <row r="52" spans="2:40" ht="59.25" customHeight="1" x14ac:dyDescent="0.3">
      <c r="B52" s="357"/>
      <c r="C52" s="627"/>
      <c r="D52" s="627"/>
      <c r="E52" s="627"/>
      <c r="F52" s="627"/>
      <c r="G52" s="627"/>
    </row>
    <row r="53" spans="2:40" ht="50" customHeight="1" x14ac:dyDescent="0.3">
      <c r="B53" s="357"/>
      <c r="C53" s="624"/>
      <c r="D53" s="624"/>
      <c r="E53" s="626"/>
      <c r="F53" s="626"/>
      <c r="G53" s="13"/>
    </row>
    <row r="54" spans="2:40" ht="100.25" customHeight="1" x14ac:dyDescent="0.3">
      <c r="B54" s="357"/>
      <c r="C54" s="624"/>
      <c r="D54" s="624"/>
      <c r="E54" s="625"/>
      <c r="F54" s="625"/>
      <c r="G54" s="13"/>
    </row>
    <row r="55" spans="2:40" x14ac:dyDescent="0.3">
      <c r="B55" s="357"/>
      <c r="C55" s="357"/>
      <c r="D55" s="357"/>
      <c r="E55" s="13"/>
      <c r="F55" s="13"/>
      <c r="G55" s="13"/>
    </row>
    <row r="56" spans="2:40" x14ac:dyDescent="0.3">
      <c r="B56" s="357"/>
      <c r="C56" s="622"/>
      <c r="D56" s="622"/>
      <c r="E56" s="13"/>
      <c r="F56" s="13"/>
      <c r="G56" s="13"/>
    </row>
    <row r="57" spans="2:40" ht="50" customHeight="1" x14ac:dyDescent="0.3">
      <c r="B57" s="357"/>
      <c r="C57" s="622"/>
      <c r="D57" s="622"/>
      <c r="E57" s="625"/>
      <c r="F57" s="625"/>
      <c r="G57" s="13"/>
    </row>
    <row r="58" spans="2:40" ht="100.25" customHeight="1" x14ac:dyDescent="0.3">
      <c r="B58" s="357"/>
      <c r="C58" s="624"/>
      <c r="D58" s="624"/>
      <c r="E58" s="625"/>
      <c r="F58" s="625"/>
      <c r="G58" s="13"/>
    </row>
    <row r="59" spans="2:40" x14ac:dyDescent="0.3">
      <c r="B59" s="357"/>
      <c r="C59" s="20"/>
      <c r="D59" s="357"/>
      <c r="E59" s="21"/>
      <c r="F59" s="13"/>
      <c r="G59" s="13"/>
    </row>
    <row r="60" spans="2:40" x14ac:dyDescent="0.3">
      <c r="B60" s="357"/>
      <c r="C60" s="20"/>
      <c r="D60" s="20"/>
      <c r="E60" s="21"/>
      <c r="F60" s="21"/>
      <c r="G60" s="12"/>
    </row>
    <row r="61" spans="2:40" x14ac:dyDescent="0.3">
      <c r="E61" s="22"/>
      <c r="F61" s="22"/>
    </row>
    <row r="62" spans="2:40" x14ac:dyDescent="0.3">
      <c r="E62" s="22"/>
      <c r="F62" s="22"/>
    </row>
  </sheetData>
  <mergeCells count="138">
    <mergeCell ref="C5:F5"/>
    <mergeCell ref="K5:N5"/>
    <mergeCell ref="S5:V5"/>
    <mergeCell ref="C7:D7"/>
    <mergeCell ref="K7:L7"/>
    <mergeCell ref="S7:T7"/>
    <mergeCell ref="C3:G3"/>
    <mergeCell ref="K3:O3"/>
    <mergeCell ref="S3:W3"/>
    <mergeCell ref="B4:F4"/>
    <mergeCell ref="J4:N4"/>
    <mergeCell ref="R4:V4"/>
    <mergeCell ref="C8:F8"/>
    <mergeCell ref="K8:N8"/>
    <mergeCell ref="S8:V8"/>
    <mergeCell ref="C9:D9"/>
    <mergeCell ref="E9:F9"/>
    <mergeCell ref="K9:L9"/>
    <mergeCell ref="M9:N9"/>
    <mergeCell ref="S9:T9"/>
    <mergeCell ref="U9:V9"/>
    <mergeCell ref="U12:V12"/>
    <mergeCell ref="C10:D10"/>
    <mergeCell ref="E10:F10"/>
    <mergeCell ref="K10:L10"/>
    <mergeCell ref="M10:N10"/>
    <mergeCell ref="S10:T10"/>
    <mergeCell ref="U10:V10"/>
    <mergeCell ref="C12:D12"/>
    <mergeCell ref="E12:F12"/>
    <mergeCell ref="K12:L12"/>
    <mergeCell ref="M12:N12"/>
    <mergeCell ref="S12:T12"/>
    <mergeCell ref="C16:D16"/>
    <mergeCell ref="K16:L16"/>
    <mergeCell ref="S16:T16"/>
    <mergeCell ref="C29:D29"/>
    <mergeCell ref="K29:L29"/>
    <mergeCell ref="S29:T29"/>
    <mergeCell ref="C13:F13"/>
    <mergeCell ref="K13:N13"/>
    <mergeCell ref="S13:V13"/>
    <mergeCell ref="C15:D15"/>
    <mergeCell ref="K15:L15"/>
    <mergeCell ref="S15:T15"/>
    <mergeCell ref="U44:V44"/>
    <mergeCell ref="C30:D30"/>
    <mergeCell ref="K30:L30"/>
    <mergeCell ref="S30:T30"/>
    <mergeCell ref="C43:F43"/>
    <mergeCell ref="K43:N43"/>
    <mergeCell ref="S43:V43"/>
    <mergeCell ref="C44:D44"/>
    <mergeCell ref="E44:F44"/>
    <mergeCell ref="K44:L44"/>
    <mergeCell ref="M44:N44"/>
    <mergeCell ref="S44:T44"/>
    <mergeCell ref="S48:T48"/>
    <mergeCell ref="U48:V48"/>
    <mergeCell ref="C45:F45"/>
    <mergeCell ref="K45:N45"/>
    <mergeCell ref="S45:V45"/>
    <mergeCell ref="C46:D46"/>
    <mergeCell ref="E46:F46"/>
    <mergeCell ref="K46:L46"/>
    <mergeCell ref="M46:N46"/>
    <mergeCell ref="S46:T46"/>
    <mergeCell ref="U46:V46"/>
    <mergeCell ref="U47:V47"/>
    <mergeCell ref="AA3:AE3"/>
    <mergeCell ref="Z4:AD4"/>
    <mergeCell ref="AA5:AD5"/>
    <mergeCell ref="AA7:AB7"/>
    <mergeCell ref="AA8:AD8"/>
    <mergeCell ref="S50:T50"/>
    <mergeCell ref="C51:D51"/>
    <mergeCell ref="E51:F51"/>
    <mergeCell ref="C58:D58"/>
    <mergeCell ref="E58:F58"/>
    <mergeCell ref="C53:D53"/>
    <mergeCell ref="E53:F53"/>
    <mergeCell ref="C54:D54"/>
    <mergeCell ref="E54:F54"/>
    <mergeCell ref="C56:D56"/>
    <mergeCell ref="C57:D57"/>
    <mergeCell ref="E57:F57"/>
    <mergeCell ref="C52:G52"/>
    <mergeCell ref="C48:D48"/>
    <mergeCell ref="E48:F48"/>
    <mergeCell ref="K48:L48"/>
    <mergeCell ref="M48:N48"/>
    <mergeCell ref="C50:D50"/>
    <mergeCell ref="K50:L50"/>
    <mergeCell ref="AA16:AB16"/>
    <mergeCell ref="AA29:AB29"/>
    <mergeCell ref="AA30:AB30"/>
    <mergeCell ref="AA9:AB9"/>
    <mergeCell ref="AC9:AD9"/>
    <mergeCell ref="AA10:AB10"/>
    <mergeCell ref="AC10:AD10"/>
    <mergeCell ref="AA12:AB12"/>
    <mergeCell ref="AC12:AD12"/>
    <mergeCell ref="AA48:AB48"/>
    <mergeCell ref="AC48:AD48"/>
    <mergeCell ref="AA50:AB50"/>
    <mergeCell ref="AI3:AM3"/>
    <mergeCell ref="AH4:AL4"/>
    <mergeCell ref="AI5:AL5"/>
    <mergeCell ref="AI7:AJ7"/>
    <mergeCell ref="AI8:AL8"/>
    <mergeCell ref="AI9:AJ9"/>
    <mergeCell ref="AK9:AL9"/>
    <mergeCell ref="AI10:AJ10"/>
    <mergeCell ref="AK10:AL10"/>
    <mergeCell ref="AI12:AJ12"/>
    <mergeCell ref="AK12:AL12"/>
    <mergeCell ref="AI13:AL13"/>
    <mergeCell ref="AI15:AJ15"/>
    <mergeCell ref="AA43:AD43"/>
    <mergeCell ref="AA44:AB44"/>
    <mergeCell ref="AC44:AD44"/>
    <mergeCell ref="AA45:AD45"/>
    <mergeCell ref="AA46:AB46"/>
    <mergeCell ref="AC46:AD46"/>
    <mergeCell ref="AA13:AD13"/>
    <mergeCell ref="AA15:AB15"/>
    <mergeCell ref="AI50:AJ50"/>
    <mergeCell ref="AI45:AL45"/>
    <mergeCell ref="AI46:AJ46"/>
    <mergeCell ref="AK46:AL46"/>
    <mergeCell ref="AI48:AJ48"/>
    <mergeCell ref="AK48:AL48"/>
    <mergeCell ref="AI16:AJ16"/>
    <mergeCell ref="AI29:AJ29"/>
    <mergeCell ref="AI30:AJ30"/>
    <mergeCell ref="AI43:AL43"/>
    <mergeCell ref="AI44:AJ44"/>
    <mergeCell ref="AK44:AL44"/>
  </mergeCells>
  <phoneticPr fontId="66" type="noConversion"/>
  <dataValidations count="2">
    <dataValidation type="list" allowBlank="1" showInputMessage="1" showErrorMessage="1" sqref="E57" xr:uid="{6DFB340A-EC6A-49BE-ADE7-5D7CEAA82B7B}">
      <formula1>$J$63:$J$64</formula1>
    </dataValidation>
    <dataValidation type="whole" allowBlank="1" showInputMessage="1" showErrorMessage="1" sqref="E53 E46:E47 AK9 M46:M47 E9 U9 M9 U47 AC47 AK46:AK47 AC9" xr:uid="{7DEBC898-635F-49A6-BE52-393765388814}">
      <formula1>-999999999</formula1>
      <formula2>999999999</formula2>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56"/>
  <sheetViews>
    <sheetView tabSelected="1" topLeftCell="A26" zoomScale="70" zoomScaleNormal="70" workbookViewId="0">
      <selection activeCell="L27" sqref="L27"/>
    </sheetView>
  </sheetViews>
  <sheetFormatPr defaultColWidth="8.81640625" defaultRowHeight="14.5" x14ac:dyDescent="0.35"/>
  <cols>
    <col min="1" max="2" width="1.81640625" customWidth="1"/>
    <col min="3" max="3" width="22.81640625" customWidth="1"/>
    <col min="4" max="4" width="31.36328125" customWidth="1"/>
    <col min="5" max="6" width="44.81640625" customWidth="1"/>
    <col min="7" max="7" width="2" customWidth="1"/>
    <col min="8" max="8" width="1.453125" customWidth="1"/>
  </cols>
  <sheetData>
    <row r="1" spans="2:7" ht="15" thickBot="1" x14ac:dyDescent="0.4"/>
    <row r="2" spans="2:7" ht="15" thickBot="1" x14ac:dyDescent="0.4">
      <c r="B2" s="77"/>
      <c r="C2" s="78"/>
      <c r="D2" s="78"/>
      <c r="E2" s="78"/>
      <c r="F2" s="78"/>
      <c r="G2" s="79"/>
    </row>
    <row r="3" spans="2:7" ht="20.5" thickBot="1" x14ac:dyDescent="0.45">
      <c r="B3" s="80"/>
      <c r="C3" s="607" t="s">
        <v>194</v>
      </c>
      <c r="D3" s="608"/>
      <c r="E3" s="608"/>
      <c r="F3" s="609"/>
      <c r="G3" s="48"/>
    </row>
    <row r="4" spans="2:7" x14ac:dyDescent="0.35">
      <c r="B4" s="632"/>
      <c r="C4" s="657"/>
      <c r="D4" s="657"/>
      <c r="E4" s="657"/>
      <c r="F4" s="657"/>
      <c r="G4" s="48"/>
    </row>
    <row r="5" spans="2:7" x14ac:dyDescent="0.35">
      <c r="B5" s="49"/>
      <c r="C5" s="658"/>
      <c r="D5" s="658"/>
      <c r="E5" s="658"/>
      <c r="F5" s="658"/>
      <c r="G5" s="48"/>
    </row>
    <row r="6" spans="2:7" x14ac:dyDescent="0.35">
      <c r="B6" s="49"/>
      <c r="C6" s="50"/>
      <c r="D6" s="51"/>
      <c r="E6" s="50"/>
      <c r="F6" s="51"/>
      <c r="G6" s="48"/>
    </row>
    <row r="7" spans="2:7" x14ac:dyDescent="0.35">
      <c r="B7" s="49"/>
      <c r="C7" s="659" t="s">
        <v>203</v>
      </c>
      <c r="D7" s="659"/>
      <c r="E7" s="52"/>
      <c r="F7" s="51"/>
      <c r="G7" s="48"/>
    </row>
    <row r="8" spans="2:7" ht="15" thickBot="1" x14ac:dyDescent="0.4">
      <c r="B8" s="49"/>
      <c r="C8" s="646" t="s">
        <v>254</v>
      </c>
      <c r="D8" s="646"/>
      <c r="E8" s="646"/>
      <c r="F8" s="646"/>
      <c r="G8" s="48"/>
    </row>
    <row r="9" spans="2:7" ht="15" thickBot="1" x14ac:dyDescent="0.4">
      <c r="B9" s="49"/>
      <c r="C9" s="26" t="s">
        <v>205</v>
      </c>
      <c r="D9" s="27" t="s">
        <v>204</v>
      </c>
      <c r="E9" s="651" t="s">
        <v>234</v>
      </c>
      <c r="F9" s="652"/>
      <c r="G9" s="48"/>
    </row>
    <row r="10" spans="2:7" ht="182" customHeight="1" x14ac:dyDescent="0.35">
      <c r="B10" s="49"/>
      <c r="C10" s="462" t="s">
        <v>878</v>
      </c>
      <c r="D10" s="463" t="s">
        <v>879</v>
      </c>
      <c r="E10" s="647" t="s">
        <v>1093</v>
      </c>
      <c r="F10" s="648"/>
      <c r="G10" s="48"/>
    </row>
    <row r="11" spans="2:7" ht="88.5" customHeight="1" x14ac:dyDescent="0.35">
      <c r="B11" s="49"/>
      <c r="C11" s="462" t="s">
        <v>880</v>
      </c>
      <c r="D11" s="463" t="s">
        <v>879</v>
      </c>
      <c r="E11" s="647" t="s">
        <v>881</v>
      </c>
      <c r="F11" s="649"/>
      <c r="G11" s="48"/>
    </row>
    <row r="12" spans="2:7" ht="78" customHeight="1" x14ac:dyDescent="0.35">
      <c r="B12" s="49"/>
      <c r="C12" s="462" t="s">
        <v>882</v>
      </c>
      <c r="D12" s="463" t="s">
        <v>879</v>
      </c>
      <c r="E12" s="647" t="s">
        <v>883</v>
      </c>
      <c r="F12" s="649"/>
      <c r="G12" s="48"/>
    </row>
    <row r="13" spans="2:7" ht="62.5" customHeight="1" x14ac:dyDescent="0.35">
      <c r="B13" s="49"/>
      <c r="C13" s="462" t="s">
        <v>884</v>
      </c>
      <c r="D13" s="463" t="s">
        <v>879</v>
      </c>
      <c r="E13" s="647" t="s">
        <v>885</v>
      </c>
      <c r="F13" s="649"/>
      <c r="G13" s="48"/>
    </row>
    <row r="14" spans="2:7" ht="183.5" customHeight="1" x14ac:dyDescent="0.35">
      <c r="B14" s="49"/>
      <c r="C14" s="462" t="s">
        <v>886</v>
      </c>
      <c r="D14" s="463" t="s">
        <v>879</v>
      </c>
      <c r="E14" s="647" t="s">
        <v>896</v>
      </c>
      <c r="F14" s="649"/>
      <c r="G14" s="48"/>
    </row>
    <row r="15" spans="2:7" ht="157.5" customHeight="1" x14ac:dyDescent="0.35">
      <c r="B15" s="49"/>
      <c r="C15" s="462" t="s">
        <v>887</v>
      </c>
      <c r="D15" s="463" t="s">
        <v>879</v>
      </c>
      <c r="E15" s="647" t="s">
        <v>1096</v>
      </c>
      <c r="F15" s="649"/>
      <c r="G15" s="48"/>
    </row>
    <row r="16" spans="2:7" ht="57" customHeight="1" x14ac:dyDescent="0.35">
      <c r="B16" s="49"/>
      <c r="C16" s="462" t="s">
        <v>888</v>
      </c>
      <c r="D16" s="463" t="s">
        <v>879</v>
      </c>
      <c r="E16" s="647" t="s">
        <v>889</v>
      </c>
      <c r="F16" s="649"/>
      <c r="G16" s="48"/>
    </row>
    <row r="17" spans="2:7" ht="109" customHeight="1" x14ac:dyDescent="0.35">
      <c r="B17" s="49"/>
      <c r="C17" s="462" t="s">
        <v>890</v>
      </c>
      <c r="D17" s="463" t="s">
        <v>879</v>
      </c>
      <c r="E17" s="653" t="s">
        <v>891</v>
      </c>
      <c r="F17" s="663"/>
      <c r="G17" s="48"/>
    </row>
    <row r="18" spans="2:7" ht="41.5" customHeight="1" x14ac:dyDescent="0.35">
      <c r="B18" s="49"/>
      <c r="C18" s="462" t="s">
        <v>892</v>
      </c>
      <c r="D18" s="463" t="s">
        <v>879</v>
      </c>
      <c r="E18" s="647" t="s">
        <v>893</v>
      </c>
      <c r="F18" s="649"/>
      <c r="G18" s="48"/>
    </row>
    <row r="19" spans="2:7" ht="57" customHeight="1" x14ac:dyDescent="0.35">
      <c r="B19" s="49"/>
      <c r="C19" s="462" t="s">
        <v>894</v>
      </c>
      <c r="D19" s="463" t="s">
        <v>879</v>
      </c>
      <c r="E19" s="647" t="s">
        <v>895</v>
      </c>
      <c r="F19" s="649"/>
      <c r="G19" s="48"/>
    </row>
    <row r="20" spans="2:7" ht="30" customHeight="1" thickBot="1" x14ac:dyDescent="0.4">
      <c r="B20" s="49"/>
      <c r="C20" s="29"/>
      <c r="D20" s="29"/>
      <c r="E20" s="664"/>
      <c r="F20" s="665"/>
      <c r="G20" s="48"/>
    </row>
    <row r="21" spans="2:7" x14ac:dyDescent="0.35">
      <c r="B21" s="49"/>
      <c r="C21" s="51"/>
      <c r="D21" s="51"/>
      <c r="E21" s="51"/>
      <c r="F21" s="51"/>
      <c r="G21" s="48"/>
    </row>
    <row r="22" spans="2:7" x14ac:dyDescent="0.35">
      <c r="B22" s="49"/>
      <c r="C22" s="661" t="s">
        <v>218</v>
      </c>
      <c r="D22" s="661"/>
      <c r="E22" s="661"/>
      <c r="F22" s="661"/>
      <c r="G22" s="48"/>
    </row>
    <row r="23" spans="2:7" ht="15" thickBot="1" x14ac:dyDescent="0.4">
      <c r="B23" s="49"/>
      <c r="C23" s="662" t="s">
        <v>232</v>
      </c>
      <c r="D23" s="662"/>
      <c r="E23" s="662"/>
      <c r="F23" s="662"/>
      <c r="G23" s="48"/>
    </row>
    <row r="24" spans="2:7" ht="15" thickBot="1" x14ac:dyDescent="0.4">
      <c r="B24" s="49"/>
      <c r="C24" s="26" t="s">
        <v>205</v>
      </c>
      <c r="D24" s="27" t="s">
        <v>204</v>
      </c>
      <c r="E24" s="651" t="s">
        <v>234</v>
      </c>
      <c r="F24" s="652"/>
      <c r="G24" s="48"/>
    </row>
    <row r="25" spans="2:7" ht="189" customHeight="1" x14ac:dyDescent="0.35">
      <c r="B25" s="49"/>
      <c r="C25" s="462" t="s">
        <v>897</v>
      </c>
      <c r="D25" s="463" t="s">
        <v>898</v>
      </c>
      <c r="E25" s="647" t="s">
        <v>1046</v>
      </c>
      <c r="F25" s="648"/>
      <c r="G25" s="48"/>
    </row>
    <row r="26" spans="2:7" ht="83.5" customHeight="1" x14ac:dyDescent="0.35">
      <c r="B26" s="49"/>
      <c r="C26" s="568" t="s">
        <v>1095</v>
      </c>
      <c r="D26" s="463" t="s">
        <v>1094</v>
      </c>
      <c r="E26" s="653" t="s">
        <v>1117</v>
      </c>
      <c r="F26" s="654"/>
      <c r="G26" s="48"/>
    </row>
    <row r="27" spans="2:7" ht="40" customHeight="1" x14ac:dyDescent="0.35">
      <c r="B27" s="49"/>
      <c r="C27" s="28"/>
      <c r="D27" s="28"/>
      <c r="E27" s="655"/>
      <c r="F27" s="656"/>
      <c r="G27" s="48"/>
    </row>
    <row r="28" spans="2:7" ht="40" customHeight="1" thickBot="1" x14ac:dyDescent="0.4">
      <c r="B28" s="49"/>
      <c r="C28" s="29"/>
      <c r="D28" s="29"/>
      <c r="E28" s="664"/>
      <c r="F28" s="665"/>
      <c r="G28" s="48"/>
    </row>
    <row r="29" spans="2:7" x14ac:dyDescent="0.35">
      <c r="B29" s="49"/>
      <c r="C29" s="51"/>
      <c r="D29" s="51"/>
      <c r="E29" s="51"/>
      <c r="F29" s="51"/>
      <c r="G29" s="48"/>
    </row>
    <row r="30" spans="2:7" x14ac:dyDescent="0.35">
      <c r="B30" s="49"/>
      <c r="C30" s="51"/>
      <c r="D30" s="51"/>
      <c r="E30" s="51"/>
      <c r="F30" s="51"/>
      <c r="G30" s="48"/>
    </row>
    <row r="31" spans="2:7" ht="31.5" customHeight="1" x14ac:dyDescent="0.35">
      <c r="B31" s="49"/>
      <c r="C31" s="660" t="s">
        <v>217</v>
      </c>
      <c r="D31" s="660"/>
      <c r="E31" s="660"/>
      <c r="F31" s="660"/>
      <c r="G31" s="48"/>
    </row>
    <row r="32" spans="2:7" ht="15" thickBot="1" x14ac:dyDescent="0.4">
      <c r="B32" s="49"/>
      <c r="C32" s="646" t="s">
        <v>235</v>
      </c>
      <c r="D32" s="646"/>
      <c r="E32" s="650"/>
      <c r="F32" s="650"/>
      <c r="G32" s="48"/>
    </row>
    <row r="33" spans="2:8" ht="100" customHeight="1" thickBot="1" x14ac:dyDescent="0.4">
      <c r="B33" s="49"/>
      <c r="C33" s="643"/>
      <c r="D33" s="644"/>
      <c r="E33" s="644"/>
      <c r="F33" s="645"/>
      <c r="G33" s="48"/>
    </row>
    <row r="34" spans="2:8" ht="15" thickBot="1" x14ac:dyDescent="0.4">
      <c r="B34" s="376"/>
      <c r="C34" s="634"/>
      <c r="D34" s="635"/>
      <c r="E34" s="634"/>
      <c r="F34" s="635"/>
      <c r="G34" s="53"/>
      <c r="H34" s="378"/>
    </row>
    <row r="35" spans="2:8" ht="15" customHeight="1" x14ac:dyDescent="0.35">
      <c r="B35" s="377"/>
      <c r="C35" s="636"/>
      <c r="D35" s="636"/>
      <c r="E35" s="636"/>
      <c r="F35" s="636"/>
      <c r="G35" s="377"/>
    </row>
    <row r="36" spans="2:8" x14ac:dyDescent="0.35">
      <c r="B36" s="8"/>
      <c r="C36" s="636"/>
      <c r="D36" s="636"/>
      <c r="E36" s="636"/>
      <c r="F36" s="636"/>
      <c r="G36" s="8"/>
    </row>
    <row r="37" spans="2:8" x14ac:dyDescent="0.35">
      <c r="B37" s="8"/>
      <c r="C37" s="633"/>
      <c r="D37" s="633"/>
      <c r="E37" s="633"/>
      <c r="F37" s="633"/>
      <c r="G37" s="8"/>
    </row>
    <row r="38" spans="2:8" x14ac:dyDescent="0.35">
      <c r="B38" s="8"/>
      <c r="C38" s="8"/>
      <c r="D38" s="8"/>
      <c r="E38" s="8"/>
      <c r="F38" s="8"/>
      <c r="G38" s="8"/>
    </row>
    <row r="39" spans="2:8" x14ac:dyDescent="0.35">
      <c r="B39" s="8"/>
      <c r="C39" s="8"/>
      <c r="D39" s="8"/>
      <c r="E39" s="8"/>
      <c r="F39" s="8"/>
      <c r="G39" s="8"/>
    </row>
    <row r="40" spans="2:8" x14ac:dyDescent="0.35">
      <c r="B40" s="8"/>
      <c r="C40" s="639"/>
      <c r="D40" s="639"/>
      <c r="E40" s="7"/>
      <c r="F40" s="8"/>
      <c r="G40" s="8"/>
    </row>
    <row r="41" spans="2:8" x14ac:dyDescent="0.35">
      <c r="B41" s="8"/>
      <c r="C41" s="639"/>
      <c r="D41" s="639"/>
      <c r="E41" s="7"/>
      <c r="F41" s="8"/>
      <c r="G41" s="8"/>
    </row>
    <row r="42" spans="2:8" x14ac:dyDescent="0.35">
      <c r="B42" s="8"/>
      <c r="C42" s="640"/>
      <c r="D42" s="640"/>
      <c r="E42" s="640"/>
      <c r="F42" s="640"/>
      <c r="G42" s="8"/>
    </row>
    <row r="43" spans="2:8" x14ac:dyDescent="0.35">
      <c r="B43" s="8"/>
      <c r="C43" s="637"/>
      <c r="D43" s="637"/>
      <c r="E43" s="642"/>
      <c r="F43" s="642"/>
      <c r="G43" s="8"/>
    </row>
    <row r="44" spans="2:8" x14ac:dyDescent="0.35">
      <c r="B44" s="8"/>
      <c r="C44" s="637"/>
      <c r="D44" s="637"/>
      <c r="E44" s="638"/>
      <c r="F44" s="638"/>
      <c r="G44" s="8"/>
    </row>
    <row r="45" spans="2:8" x14ac:dyDescent="0.35">
      <c r="B45" s="8"/>
      <c r="C45" s="8"/>
      <c r="D45" s="8"/>
      <c r="E45" s="8"/>
      <c r="F45" s="8"/>
      <c r="G45" s="8"/>
    </row>
    <row r="46" spans="2:8" x14ac:dyDescent="0.35">
      <c r="B46" s="8"/>
      <c r="C46" s="639"/>
      <c r="D46" s="639"/>
      <c r="E46" s="7"/>
      <c r="F46" s="8"/>
      <c r="G46" s="8"/>
    </row>
    <row r="47" spans="2:8" x14ac:dyDescent="0.35">
      <c r="B47" s="8"/>
      <c r="C47" s="639"/>
      <c r="D47" s="639"/>
      <c r="E47" s="641"/>
      <c r="F47" s="641"/>
      <c r="G47" s="8"/>
    </row>
    <row r="48" spans="2:8" x14ac:dyDescent="0.35">
      <c r="B48" s="8"/>
      <c r="C48" s="7"/>
      <c r="D48" s="7"/>
      <c r="E48" s="7"/>
      <c r="F48" s="7"/>
      <c r="G48" s="8"/>
    </row>
    <row r="49" spans="2:7" x14ac:dyDescent="0.35">
      <c r="B49" s="8"/>
      <c r="C49" s="637"/>
      <c r="D49" s="637"/>
      <c r="E49" s="642"/>
      <c r="F49" s="642"/>
      <c r="G49" s="8"/>
    </row>
    <row r="50" spans="2:7" x14ac:dyDescent="0.35">
      <c r="B50" s="8"/>
      <c r="C50" s="637"/>
      <c r="D50" s="637"/>
      <c r="E50" s="638"/>
      <c r="F50" s="638"/>
      <c r="G50" s="8"/>
    </row>
    <row r="51" spans="2:7" x14ac:dyDescent="0.35">
      <c r="B51" s="8"/>
      <c r="C51" s="8"/>
      <c r="D51" s="8"/>
      <c r="E51" s="8"/>
      <c r="F51" s="8"/>
      <c r="G51" s="8"/>
    </row>
    <row r="52" spans="2:7" x14ac:dyDescent="0.35">
      <c r="B52" s="8"/>
      <c r="C52" s="639"/>
      <c r="D52" s="639"/>
      <c r="E52" s="8"/>
      <c r="F52" s="8"/>
      <c r="G52" s="8"/>
    </row>
    <row r="53" spans="2:7" x14ac:dyDescent="0.35">
      <c r="B53" s="8"/>
      <c r="C53" s="639"/>
      <c r="D53" s="639"/>
      <c r="E53" s="638"/>
      <c r="F53" s="638"/>
      <c r="G53" s="8"/>
    </row>
    <row r="54" spans="2:7" x14ac:dyDescent="0.35">
      <c r="B54" s="8"/>
      <c r="C54" s="637"/>
      <c r="D54" s="637"/>
      <c r="E54" s="638"/>
      <c r="F54" s="638"/>
      <c r="G54" s="8"/>
    </row>
    <row r="55" spans="2:7" x14ac:dyDescent="0.35">
      <c r="B55" s="8"/>
      <c r="C55" s="9"/>
      <c r="D55" s="8"/>
      <c r="E55" s="9"/>
      <c r="F55" s="8"/>
      <c r="G55" s="8"/>
    </row>
    <row r="56" spans="2:7" x14ac:dyDescent="0.35">
      <c r="B56" s="8"/>
      <c r="C56" s="9"/>
      <c r="D56" s="9"/>
      <c r="E56" s="9"/>
      <c r="F56" s="9"/>
      <c r="G56" s="10"/>
    </row>
  </sheetData>
  <mergeCells count="55">
    <mergeCell ref="E13:F13"/>
    <mergeCell ref="E14:F14"/>
    <mergeCell ref="C31:F31"/>
    <mergeCell ref="C22:F22"/>
    <mergeCell ref="C23:F23"/>
    <mergeCell ref="E16:F16"/>
    <mergeCell ref="E17:F17"/>
    <mergeCell ref="E28:F28"/>
    <mergeCell ref="E15:F15"/>
    <mergeCell ref="E19:F19"/>
    <mergeCell ref="E20:F20"/>
    <mergeCell ref="B4:F4"/>
    <mergeCell ref="C5:F5"/>
    <mergeCell ref="C7:D7"/>
    <mergeCell ref="C8:F8"/>
    <mergeCell ref="E9:F9"/>
    <mergeCell ref="E32:F32"/>
    <mergeCell ref="E24:F24"/>
    <mergeCell ref="E25:F25"/>
    <mergeCell ref="E26:F26"/>
    <mergeCell ref="E27:F27"/>
    <mergeCell ref="C3:F3"/>
    <mergeCell ref="C52:D52"/>
    <mergeCell ref="C53:D53"/>
    <mergeCell ref="E53:F53"/>
    <mergeCell ref="C47:D47"/>
    <mergeCell ref="E47:F47"/>
    <mergeCell ref="C49:D49"/>
    <mergeCell ref="E49:F49"/>
    <mergeCell ref="C33:F33"/>
    <mergeCell ref="C32:D32"/>
    <mergeCell ref="E10:F10"/>
    <mergeCell ref="E11:F11"/>
    <mergeCell ref="E12:F12"/>
    <mergeCell ref="E43:F43"/>
    <mergeCell ref="C44:D44"/>
    <mergeCell ref="E18:F18"/>
    <mergeCell ref="C54:D54"/>
    <mergeCell ref="E54:F54"/>
    <mergeCell ref="C50:D50"/>
    <mergeCell ref="E50:F50"/>
    <mergeCell ref="C40:D40"/>
    <mergeCell ref="C41:D41"/>
    <mergeCell ref="E44:F44"/>
    <mergeCell ref="C46:D46"/>
    <mergeCell ref="C42:F42"/>
    <mergeCell ref="C43:D43"/>
    <mergeCell ref="C37:D37"/>
    <mergeCell ref="E37:F37"/>
    <mergeCell ref="C34:D34"/>
    <mergeCell ref="E34:F34"/>
    <mergeCell ref="C35:D35"/>
    <mergeCell ref="E35:F35"/>
    <mergeCell ref="C36:D36"/>
    <mergeCell ref="E36:F36"/>
  </mergeCells>
  <dataValidations disablePrompts="1" count="2">
    <dataValidation type="whole" allowBlank="1" showInputMessage="1" showErrorMessage="1" sqref="E49 E43" xr:uid="{00000000-0002-0000-0300-000000000000}">
      <formula1>-999999999</formula1>
      <formula2>999999999</formula2>
    </dataValidation>
    <dataValidation type="list" allowBlank="1" showInputMessage="1" showErrorMessage="1" sqref="E53" xr:uid="{00000000-0002-0000-0300-000001000000}">
      <formula1>$K$60:$K$61</formula1>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42806-BBBA-476D-B173-A3A425DC23A3}">
  <sheetPr>
    <tabColor theme="0"/>
  </sheetPr>
  <dimension ref="A1:U95"/>
  <sheetViews>
    <sheetView topLeftCell="A25" zoomScale="40" zoomScaleNormal="40" workbookViewId="0">
      <selection activeCell="F17" sqref="F17"/>
    </sheetView>
  </sheetViews>
  <sheetFormatPr defaultColWidth="9.1796875" defaultRowHeight="14.5" x14ac:dyDescent="0.35"/>
  <cols>
    <col min="1" max="2" width="1.81640625" style="238" customWidth="1"/>
    <col min="3" max="3" width="45.54296875" style="238" customWidth="1"/>
    <col min="4" max="4" width="33.81640625" style="477" customWidth="1"/>
    <col min="5" max="5" width="38.453125" style="238" customWidth="1"/>
    <col min="6" max="6" width="47.453125" style="238" customWidth="1"/>
    <col min="7" max="7" width="54.1796875" style="238" customWidth="1"/>
    <col min="8" max="8" width="24" style="269" customWidth="1"/>
    <col min="9" max="9" width="39.453125" style="269" customWidth="1"/>
    <col min="10" max="10" width="22" style="269" customWidth="1"/>
    <col min="11" max="11" width="24.54296875" style="238" customWidth="1"/>
    <col min="12" max="12" width="24.453125" style="238" customWidth="1"/>
    <col min="13" max="14" width="2" style="238" customWidth="1"/>
    <col min="15" max="19" width="9.1796875" style="238"/>
    <col min="20" max="16384" width="9.1796875" style="237"/>
  </cols>
  <sheetData>
    <row r="1" spans="1:19" ht="15" thickBot="1" x14ac:dyDescent="0.4"/>
    <row r="2" spans="1:19" ht="15" thickBot="1" x14ac:dyDescent="0.4">
      <c r="B2" s="294"/>
      <c r="C2" s="293"/>
      <c r="D2" s="478"/>
      <c r="E2" s="293"/>
      <c r="F2" s="293"/>
      <c r="G2" s="293"/>
      <c r="H2" s="465"/>
      <c r="I2" s="465"/>
      <c r="J2" s="465"/>
      <c r="K2" s="293"/>
      <c r="L2" s="293"/>
      <c r="M2" s="292"/>
      <c r="N2" s="239"/>
    </row>
    <row r="3" spans="1:19" customFormat="1" ht="20.5" thickBot="1" x14ac:dyDescent="0.45">
      <c r="A3" s="6"/>
      <c r="B3" s="80"/>
      <c r="C3" s="666" t="s">
        <v>671</v>
      </c>
      <c r="D3" s="667"/>
      <c r="E3" s="667"/>
      <c r="F3" s="667"/>
      <c r="G3" s="668"/>
      <c r="H3" s="466"/>
      <c r="I3" s="466"/>
      <c r="J3" s="466"/>
      <c r="K3" s="291"/>
      <c r="L3" s="291"/>
      <c r="M3" s="290"/>
      <c r="N3" s="135"/>
      <c r="O3" s="6"/>
      <c r="P3" s="6"/>
      <c r="Q3" s="6"/>
      <c r="R3" s="6"/>
      <c r="S3" s="6"/>
    </row>
    <row r="4" spans="1:19" customFormat="1" x14ac:dyDescent="0.35">
      <c r="A4" s="6"/>
      <c r="B4" s="80"/>
      <c r="C4" s="291"/>
      <c r="D4" s="479"/>
      <c r="E4" s="291"/>
      <c r="F4" s="291"/>
      <c r="G4" s="291"/>
      <c r="H4" s="466"/>
      <c r="I4" s="466"/>
      <c r="J4" s="466"/>
      <c r="K4" s="291"/>
      <c r="L4" s="291"/>
      <c r="M4" s="290"/>
      <c r="N4" s="135"/>
      <c r="O4" s="6"/>
      <c r="P4" s="6"/>
      <c r="Q4" s="6"/>
      <c r="R4" s="6"/>
      <c r="S4" s="6"/>
    </row>
    <row r="5" spans="1:19" x14ac:dyDescent="0.35">
      <c r="B5" s="245"/>
      <c r="C5" s="281"/>
      <c r="D5" s="326"/>
      <c r="E5" s="281"/>
      <c r="F5" s="281"/>
      <c r="G5" s="281"/>
      <c r="H5" s="467"/>
      <c r="I5" s="467"/>
      <c r="J5" s="467"/>
      <c r="K5" s="281"/>
      <c r="L5" s="281"/>
      <c r="M5" s="246"/>
      <c r="N5" s="239"/>
    </row>
    <row r="6" spans="1:19" x14ac:dyDescent="0.35">
      <c r="B6" s="245"/>
      <c r="C6" s="249" t="s">
        <v>670</v>
      </c>
      <c r="D6" s="326"/>
      <c r="E6" s="281"/>
      <c r="F6" s="281"/>
      <c r="G6" s="281"/>
      <c r="H6" s="467"/>
      <c r="I6" s="467"/>
      <c r="J6" s="467"/>
      <c r="K6" s="281"/>
      <c r="L6" s="281"/>
      <c r="M6" s="246"/>
      <c r="N6" s="239"/>
    </row>
    <row r="7" spans="1:19" ht="15" thickBot="1" x14ac:dyDescent="0.4">
      <c r="B7" s="245"/>
      <c r="C7" s="281"/>
      <c r="D7" s="326"/>
      <c r="E7" s="281"/>
      <c r="F7" s="281"/>
      <c r="G7" s="281"/>
      <c r="H7" s="467"/>
      <c r="I7" s="467"/>
      <c r="J7" s="467"/>
      <c r="K7" s="281"/>
      <c r="L7" s="281"/>
      <c r="M7" s="246"/>
      <c r="N7" s="239"/>
    </row>
    <row r="8" spans="1:19" ht="51" customHeight="1" thickBot="1" x14ac:dyDescent="0.4">
      <c r="B8" s="245"/>
      <c r="C8" s="289" t="s">
        <v>752</v>
      </c>
      <c r="D8" s="681"/>
      <c r="E8" s="681"/>
      <c r="F8" s="681"/>
      <c r="G8" s="682"/>
      <c r="H8" s="467"/>
      <c r="I8" s="467"/>
      <c r="J8" s="467"/>
      <c r="K8" s="281"/>
      <c r="L8" s="281"/>
      <c r="M8" s="246"/>
      <c r="N8" s="239"/>
    </row>
    <row r="9" spans="1:19" ht="15" thickBot="1" x14ac:dyDescent="0.4">
      <c r="B9" s="245"/>
      <c r="C9" s="281"/>
      <c r="D9" s="326"/>
      <c r="E9" s="281"/>
      <c r="F9" s="281"/>
      <c r="G9" s="281"/>
      <c r="H9" s="467"/>
      <c r="I9" s="467"/>
      <c r="J9" s="467"/>
      <c r="K9" s="281"/>
      <c r="L9" s="281"/>
      <c r="M9" s="246"/>
      <c r="N9" s="239"/>
    </row>
    <row r="10" spans="1:19" ht="84" x14ac:dyDescent="0.35">
      <c r="B10" s="245"/>
      <c r="C10" s="288" t="s">
        <v>753</v>
      </c>
      <c r="D10" s="459" t="s">
        <v>754</v>
      </c>
      <c r="E10" s="265" t="s">
        <v>755</v>
      </c>
      <c r="F10" s="265" t="s">
        <v>669</v>
      </c>
      <c r="G10" s="265" t="s">
        <v>756</v>
      </c>
      <c r="H10" s="459" t="s">
        <v>757</v>
      </c>
      <c r="I10" s="459" t="s">
        <v>668</v>
      </c>
      <c r="J10" s="459" t="s">
        <v>758</v>
      </c>
      <c r="K10" s="265" t="s">
        <v>759</v>
      </c>
      <c r="L10" s="264" t="s">
        <v>760</v>
      </c>
      <c r="M10" s="246"/>
      <c r="N10" s="252"/>
    </row>
    <row r="11" spans="1:19" ht="132" customHeight="1" x14ac:dyDescent="0.35">
      <c r="B11" s="245"/>
      <c r="C11" s="257" t="s">
        <v>667</v>
      </c>
      <c r="D11" s="464"/>
      <c r="E11" s="287"/>
      <c r="F11" s="256" t="s">
        <v>899</v>
      </c>
      <c r="G11" s="256" t="s">
        <v>913</v>
      </c>
      <c r="H11" s="287" t="s">
        <v>1047</v>
      </c>
      <c r="I11" s="287" t="s">
        <v>932</v>
      </c>
      <c r="J11" s="287" t="s">
        <v>1048</v>
      </c>
      <c r="K11" s="464" t="s">
        <v>1036</v>
      </c>
      <c r="L11" s="464" t="s">
        <v>1036</v>
      </c>
      <c r="M11" s="253"/>
      <c r="N11" s="252"/>
    </row>
    <row r="12" spans="1:19" ht="210" x14ac:dyDescent="0.35">
      <c r="B12" s="245"/>
      <c r="C12" s="257" t="s">
        <v>666</v>
      </c>
      <c r="D12" s="464"/>
      <c r="E12" s="287"/>
      <c r="F12" s="256" t="s">
        <v>900</v>
      </c>
      <c r="G12" s="256" t="s">
        <v>926</v>
      </c>
      <c r="H12" s="287" t="s">
        <v>927</v>
      </c>
      <c r="I12" s="287" t="s">
        <v>933</v>
      </c>
      <c r="J12" s="287" t="s">
        <v>1048</v>
      </c>
      <c r="K12" s="464" t="s">
        <v>1036</v>
      </c>
      <c r="L12" s="464" t="s">
        <v>1036</v>
      </c>
      <c r="M12" s="253"/>
      <c r="N12" s="252"/>
    </row>
    <row r="13" spans="1:19" ht="168" x14ac:dyDescent="0.35">
      <c r="B13" s="245"/>
      <c r="C13" s="257" t="s">
        <v>665</v>
      </c>
      <c r="D13" s="464"/>
      <c r="E13" s="287"/>
      <c r="F13" s="256" t="s">
        <v>901</v>
      </c>
      <c r="G13" s="256" t="s">
        <v>914</v>
      </c>
      <c r="H13" s="287" t="s">
        <v>928</v>
      </c>
      <c r="I13" s="287" t="s">
        <v>933</v>
      </c>
      <c r="J13" s="287" t="s">
        <v>1048</v>
      </c>
      <c r="K13" s="464" t="s">
        <v>1036</v>
      </c>
      <c r="L13" s="464" t="s">
        <v>1036</v>
      </c>
      <c r="M13" s="253"/>
      <c r="N13" s="252"/>
    </row>
    <row r="14" spans="1:19" ht="126" x14ac:dyDescent="0.35">
      <c r="B14" s="245"/>
      <c r="C14" s="257" t="s">
        <v>664</v>
      </c>
      <c r="D14" s="464"/>
      <c r="E14" s="287"/>
      <c r="F14" s="256" t="s">
        <v>904</v>
      </c>
      <c r="G14" s="256" t="s">
        <v>915</v>
      </c>
      <c r="H14" s="287" t="s">
        <v>929</v>
      </c>
      <c r="I14" s="287" t="s">
        <v>934</v>
      </c>
      <c r="J14" s="287" t="s">
        <v>1048</v>
      </c>
      <c r="K14" s="464" t="s">
        <v>1036</v>
      </c>
      <c r="L14" s="464" t="s">
        <v>1036</v>
      </c>
      <c r="M14" s="253"/>
      <c r="N14" s="252"/>
    </row>
    <row r="15" spans="1:19" ht="112" x14ac:dyDescent="0.35">
      <c r="B15" s="245"/>
      <c r="C15" s="257" t="s">
        <v>663</v>
      </c>
      <c r="D15" s="464"/>
      <c r="E15" s="287"/>
      <c r="F15" s="256" t="s">
        <v>903</v>
      </c>
      <c r="G15" s="256" t="s">
        <v>916</v>
      </c>
      <c r="H15" s="287" t="s">
        <v>929</v>
      </c>
      <c r="I15" s="287" t="s">
        <v>934</v>
      </c>
      <c r="J15" s="287" t="s">
        <v>1048</v>
      </c>
      <c r="K15" s="464" t="s">
        <v>1036</v>
      </c>
      <c r="L15" s="464" t="s">
        <v>1036</v>
      </c>
      <c r="M15" s="253"/>
      <c r="N15" s="252"/>
    </row>
    <row r="16" spans="1:19" ht="112" x14ac:dyDescent="0.35">
      <c r="B16" s="245"/>
      <c r="C16" s="257" t="s">
        <v>1049</v>
      </c>
      <c r="D16" s="464"/>
      <c r="E16" s="287"/>
      <c r="F16" s="256" t="s">
        <v>902</v>
      </c>
      <c r="G16" s="256" t="s">
        <v>917</v>
      </c>
      <c r="H16" s="287" t="s">
        <v>930</v>
      </c>
      <c r="I16" s="287" t="s">
        <v>935</v>
      </c>
      <c r="J16" s="287" t="s">
        <v>1048</v>
      </c>
      <c r="K16" s="464" t="s">
        <v>1036</v>
      </c>
      <c r="L16" s="464" t="s">
        <v>1036</v>
      </c>
      <c r="M16" s="253"/>
      <c r="N16" s="252"/>
    </row>
    <row r="17" spans="1:19" ht="112" x14ac:dyDescent="0.35">
      <c r="B17" s="245"/>
      <c r="C17" s="257" t="s">
        <v>662</v>
      </c>
      <c r="D17" s="464"/>
      <c r="E17" s="287"/>
      <c r="F17" s="256" t="s">
        <v>905</v>
      </c>
      <c r="G17" s="256" t="s">
        <v>918</v>
      </c>
      <c r="H17" s="287" t="s">
        <v>1050</v>
      </c>
      <c r="I17" s="287" t="s">
        <v>936</v>
      </c>
      <c r="J17" s="287" t="s">
        <v>1048</v>
      </c>
      <c r="K17" s="464" t="s">
        <v>1036</v>
      </c>
      <c r="L17" s="464" t="s">
        <v>1036</v>
      </c>
      <c r="M17" s="253"/>
      <c r="N17" s="252"/>
    </row>
    <row r="18" spans="1:19" ht="112" x14ac:dyDescent="0.35">
      <c r="B18" s="245"/>
      <c r="C18" s="257" t="s">
        <v>661</v>
      </c>
      <c r="D18" s="464"/>
      <c r="E18" s="287"/>
      <c r="F18" s="256" t="s">
        <v>906</v>
      </c>
      <c r="G18" s="256" t="s">
        <v>919</v>
      </c>
      <c r="H18" s="287" t="s">
        <v>929</v>
      </c>
      <c r="I18" s="287" t="s">
        <v>934</v>
      </c>
      <c r="J18" s="287" t="s">
        <v>1048</v>
      </c>
      <c r="K18" s="464" t="s">
        <v>1036</v>
      </c>
      <c r="L18" s="464" t="s">
        <v>1036</v>
      </c>
      <c r="M18" s="253"/>
      <c r="N18" s="252"/>
    </row>
    <row r="19" spans="1:19" ht="112" x14ac:dyDescent="0.35">
      <c r="B19" s="245"/>
      <c r="C19" s="257" t="s">
        <v>660</v>
      </c>
      <c r="D19" s="464"/>
      <c r="E19" s="287"/>
      <c r="F19" s="256" t="s">
        <v>907</v>
      </c>
      <c r="G19" s="256" t="s">
        <v>937</v>
      </c>
      <c r="H19" s="287" t="s">
        <v>931</v>
      </c>
      <c r="I19" s="287" t="s">
        <v>938</v>
      </c>
      <c r="J19" s="287" t="s">
        <v>1048</v>
      </c>
      <c r="K19" s="464" t="s">
        <v>1036</v>
      </c>
      <c r="L19" s="464" t="s">
        <v>1036</v>
      </c>
      <c r="M19" s="253"/>
      <c r="N19" s="252"/>
    </row>
    <row r="20" spans="1:19" ht="126" x14ac:dyDescent="0.35">
      <c r="B20" s="245"/>
      <c r="C20" s="257" t="s">
        <v>659</v>
      </c>
      <c r="D20" s="464"/>
      <c r="E20" s="287"/>
      <c r="F20" s="256" t="s">
        <v>908</v>
      </c>
      <c r="G20" s="256" t="s">
        <v>920</v>
      </c>
      <c r="H20" s="287" t="s">
        <v>1051</v>
      </c>
      <c r="I20" s="287" t="s">
        <v>1052</v>
      </c>
      <c r="J20" s="287" t="s">
        <v>1048</v>
      </c>
      <c r="K20" s="464" t="s">
        <v>1036</v>
      </c>
      <c r="L20" s="464" t="s">
        <v>1036</v>
      </c>
      <c r="M20" s="253"/>
      <c r="N20" s="252"/>
    </row>
    <row r="21" spans="1:19" ht="140" x14ac:dyDescent="0.35">
      <c r="B21" s="245"/>
      <c r="C21" s="257" t="s">
        <v>658</v>
      </c>
      <c r="D21" s="464"/>
      <c r="E21" s="287"/>
      <c r="F21" s="256" t="s">
        <v>1053</v>
      </c>
      <c r="G21" s="256" t="s">
        <v>921</v>
      </c>
      <c r="H21" s="287" t="s">
        <v>1054</v>
      </c>
      <c r="I21" s="287" t="s">
        <v>939</v>
      </c>
      <c r="J21" s="287" t="s">
        <v>1048</v>
      </c>
      <c r="K21" s="464" t="s">
        <v>1036</v>
      </c>
      <c r="L21" s="464" t="s">
        <v>1036</v>
      </c>
      <c r="M21" s="253"/>
      <c r="N21" s="252"/>
    </row>
    <row r="22" spans="1:19" ht="238" x14ac:dyDescent="0.35">
      <c r="B22" s="245"/>
      <c r="C22" s="257" t="s">
        <v>657</v>
      </c>
      <c r="D22" s="464"/>
      <c r="E22" s="287"/>
      <c r="F22" s="256" t="s">
        <v>909</v>
      </c>
      <c r="G22" s="256" t="s">
        <v>922</v>
      </c>
      <c r="H22" s="287" t="s">
        <v>940</v>
      </c>
      <c r="I22" s="287" t="s">
        <v>1055</v>
      </c>
      <c r="J22" s="287" t="s">
        <v>1048</v>
      </c>
      <c r="K22" s="464" t="s">
        <v>1036</v>
      </c>
      <c r="L22" s="464" t="s">
        <v>1036</v>
      </c>
      <c r="M22" s="253"/>
      <c r="N22" s="252"/>
    </row>
    <row r="23" spans="1:19" ht="52" customHeight="1" x14ac:dyDescent="0.35">
      <c r="B23" s="245"/>
      <c r="C23" s="257" t="s">
        <v>656</v>
      </c>
      <c r="D23" s="464"/>
      <c r="E23" s="287"/>
      <c r="F23" s="256" t="s">
        <v>910</v>
      </c>
      <c r="G23" s="256" t="s">
        <v>923</v>
      </c>
      <c r="H23" s="287" t="s">
        <v>941</v>
      </c>
      <c r="I23" s="287" t="s">
        <v>1056</v>
      </c>
      <c r="J23" s="287" t="s">
        <v>1048</v>
      </c>
      <c r="K23" s="464" t="s">
        <v>1036</v>
      </c>
      <c r="L23" s="464" t="s">
        <v>1036</v>
      </c>
      <c r="M23" s="253"/>
      <c r="N23" s="252"/>
    </row>
    <row r="24" spans="1:19" ht="154" x14ac:dyDescent="0.35">
      <c r="B24" s="245"/>
      <c r="C24" s="257" t="s">
        <v>655</v>
      </c>
      <c r="D24" s="464"/>
      <c r="E24" s="287"/>
      <c r="F24" s="256" t="s">
        <v>911</v>
      </c>
      <c r="G24" s="256" t="s">
        <v>924</v>
      </c>
      <c r="H24" s="287" t="s">
        <v>1057</v>
      </c>
      <c r="I24" s="287" t="s">
        <v>942</v>
      </c>
      <c r="J24" s="287" t="s">
        <v>1048</v>
      </c>
      <c r="K24" s="464" t="s">
        <v>1036</v>
      </c>
      <c r="L24" s="464" t="s">
        <v>1036</v>
      </c>
      <c r="M24" s="253"/>
      <c r="N24" s="252"/>
    </row>
    <row r="25" spans="1:19" ht="112.5" thickBot="1" x14ac:dyDescent="0.4">
      <c r="B25" s="245"/>
      <c r="C25" s="286" t="s">
        <v>654</v>
      </c>
      <c r="D25" s="480"/>
      <c r="E25" s="285"/>
      <c r="F25" s="284" t="s">
        <v>912</v>
      </c>
      <c r="G25" s="284" t="s">
        <v>925</v>
      </c>
      <c r="H25" s="285" t="s">
        <v>943</v>
      </c>
      <c r="I25" s="285" t="s">
        <v>944</v>
      </c>
      <c r="J25" s="287" t="s">
        <v>1048</v>
      </c>
      <c r="K25" s="464" t="s">
        <v>1036</v>
      </c>
      <c r="L25" s="464" t="s">
        <v>1036</v>
      </c>
      <c r="M25" s="253"/>
      <c r="N25" s="252"/>
    </row>
    <row r="26" spans="1:19" x14ac:dyDescent="0.35">
      <c r="B26" s="245"/>
      <c r="C26" s="247"/>
      <c r="D26" s="481"/>
      <c r="E26" s="247"/>
      <c r="F26" s="247"/>
      <c r="G26" s="247"/>
      <c r="H26" s="271"/>
      <c r="I26" s="271"/>
      <c r="J26" s="271"/>
      <c r="K26" s="247"/>
      <c r="L26" s="247"/>
      <c r="M26" s="246"/>
      <c r="N26" s="239"/>
    </row>
    <row r="27" spans="1:19" x14ac:dyDescent="0.35">
      <c r="B27" s="245"/>
      <c r="C27" s="247"/>
      <c r="D27" s="481"/>
      <c r="E27" s="247"/>
      <c r="F27" s="247"/>
      <c r="G27" s="247"/>
      <c r="H27" s="271"/>
      <c r="I27" s="271"/>
      <c r="J27" s="271"/>
      <c r="K27" s="247"/>
      <c r="L27" s="247"/>
      <c r="M27" s="246"/>
      <c r="N27" s="239"/>
    </row>
    <row r="28" spans="1:19" x14ac:dyDescent="0.35">
      <c r="B28" s="245"/>
      <c r="C28" s="249" t="s">
        <v>653</v>
      </c>
      <c r="D28" s="481"/>
      <c r="E28" s="247"/>
      <c r="F28" s="247"/>
      <c r="G28" s="247"/>
      <c r="H28" s="271"/>
      <c r="I28" s="271"/>
      <c r="J28" s="271"/>
      <c r="K28" s="247"/>
      <c r="L28" s="247"/>
      <c r="M28" s="246"/>
      <c r="N28" s="239"/>
    </row>
    <row r="29" spans="1:19" ht="15" thickBot="1" x14ac:dyDescent="0.4">
      <c r="B29" s="245"/>
      <c r="C29" s="249"/>
      <c r="D29" s="481"/>
      <c r="E29" s="247"/>
      <c r="F29" s="247"/>
      <c r="G29" s="247"/>
      <c r="H29" s="271"/>
      <c r="I29" s="271"/>
      <c r="J29" s="271"/>
      <c r="K29" s="247"/>
      <c r="L29" s="247"/>
      <c r="M29" s="246"/>
      <c r="N29" s="239"/>
    </row>
    <row r="30" spans="1:19" s="277" customFormat="1" ht="40" customHeight="1" x14ac:dyDescent="0.35">
      <c r="A30" s="278"/>
      <c r="B30" s="282"/>
      <c r="C30" s="669" t="s">
        <v>652</v>
      </c>
      <c r="D30" s="670"/>
      <c r="E30" s="675" t="s">
        <v>945</v>
      </c>
      <c r="F30" s="675"/>
      <c r="G30" s="676"/>
      <c r="H30" s="467"/>
      <c r="I30" s="467"/>
      <c r="J30" s="467"/>
      <c r="K30" s="281"/>
      <c r="L30" s="281"/>
      <c r="M30" s="280"/>
      <c r="N30" s="279"/>
      <c r="O30" s="278"/>
      <c r="P30" s="278"/>
      <c r="Q30" s="278"/>
      <c r="R30" s="278"/>
      <c r="S30" s="278"/>
    </row>
    <row r="31" spans="1:19" s="277" customFormat="1" ht="40" customHeight="1" x14ac:dyDescent="0.35">
      <c r="A31" s="278"/>
      <c r="B31" s="282"/>
      <c r="C31" s="671" t="s">
        <v>651</v>
      </c>
      <c r="D31" s="672"/>
      <c r="E31" s="677" t="s">
        <v>945</v>
      </c>
      <c r="F31" s="677"/>
      <c r="G31" s="678"/>
      <c r="H31" s="467"/>
      <c r="I31" s="467"/>
      <c r="J31" s="467"/>
      <c r="K31" s="281"/>
      <c r="L31" s="281"/>
      <c r="M31" s="280"/>
      <c r="N31" s="279"/>
      <c r="O31" s="278"/>
      <c r="P31" s="278"/>
      <c r="Q31" s="278"/>
      <c r="R31" s="278"/>
      <c r="S31" s="278"/>
    </row>
    <row r="32" spans="1:19" s="277" customFormat="1" ht="40" customHeight="1" thickBot="1" x14ac:dyDescent="0.4">
      <c r="A32" s="278"/>
      <c r="B32" s="282"/>
      <c r="C32" s="673" t="s">
        <v>650</v>
      </c>
      <c r="D32" s="674"/>
      <c r="E32" s="679"/>
      <c r="F32" s="679"/>
      <c r="G32" s="680"/>
      <c r="H32" s="467"/>
      <c r="I32" s="467"/>
      <c r="J32" s="467"/>
      <c r="K32" s="281"/>
      <c r="L32" s="281"/>
      <c r="M32" s="280"/>
      <c r="N32" s="279"/>
      <c r="O32" s="278"/>
      <c r="P32" s="278"/>
      <c r="Q32" s="278"/>
      <c r="R32" s="278"/>
      <c r="S32" s="278"/>
    </row>
    <row r="33" spans="1:19" s="277" customFormat="1" ht="14" x14ac:dyDescent="0.35">
      <c r="A33" s="278"/>
      <c r="B33" s="282"/>
      <c r="C33" s="268"/>
      <c r="D33" s="326"/>
      <c r="E33" s="281"/>
      <c r="F33" s="281"/>
      <c r="G33" s="281"/>
      <c r="H33" s="467"/>
      <c r="I33" s="467"/>
      <c r="J33" s="467"/>
      <c r="K33" s="281"/>
      <c r="L33" s="281"/>
      <c r="M33" s="280"/>
      <c r="N33" s="279"/>
      <c r="O33" s="278"/>
      <c r="P33" s="278"/>
      <c r="Q33" s="278"/>
      <c r="R33" s="278"/>
      <c r="S33" s="278"/>
    </row>
    <row r="34" spans="1:19" x14ac:dyDescent="0.35">
      <c r="B34" s="245"/>
      <c r="C34" s="268"/>
      <c r="D34" s="481"/>
      <c r="E34" s="247"/>
      <c r="F34" s="247"/>
      <c r="G34" s="247"/>
      <c r="H34" s="271"/>
      <c r="I34" s="271"/>
      <c r="J34" s="271"/>
      <c r="K34" s="247"/>
      <c r="L34" s="247"/>
      <c r="M34" s="246"/>
      <c r="N34" s="239"/>
    </row>
    <row r="35" spans="1:19" x14ac:dyDescent="0.35">
      <c r="B35" s="245"/>
      <c r="C35" s="700" t="s">
        <v>649</v>
      </c>
      <c r="D35" s="700"/>
      <c r="E35" s="276"/>
      <c r="F35" s="276"/>
      <c r="G35" s="276"/>
      <c r="H35" s="468"/>
      <c r="I35" s="468"/>
      <c r="J35" s="468"/>
      <c r="K35" s="276"/>
      <c r="L35" s="276"/>
      <c r="M35" s="275"/>
      <c r="N35" s="274"/>
      <c r="O35" s="267"/>
      <c r="P35" s="267"/>
      <c r="Q35" s="267"/>
      <c r="R35" s="267"/>
      <c r="S35" s="267"/>
    </row>
    <row r="36" spans="1:19" ht="15" thickBot="1" x14ac:dyDescent="0.4">
      <c r="B36" s="245"/>
      <c r="C36" s="273"/>
      <c r="D36" s="482"/>
      <c r="E36" s="276"/>
      <c r="F36" s="276"/>
      <c r="G36" s="276"/>
      <c r="H36" s="468"/>
      <c r="I36" s="468"/>
      <c r="J36" s="468"/>
      <c r="K36" s="276"/>
      <c r="L36" s="276"/>
      <c r="M36" s="275"/>
      <c r="N36" s="274"/>
      <c r="O36" s="267"/>
      <c r="P36" s="267"/>
      <c r="Q36" s="267"/>
      <c r="R36" s="267"/>
      <c r="S36" s="267"/>
    </row>
    <row r="37" spans="1:19" ht="40" customHeight="1" x14ac:dyDescent="0.35">
      <c r="B37" s="245"/>
      <c r="C37" s="669" t="s">
        <v>648</v>
      </c>
      <c r="D37" s="670"/>
      <c r="E37" s="692"/>
      <c r="F37" s="692"/>
      <c r="G37" s="693"/>
      <c r="H37" s="271"/>
      <c r="I37" s="271"/>
      <c r="J37" s="271"/>
      <c r="K37" s="247"/>
      <c r="L37" s="247"/>
      <c r="M37" s="246"/>
      <c r="N37" s="239"/>
    </row>
    <row r="38" spans="1:19" ht="40" customHeight="1" thickBot="1" x14ac:dyDescent="0.4">
      <c r="B38" s="245"/>
      <c r="C38" s="688" t="s">
        <v>647</v>
      </c>
      <c r="D38" s="689"/>
      <c r="E38" s="690"/>
      <c r="F38" s="690"/>
      <c r="G38" s="691"/>
      <c r="H38" s="271"/>
      <c r="I38" s="271"/>
      <c r="J38" s="271"/>
      <c r="K38" s="247"/>
      <c r="L38" s="247"/>
      <c r="M38" s="246"/>
      <c r="N38" s="239"/>
    </row>
    <row r="39" spans="1:19" x14ac:dyDescent="0.35">
      <c r="B39" s="245"/>
      <c r="C39" s="268"/>
      <c r="D39" s="481"/>
      <c r="E39" s="247"/>
      <c r="F39" s="247"/>
      <c r="G39" s="247"/>
      <c r="H39" s="271"/>
      <c r="I39" s="271"/>
      <c r="J39" s="271"/>
      <c r="K39" s="247"/>
      <c r="L39" s="247"/>
      <c r="M39" s="246"/>
      <c r="N39" s="239"/>
    </row>
    <row r="40" spans="1:19" x14ac:dyDescent="0.35">
      <c r="B40" s="245"/>
      <c r="C40" s="268"/>
      <c r="D40" s="481"/>
      <c r="E40" s="247"/>
      <c r="F40" s="247"/>
      <c r="G40" s="247"/>
      <c r="H40" s="271"/>
      <c r="I40" s="271"/>
      <c r="J40" s="271"/>
      <c r="K40" s="247"/>
      <c r="L40" s="247"/>
      <c r="M40" s="246"/>
      <c r="N40" s="239"/>
    </row>
    <row r="41" spans="1:19" ht="15" customHeight="1" x14ac:dyDescent="0.35">
      <c r="B41" s="245"/>
      <c r="C41" s="700" t="s">
        <v>646</v>
      </c>
      <c r="D41" s="700"/>
      <c r="E41" s="263"/>
      <c r="F41" s="263"/>
      <c r="G41" s="263"/>
      <c r="H41" s="469"/>
      <c r="I41" s="469"/>
      <c r="J41" s="469"/>
      <c r="K41" s="263"/>
      <c r="L41" s="263"/>
      <c r="M41" s="262"/>
      <c r="N41" s="261"/>
      <c r="O41" s="260"/>
      <c r="P41" s="260"/>
      <c r="Q41" s="260"/>
      <c r="R41" s="260"/>
      <c r="S41" s="260"/>
    </row>
    <row r="42" spans="1:19" ht="15" thickBot="1" x14ac:dyDescent="0.4">
      <c r="B42" s="245"/>
      <c r="C42" s="273"/>
      <c r="D42" s="483"/>
      <c r="E42" s="263"/>
      <c r="F42" s="263"/>
      <c r="G42" s="263"/>
      <c r="H42" s="469"/>
      <c r="I42" s="469"/>
      <c r="J42" s="469"/>
      <c r="K42" s="263"/>
      <c r="L42" s="263"/>
      <c r="M42" s="262"/>
      <c r="N42" s="261"/>
      <c r="O42" s="260"/>
      <c r="P42" s="260"/>
      <c r="Q42" s="260"/>
      <c r="R42" s="260"/>
      <c r="S42" s="260"/>
    </row>
    <row r="43" spans="1:19" s="11" customFormat="1" ht="40" customHeight="1" x14ac:dyDescent="0.35">
      <c r="A43" s="269"/>
      <c r="B43" s="272"/>
      <c r="C43" s="694" t="s">
        <v>645</v>
      </c>
      <c r="D43" s="695"/>
      <c r="E43" s="698" t="s">
        <v>1058</v>
      </c>
      <c r="F43" s="698"/>
      <c r="G43" s="699"/>
      <c r="H43" s="271"/>
      <c r="I43" s="271"/>
      <c r="J43" s="271"/>
      <c r="K43" s="271"/>
      <c r="L43" s="271"/>
      <c r="M43" s="270"/>
      <c r="N43" s="97"/>
      <c r="O43" s="269"/>
      <c r="P43" s="269"/>
      <c r="Q43" s="269"/>
      <c r="R43" s="269"/>
      <c r="S43" s="269"/>
    </row>
    <row r="44" spans="1:19" s="11" customFormat="1" ht="40" customHeight="1" x14ac:dyDescent="0.35">
      <c r="A44" s="269"/>
      <c r="B44" s="272"/>
      <c r="C44" s="696" t="s">
        <v>644</v>
      </c>
      <c r="D44" s="697"/>
      <c r="E44" s="683" t="s">
        <v>11</v>
      </c>
      <c r="F44" s="683"/>
      <c r="G44" s="684"/>
      <c r="H44" s="271"/>
      <c r="I44" s="271"/>
      <c r="J44" s="271"/>
      <c r="K44" s="271"/>
      <c r="L44" s="271"/>
      <c r="M44" s="270"/>
      <c r="N44" s="97"/>
      <c r="O44" s="269"/>
      <c r="P44" s="269"/>
      <c r="Q44" s="269"/>
      <c r="R44" s="269"/>
      <c r="S44" s="269"/>
    </row>
    <row r="45" spans="1:19" s="11" customFormat="1" ht="40" customHeight="1" x14ac:dyDescent="0.35">
      <c r="A45" s="269"/>
      <c r="B45" s="272"/>
      <c r="C45" s="696" t="s">
        <v>643</v>
      </c>
      <c r="D45" s="697"/>
      <c r="E45" s="685" t="s">
        <v>1059</v>
      </c>
      <c r="F45" s="683"/>
      <c r="G45" s="684"/>
      <c r="H45" s="271"/>
      <c r="I45" s="271"/>
      <c r="J45" s="271"/>
      <c r="K45" s="271"/>
      <c r="L45" s="271"/>
      <c r="M45" s="270"/>
      <c r="N45" s="97"/>
      <c r="O45" s="269"/>
      <c r="P45" s="269"/>
      <c r="Q45" s="269"/>
      <c r="R45" s="269"/>
      <c r="S45" s="269"/>
    </row>
    <row r="46" spans="1:19" s="11" customFormat="1" ht="40" customHeight="1" thickBot="1" x14ac:dyDescent="0.4">
      <c r="A46" s="269"/>
      <c r="B46" s="272"/>
      <c r="C46" s="688" t="s">
        <v>642</v>
      </c>
      <c r="D46" s="689"/>
      <c r="E46" s="686" t="s">
        <v>11</v>
      </c>
      <c r="F46" s="686"/>
      <c r="G46" s="687"/>
      <c r="H46" s="271"/>
      <c r="I46" s="271"/>
      <c r="J46" s="271"/>
      <c r="K46" s="271"/>
      <c r="L46" s="271"/>
      <c r="M46" s="270"/>
      <c r="N46" s="97"/>
      <c r="O46" s="269"/>
      <c r="P46" s="269"/>
      <c r="Q46" s="269"/>
      <c r="R46" s="269"/>
      <c r="S46" s="269"/>
    </row>
    <row r="47" spans="1:19" x14ac:dyDescent="0.35">
      <c r="B47" s="245"/>
      <c r="C47" s="254"/>
      <c r="D47" s="481"/>
      <c r="E47" s="247"/>
      <c r="F47" s="247"/>
      <c r="G47" s="247"/>
      <c r="H47" s="271"/>
      <c r="I47" s="271"/>
      <c r="J47" s="271"/>
      <c r="K47" s="247"/>
      <c r="L47" s="247"/>
      <c r="M47" s="246"/>
      <c r="N47" s="239"/>
    </row>
    <row r="48" spans="1:19" x14ac:dyDescent="0.35">
      <c r="B48" s="245"/>
      <c r="C48" s="247"/>
      <c r="D48" s="481"/>
      <c r="E48" s="247"/>
      <c r="F48" s="247"/>
      <c r="G48" s="247"/>
      <c r="H48" s="271"/>
      <c r="I48" s="271"/>
      <c r="J48" s="271"/>
      <c r="K48" s="247"/>
      <c r="L48" s="247"/>
      <c r="M48" s="246"/>
      <c r="N48" s="239"/>
    </row>
    <row r="49" spans="1:21" x14ac:dyDescent="0.35">
      <c r="B49" s="245"/>
      <c r="C49" s="249" t="s">
        <v>790</v>
      </c>
      <c r="D49" s="481"/>
      <c r="E49" s="247"/>
      <c r="F49" s="247"/>
      <c r="G49" s="247"/>
      <c r="H49" s="271"/>
      <c r="I49" s="271"/>
      <c r="J49" s="271"/>
      <c r="K49" s="247"/>
      <c r="L49" s="247"/>
      <c r="M49" s="246"/>
      <c r="N49" s="239"/>
    </row>
    <row r="50" spans="1:21" ht="15" thickBot="1" x14ac:dyDescent="0.4">
      <c r="B50" s="245"/>
      <c r="C50" s="247"/>
      <c r="D50" s="484"/>
      <c r="E50" s="247"/>
      <c r="F50" s="247"/>
      <c r="G50" s="247"/>
      <c r="H50" s="271"/>
      <c r="I50" s="271"/>
      <c r="J50" s="271"/>
      <c r="K50" s="247"/>
      <c r="L50" s="247"/>
      <c r="M50" s="246"/>
      <c r="N50" s="239"/>
    </row>
    <row r="51" spans="1:21" ht="50.15" customHeight="1" thickBot="1" x14ac:dyDescent="0.4">
      <c r="B51" s="245"/>
      <c r="C51" s="694" t="s">
        <v>791</v>
      </c>
      <c r="D51" s="695"/>
      <c r="E51" s="701"/>
      <c r="F51" s="701"/>
      <c r="G51" s="702"/>
      <c r="H51" s="470"/>
      <c r="I51" s="470"/>
      <c r="J51" s="470"/>
      <c r="K51" s="254"/>
      <c r="L51" s="254"/>
      <c r="M51" s="253"/>
      <c r="N51" s="252"/>
      <c r="O51" s="251"/>
      <c r="P51" s="251"/>
      <c r="Q51" s="251"/>
      <c r="R51" s="251"/>
      <c r="S51" s="251"/>
      <c r="T51" s="250"/>
      <c r="U51" s="250"/>
    </row>
    <row r="52" spans="1:21" ht="50.15" customHeight="1" thickBot="1" x14ac:dyDescent="0.4">
      <c r="B52" s="245"/>
      <c r="C52" s="696" t="s">
        <v>641</v>
      </c>
      <c r="D52" s="697"/>
      <c r="E52" s="698" t="s">
        <v>1058</v>
      </c>
      <c r="F52" s="698"/>
      <c r="G52" s="699"/>
      <c r="H52" s="470"/>
      <c r="I52" s="470"/>
      <c r="J52" s="470"/>
      <c r="K52" s="254"/>
      <c r="L52" s="254"/>
      <c r="M52" s="253"/>
      <c r="N52" s="252"/>
      <c r="O52" s="251"/>
      <c r="P52" s="251"/>
      <c r="Q52" s="251"/>
      <c r="R52" s="251"/>
      <c r="S52" s="251"/>
      <c r="T52" s="250"/>
      <c r="U52" s="250"/>
    </row>
    <row r="53" spans="1:21" ht="50.15" customHeight="1" thickBot="1" x14ac:dyDescent="0.4">
      <c r="B53" s="245"/>
      <c r="C53" s="688" t="s">
        <v>792</v>
      </c>
      <c r="D53" s="689"/>
      <c r="E53" s="698" t="s">
        <v>18</v>
      </c>
      <c r="F53" s="698"/>
      <c r="G53" s="699"/>
      <c r="H53" s="470"/>
      <c r="I53" s="470"/>
      <c r="J53" s="470"/>
      <c r="K53" s="254"/>
      <c r="L53" s="254"/>
      <c r="M53" s="253"/>
      <c r="N53" s="252"/>
      <c r="O53" s="251"/>
      <c r="P53" s="251"/>
      <c r="Q53" s="251"/>
      <c r="R53" s="251"/>
      <c r="S53" s="251"/>
      <c r="T53" s="250"/>
      <c r="U53" s="250"/>
    </row>
    <row r="54" spans="1:21" customFormat="1" ht="15" customHeight="1" thickBot="1" x14ac:dyDescent="0.4">
      <c r="A54" s="6"/>
      <c r="B54" s="80"/>
      <c r="C54" s="81"/>
      <c r="D54" s="485"/>
      <c r="E54" s="81"/>
      <c r="F54" s="81"/>
      <c r="G54" s="81"/>
      <c r="H54" s="471"/>
      <c r="I54" s="471"/>
      <c r="J54" s="471"/>
      <c r="K54" s="81"/>
      <c r="L54" s="81"/>
      <c r="M54" s="83"/>
      <c r="N54" s="135"/>
    </row>
    <row r="55" spans="1:21" s="258" customFormat="1" ht="87.75" customHeight="1" thickBot="1" x14ac:dyDescent="0.4">
      <c r="A55" s="267"/>
      <c r="B55" s="266"/>
      <c r="C55" s="458" t="s">
        <v>793</v>
      </c>
      <c r="D55" s="475" t="s">
        <v>640</v>
      </c>
      <c r="E55" s="475" t="s">
        <v>639</v>
      </c>
      <c r="F55" s="475" t="s">
        <v>638</v>
      </c>
      <c r="G55" s="475" t="s">
        <v>794</v>
      </c>
      <c r="H55" s="475" t="s">
        <v>637</v>
      </c>
      <c r="I55" s="475" t="s">
        <v>636</v>
      </c>
      <c r="J55" s="476" t="s">
        <v>635</v>
      </c>
      <c r="K55" s="263"/>
      <c r="L55" s="263"/>
      <c r="M55" s="262"/>
      <c r="N55" s="261"/>
      <c r="O55" s="260"/>
      <c r="P55" s="260"/>
      <c r="Q55" s="260"/>
      <c r="R55" s="260"/>
      <c r="S55" s="260"/>
      <c r="T55" s="259"/>
      <c r="U55" s="259"/>
    </row>
    <row r="56" spans="1:21" x14ac:dyDescent="0.35">
      <c r="B56" s="245"/>
      <c r="C56" s="514" t="s">
        <v>826</v>
      </c>
      <c r="D56" s="512" t="s">
        <v>11</v>
      </c>
      <c r="E56" s="518" t="s">
        <v>947</v>
      </c>
      <c r="F56" s="512" t="s">
        <v>11</v>
      </c>
      <c r="G56" s="512" t="s">
        <v>11</v>
      </c>
      <c r="H56" s="512" t="s">
        <v>11</v>
      </c>
      <c r="I56" s="512"/>
      <c r="J56" s="513"/>
      <c r="K56" s="254"/>
      <c r="L56" s="254"/>
      <c r="M56" s="253"/>
      <c r="N56" s="252"/>
      <c r="O56" s="251"/>
      <c r="P56" s="251"/>
      <c r="Q56" s="251"/>
      <c r="R56" s="251"/>
      <c r="S56" s="251"/>
      <c r="T56" s="250"/>
      <c r="U56" s="250"/>
    </row>
    <row r="57" spans="1:21" ht="56" x14ac:dyDescent="0.35">
      <c r="B57" s="245"/>
      <c r="C57" s="515" t="s">
        <v>861</v>
      </c>
      <c r="D57" s="512" t="s">
        <v>11</v>
      </c>
      <c r="E57" s="517" t="s">
        <v>1079</v>
      </c>
      <c r="F57" s="512" t="s">
        <v>11</v>
      </c>
      <c r="G57" s="512" t="s">
        <v>11</v>
      </c>
      <c r="H57" s="512" t="s">
        <v>11</v>
      </c>
      <c r="I57" s="287" t="s">
        <v>1027</v>
      </c>
      <c r="J57" s="472" t="s">
        <v>1021</v>
      </c>
      <c r="K57" s="254"/>
      <c r="L57" s="254"/>
      <c r="M57" s="253"/>
      <c r="N57" s="252"/>
      <c r="O57" s="251"/>
      <c r="P57" s="251"/>
      <c r="Q57" s="251"/>
      <c r="R57" s="251"/>
      <c r="S57" s="251"/>
      <c r="T57" s="250"/>
      <c r="U57" s="250"/>
    </row>
    <row r="58" spans="1:21" x14ac:dyDescent="0.35">
      <c r="B58" s="245"/>
      <c r="C58" s="515" t="s">
        <v>822</v>
      </c>
      <c r="D58" s="512" t="s">
        <v>11</v>
      </c>
      <c r="E58" s="517" t="s">
        <v>1028</v>
      </c>
      <c r="F58" s="512" t="s">
        <v>11</v>
      </c>
      <c r="G58" s="512" t="s">
        <v>11</v>
      </c>
      <c r="H58" s="512" t="s">
        <v>11</v>
      </c>
      <c r="I58" s="287" t="s">
        <v>1029</v>
      </c>
      <c r="J58" s="472" t="s">
        <v>1022</v>
      </c>
      <c r="K58" s="254"/>
      <c r="L58" s="254"/>
      <c r="M58" s="253"/>
      <c r="N58" s="252"/>
      <c r="O58" s="251"/>
      <c r="P58" s="251"/>
      <c r="Q58" s="251"/>
      <c r="R58" s="251"/>
      <c r="S58" s="251"/>
      <c r="T58" s="250"/>
      <c r="U58" s="250"/>
    </row>
    <row r="59" spans="1:21" ht="42" x14ac:dyDescent="0.35">
      <c r="B59" s="245"/>
      <c r="C59" s="515" t="s">
        <v>862</v>
      </c>
      <c r="D59" s="512" t="s">
        <v>11</v>
      </c>
      <c r="E59" s="517" t="s">
        <v>1078</v>
      </c>
      <c r="F59" s="512" t="s">
        <v>11</v>
      </c>
      <c r="G59" s="512" t="s">
        <v>11</v>
      </c>
      <c r="H59" s="512" t="s">
        <v>11</v>
      </c>
      <c r="I59" s="287" t="s">
        <v>1030</v>
      </c>
      <c r="J59" s="472" t="s">
        <v>1023</v>
      </c>
      <c r="K59" s="254"/>
      <c r="L59" s="254"/>
      <c r="M59" s="253"/>
      <c r="N59" s="252"/>
      <c r="O59" s="251"/>
      <c r="P59" s="251"/>
      <c r="Q59" s="251"/>
      <c r="R59" s="251"/>
      <c r="S59" s="251"/>
      <c r="T59" s="250"/>
      <c r="U59" s="250"/>
    </row>
    <row r="60" spans="1:21" x14ac:dyDescent="0.35">
      <c r="B60" s="245"/>
      <c r="C60" s="515" t="s">
        <v>824</v>
      </c>
      <c r="D60" s="512" t="s">
        <v>11</v>
      </c>
      <c r="E60" s="518" t="s">
        <v>947</v>
      </c>
      <c r="F60" s="512" t="s">
        <v>11</v>
      </c>
      <c r="G60" s="512" t="s">
        <v>11</v>
      </c>
      <c r="H60" s="512" t="s">
        <v>11</v>
      </c>
      <c r="I60" s="464"/>
      <c r="J60" s="472"/>
      <c r="K60" s="254"/>
      <c r="L60" s="254"/>
      <c r="M60" s="253"/>
      <c r="N60" s="252"/>
      <c r="O60" s="251"/>
      <c r="P60" s="251"/>
      <c r="Q60" s="251"/>
      <c r="R60" s="251"/>
      <c r="S60" s="251"/>
      <c r="T60" s="250"/>
      <c r="U60" s="250"/>
    </row>
    <row r="61" spans="1:21" x14ac:dyDescent="0.35">
      <c r="B61" s="245"/>
      <c r="C61" s="515" t="s">
        <v>863</v>
      </c>
      <c r="D61" s="512" t="s">
        <v>11</v>
      </c>
      <c r="E61" s="518" t="s">
        <v>947</v>
      </c>
      <c r="F61" s="512" t="s">
        <v>11</v>
      </c>
      <c r="G61" s="512" t="s">
        <v>11</v>
      </c>
      <c r="H61" s="512" t="s">
        <v>11</v>
      </c>
      <c r="I61" s="464"/>
      <c r="J61" s="472"/>
      <c r="K61" s="254"/>
      <c r="L61" s="254"/>
      <c r="M61" s="253"/>
      <c r="N61" s="252"/>
      <c r="O61" s="251"/>
      <c r="P61" s="251"/>
      <c r="Q61" s="251"/>
      <c r="R61" s="251"/>
      <c r="S61" s="251"/>
      <c r="T61" s="250"/>
      <c r="U61" s="250"/>
    </row>
    <row r="62" spans="1:21" ht="28" x14ac:dyDescent="0.35">
      <c r="B62" s="245"/>
      <c r="C62" s="515" t="s">
        <v>831</v>
      </c>
      <c r="D62" s="512" t="s">
        <v>11</v>
      </c>
      <c r="E62" s="517" t="s">
        <v>1019</v>
      </c>
      <c r="F62" s="512" t="s">
        <v>11</v>
      </c>
      <c r="G62" s="512" t="s">
        <v>11</v>
      </c>
      <c r="H62" s="512" t="s">
        <v>11</v>
      </c>
      <c r="I62" s="464" t="s">
        <v>1020</v>
      </c>
      <c r="J62" s="472" t="s">
        <v>1025</v>
      </c>
      <c r="K62" s="254"/>
      <c r="L62" s="254"/>
      <c r="M62" s="253"/>
      <c r="N62" s="252"/>
      <c r="O62" s="251"/>
      <c r="P62" s="251"/>
      <c r="Q62" s="251"/>
      <c r="R62" s="251"/>
      <c r="S62" s="251"/>
      <c r="T62" s="250"/>
      <c r="U62" s="250"/>
    </row>
    <row r="63" spans="1:21" ht="42" x14ac:dyDescent="0.35">
      <c r="B63" s="245"/>
      <c r="C63" s="515" t="s">
        <v>864</v>
      </c>
      <c r="D63" s="512" t="s">
        <v>11</v>
      </c>
      <c r="E63" s="517" t="s">
        <v>1078</v>
      </c>
      <c r="F63" s="512" t="s">
        <v>11</v>
      </c>
      <c r="G63" s="512" t="s">
        <v>11</v>
      </c>
      <c r="H63" s="512" t="s">
        <v>11</v>
      </c>
      <c r="I63" s="287" t="s">
        <v>1031</v>
      </c>
      <c r="J63" s="472" t="s">
        <v>1032</v>
      </c>
      <c r="K63" s="254"/>
      <c r="L63" s="254"/>
      <c r="M63" s="253"/>
      <c r="N63" s="252"/>
      <c r="O63" s="251"/>
      <c r="P63" s="251"/>
      <c r="Q63" s="251"/>
      <c r="R63" s="251"/>
      <c r="S63" s="251"/>
      <c r="T63" s="250"/>
      <c r="U63" s="250"/>
    </row>
    <row r="64" spans="1:21" x14ac:dyDescent="0.35">
      <c r="B64" s="245"/>
      <c r="C64" s="515" t="s">
        <v>865</v>
      </c>
      <c r="D64" s="512" t="s">
        <v>11</v>
      </c>
      <c r="E64" s="517" t="s">
        <v>947</v>
      </c>
      <c r="F64" s="512" t="s">
        <v>11</v>
      </c>
      <c r="G64" s="512" t="s">
        <v>11</v>
      </c>
      <c r="H64" s="512" t="s">
        <v>11</v>
      </c>
      <c r="I64" s="464"/>
      <c r="J64" s="472"/>
      <c r="K64" s="254"/>
      <c r="L64" s="254"/>
      <c r="M64" s="253"/>
      <c r="N64" s="252"/>
      <c r="O64" s="251"/>
      <c r="P64" s="251"/>
      <c r="Q64" s="251"/>
      <c r="R64" s="251"/>
      <c r="S64" s="251"/>
      <c r="T64" s="250"/>
      <c r="U64" s="250"/>
    </row>
    <row r="65" spans="2:21" ht="42" x14ac:dyDescent="0.35">
      <c r="B65" s="245"/>
      <c r="C65" s="515" t="s">
        <v>866</v>
      </c>
      <c r="D65" s="512" t="s">
        <v>11</v>
      </c>
      <c r="E65" s="517" t="s">
        <v>1078</v>
      </c>
      <c r="F65" s="512" t="s">
        <v>11</v>
      </c>
      <c r="G65" s="512" t="s">
        <v>11</v>
      </c>
      <c r="H65" s="512" t="s">
        <v>11</v>
      </c>
      <c r="I65" s="287" t="s">
        <v>1031</v>
      </c>
      <c r="J65" s="472" t="s">
        <v>1032</v>
      </c>
      <c r="K65" s="254"/>
      <c r="L65" s="254"/>
      <c r="M65" s="253"/>
      <c r="N65" s="252"/>
      <c r="O65" s="251"/>
      <c r="P65" s="251"/>
      <c r="Q65" s="251"/>
      <c r="R65" s="251"/>
      <c r="S65" s="251"/>
      <c r="T65" s="250"/>
      <c r="U65" s="250"/>
    </row>
    <row r="66" spans="2:21" ht="42" x14ac:dyDescent="0.35">
      <c r="B66" s="245"/>
      <c r="C66" s="515" t="s">
        <v>820</v>
      </c>
      <c r="D66" s="512" t="s">
        <v>11</v>
      </c>
      <c r="E66" s="517" t="s">
        <v>1078</v>
      </c>
      <c r="F66" s="512" t="s">
        <v>11</v>
      </c>
      <c r="G66" s="512" t="s">
        <v>11</v>
      </c>
      <c r="H66" s="512" t="s">
        <v>11</v>
      </c>
      <c r="I66" s="287" t="s">
        <v>1031</v>
      </c>
      <c r="J66" s="472" t="s">
        <v>1032</v>
      </c>
      <c r="K66" s="254"/>
      <c r="L66" s="254"/>
      <c r="M66" s="253"/>
      <c r="N66" s="252"/>
      <c r="O66" s="251"/>
      <c r="P66" s="251"/>
      <c r="Q66" s="251"/>
      <c r="R66" s="251"/>
      <c r="S66" s="251"/>
      <c r="T66" s="250"/>
      <c r="U66" s="250"/>
    </row>
    <row r="67" spans="2:21" x14ac:dyDescent="0.35">
      <c r="B67" s="245"/>
      <c r="C67" s="515" t="s">
        <v>818</v>
      </c>
      <c r="D67" s="512" t="s">
        <v>11</v>
      </c>
      <c r="E67" s="517" t="s">
        <v>947</v>
      </c>
      <c r="F67" s="512" t="s">
        <v>11</v>
      </c>
      <c r="G67" s="512" t="s">
        <v>11</v>
      </c>
      <c r="H67" s="512" t="s">
        <v>11</v>
      </c>
      <c r="I67" s="464"/>
      <c r="J67" s="472"/>
      <c r="K67" s="254"/>
      <c r="L67" s="254"/>
      <c r="M67" s="253"/>
      <c r="N67" s="252"/>
      <c r="O67" s="251"/>
      <c r="P67" s="251"/>
      <c r="Q67" s="251"/>
      <c r="R67" s="251"/>
      <c r="S67" s="251"/>
      <c r="T67" s="250"/>
      <c r="U67" s="250"/>
    </row>
    <row r="68" spans="2:21" ht="84" x14ac:dyDescent="0.35">
      <c r="B68" s="272"/>
      <c r="C68" s="515" t="s">
        <v>830</v>
      </c>
      <c r="D68" s="512" t="s">
        <v>11</v>
      </c>
      <c r="E68" s="517" t="s">
        <v>1080</v>
      </c>
      <c r="F68" s="512" t="s">
        <v>11</v>
      </c>
      <c r="G68" s="512" t="s">
        <v>11</v>
      </c>
      <c r="H68" s="512" t="s">
        <v>11</v>
      </c>
      <c r="I68" s="287" t="s">
        <v>1033</v>
      </c>
      <c r="J68" s="472" t="s">
        <v>1018</v>
      </c>
      <c r="K68" s="254"/>
      <c r="L68" s="254"/>
      <c r="M68" s="253"/>
      <c r="N68" s="252"/>
      <c r="O68" s="251"/>
      <c r="P68" s="251"/>
      <c r="Q68" s="251"/>
      <c r="R68" s="251"/>
      <c r="S68" s="251"/>
      <c r="T68" s="250"/>
      <c r="U68" s="250"/>
    </row>
    <row r="69" spans="2:21" x14ac:dyDescent="0.35">
      <c r="B69" s="245"/>
      <c r="C69" s="515" t="s">
        <v>867</v>
      </c>
      <c r="D69" s="512" t="s">
        <v>11</v>
      </c>
      <c r="E69" s="517" t="s">
        <v>947</v>
      </c>
      <c r="F69" s="512" t="s">
        <v>11</v>
      </c>
      <c r="G69" s="512" t="s">
        <v>11</v>
      </c>
      <c r="H69" s="512" t="s">
        <v>11</v>
      </c>
      <c r="I69" s="464"/>
      <c r="J69" s="472"/>
      <c r="K69" s="254"/>
      <c r="L69" s="254"/>
      <c r="M69" s="253"/>
      <c r="N69" s="252"/>
      <c r="O69" s="251"/>
      <c r="P69" s="251"/>
      <c r="Q69" s="251"/>
      <c r="R69" s="251"/>
      <c r="S69" s="251"/>
      <c r="T69" s="250"/>
      <c r="U69" s="250"/>
    </row>
    <row r="70" spans="2:21" x14ac:dyDescent="0.35">
      <c r="B70" s="245"/>
      <c r="C70" s="515" t="s">
        <v>868</v>
      </c>
      <c r="D70" s="512" t="s">
        <v>11</v>
      </c>
      <c r="E70" s="517" t="s">
        <v>947</v>
      </c>
      <c r="F70" s="512" t="s">
        <v>11</v>
      </c>
      <c r="G70" s="512" t="s">
        <v>11</v>
      </c>
      <c r="H70" s="512" t="s">
        <v>11</v>
      </c>
      <c r="I70" s="464"/>
      <c r="J70" s="472"/>
      <c r="K70" s="254"/>
      <c r="L70" s="254"/>
      <c r="M70" s="253"/>
      <c r="N70" s="252"/>
      <c r="O70" s="251"/>
      <c r="P70" s="251"/>
      <c r="Q70" s="251"/>
      <c r="R70" s="251"/>
      <c r="S70" s="251"/>
      <c r="T70" s="250"/>
      <c r="U70" s="250"/>
    </row>
    <row r="71" spans="2:21" ht="42" x14ac:dyDescent="0.35">
      <c r="B71" s="245"/>
      <c r="C71" s="515" t="s">
        <v>869</v>
      </c>
      <c r="D71" s="512" t="s">
        <v>11</v>
      </c>
      <c r="E71" s="517" t="s">
        <v>1078</v>
      </c>
      <c r="F71" s="512" t="s">
        <v>11</v>
      </c>
      <c r="G71" s="512" t="s">
        <v>11</v>
      </c>
      <c r="H71" s="512" t="s">
        <v>11</v>
      </c>
      <c r="I71" s="287" t="s">
        <v>1031</v>
      </c>
      <c r="J71" s="472" t="s">
        <v>1032</v>
      </c>
      <c r="K71" s="254"/>
      <c r="L71" s="254"/>
      <c r="M71" s="253"/>
      <c r="N71" s="252"/>
      <c r="O71" s="251"/>
      <c r="P71" s="251"/>
      <c r="Q71" s="251"/>
      <c r="R71" s="251"/>
      <c r="S71" s="251"/>
      <c r="T71" s="250"/>
      <c r="U71" s="250"/>
    </row>
    <row r="72" spans="2:21" ht="42" x14ac:dyDescent="0.35">
      <c r="B72" s="245"/>
      <c r="C72" s="515" t="s">
        <v>819</v>
      </c>
      <c r="D72" s="512" t="s">
        <v>11</v>
      </c>
      <c r="E72" s="517" t="s">
        <v>1078</v>
      </c>
      <c r="F72" s="512" t="s">
        <v>11</v>
      </c>
      <c r="G72" s="512" t="s">
        <v>11</v>
      </c>
      <c r="H72" s="512" t="s">
        <v>11</v>
      </c>
      <c r="I72" s="287" t="s">
        <v>1031</v>
      </c>
      <c r="J72" s="472" t="s">
        <v>1032</v>
      </c>
      <c r="K72" s="254"/>
      <c r="L72" s="254"/>
      <c r="M72" s="253"/>
      <c r="N72" s="252"/>
      <c r="O72" s="251"/>
      <c r="P72" s="251"/>
      <c r="Q72" s="251"/>
      <c r="R72" s="251"/>
      <c r="S72" s="251"/>
      <c r="T72" s="250"/>
      <c r="U72" s="250"/>
    </row>
    <row r="73" spans="2:21" ht="42" x14ac:dyDescent="0.35">
      <c r="B73" s="245"/>
      <c r="C73" s="515" t="s">
        <v>870</v>
      </c>
      <c r="D73" s="512" t="s">
        <v>11</v>
      </c>
      <c r="E73" s="517" t="s">
        <v>1081</v>
      </c>
      <c r="F73" s="512" t="s">
        <v>11</v>
      </c>
      <c r="G73" s="512" t="s">
        <v>11</v>
      </c>
      <c r="H73" s="512" t="s">
        <v>11</v>
      </c>
      <c r="I73" s="287" t="s">
        <v>1024</v>
      </c>
      <c r="J73" s="472" t="s">
        <v>1026</v>
      </c>
      <c r="K73" s="254"/>
      <c r="L73" s="254"/>
      <c r="M73" s="253"/>
      <c r="N73" s="252"/>
      <c r="O73" s="251"/>
      <c r="P73" s="251"/>
      <c r="Q73" s="251"/>
      <c r="R73" s="251"/>
      <c r="S73" s="251"/>
      <c r="T73" s="250"/>
      <c r="U73" s="250"/>
    </row>
    <row r="74" spans="2:21" x14ac:dyDescent="0.35">
      <c r="B74" s="245"/>
      <c r="C74" s="515" t="s">
        <v>833</v>
      </c>
      <c r="D74" s="512" t="s">
        <v>11</v>
      </c>
      <c r="E74" s="517" t="s">
        <v>947</v>
      </c>
      <c r="F74" s="512" t="s">
        <v>11</v>
      </c>
      <c r="G74" s="512" t="s">
        <v>11</v>
      </c>
      <c r="H74" s="512" t="s">
        <v>11</v>
      </c>
      <c r="I74" s="464"/>
      <c r="J74" s="472"/>
      <c r="K74" s="254"/>
      <c r="L74" s="254"/>
      <c r="M74" s="253"/>
      <c r="N74" s="252"/>
      <c r="O74" s="251"/>
      <c r="P74" s="251"/>
      <c r="Q74" s="251"/>
      <c r="R74" s="251"/>
      <c r="S74" s="251"/>
      <c r="T74" s="250"/>
      <c r="U74" s="250"/>
    </row>
    <row r="75" spans="2:21" x14ac:dyDescent="0.35">
      <c r="B75" s="245"/>
      <c r="C75" s="515" t="s">
        <v>871</v>
      </c>
      <c r="D75" s="512" t="s">
        <v>11</v>
      </c>
      <c r="E75" s="517" t="s">
        <v>947</v>
      </c>
      <c r="F75" s="512" t="s">
        <v>11</v>
      </c>
      <c r="G75" s="512" t="s">
        <v>11</v>
      </c>
      <c r="H75" s="512" t="s">
        <v>11</v>
      </c>
      <c r="I75" s="464"/>
      <c r="J75" s="472"/>
      <c r="K75" s="254"/>
      <c r="L75" s="254"/>
      <c r="M75" s="253"/>
      <c r="N75" s="252"/>
      <c r="O75" s="251"/>
      <c r="P75" s="251"/>
      <c r="Q75" s="251"/>
      <c r="R75" s="251"/>
      <c r="S75" s="251"/>
      <c r="T75" s="250"/>
      <c r="U75" s="250"/>
    </row>
    <row r="76" spans="2:21" x14ac:dyDescent="0.35">
      <c r="B76" s="245"/>
      <c r="C76" s="515" t="s">
        <v>872</v>
      </c>
      <c r="D76" s="512" t="s">
        <v>11</v>
      </c>
      <c r="E76" s="517" t="s">
        <v>947</v>
      </c>
      <c r="F76" s="512" t="s">
        <v>11</v>
      </c>
      <c r="G76" s="512" t="s">
        <v>11</v>
      </c>
      <c r="H76" s="512" t="s">
        <v>11</v>
      </c>
      <c r="I76" s="464"/>
      <c r="J76" s="472"/>
      <c r="K76" s="254"/>
      <c r="L76" s="254"/>
      <c r="M76" s="253"/>
      <c r="N76" s="252"/>
      <c r="O76" s="251"/>
      <c r="P76" s="251"/>
      <c r="Q76" s="251"/>
      <c r="R76" s="251"/>
      <c r="S76" s="251"/>
      <c r="T76" s="250"/>
      <c r="U76" s="250"/>
    </row>
    <row r="77" spans="2:21" ht="42" x14ac:dyDescent="0.35">
      <c r="B77" s="245"/>
      <c r="C77" s="515" t="s">
        <v>873</v>
      </c>
      <c r="D77" s="512" t="s">
        <v>11</v>
      </c>
      <c r="E77" s="517" t="s">
        <v>1078</v>
      </c>
      <c r="F77" s="512" t="s">
        <v>11</v>
      </c>
      <c r="G77" s="512" t="s">
        <v>11</v>
      </c>
      <c r="H77" s="512" t="s">
        <v>11</v>
      </c>
      <c r="I77" s="287" t="s">
        <v>1031</v>
      </c>
      <c r="J77" s="472" t="s">
        <v>1032</v>
      </c>
      <c r="K77" s="254"/>
      <c r="L77" s="254"/>
      <c r="M77" s="253"/>
      <c r="N77" s="252"/>
      <c r="O77" s="251"/>
      <c r="P77" s="251"/>
      <c r="Q77" s="251"/>
      <c r="R77" s="251"/>
      <c r="S77" s="251"/>
      <c r="T77" s="250"/>
      <c r="U77" s="250"/>
    </row>
    <row r="78" spans="2:21" ht="42" x14ac:dyDescent="0.35">
      <c r="B78" s="245"/>
      <c r="C78" s="515" t="s">
        <v>874</v>
      </c>
      <c r="D78" s="512" t="s">
        <v>11</v>
      </c>
      <c r="E78" s="517" t="s">
        <v>1078</v>
      </c>
      <c r="F78" s="512" t="s">
        <v>11</v>
      </c>
      <c r="G78" s="512" t="s">
        <v>11</v>
      </c>
      <c r="H78" s="512" t="s">
        <v>11</v>
      </c>
      <c r="I78" s="287" t="s">
        <v>1031</v>
      </c>
      <c r="J78" s="472" t="s">
        <v>1032</v>
      </c>
      <c r="K78" s="254"/>
      <c r="L78" s="254"/>
      <c r="M78" s="253"/>
      <c r="N78" s="252"/>
      <c r="O78" s="251"/>
      <c r="P78" s="251"/>
      <c r="Q78" s="251"/>
      <c r="R78" s="251"/>
      <c r="S78" s="251"/>
      <c r="T78" s="250"/>
      <c r="U78" s="250"/>
    </row>
    <row r="79" spans="2:21" x14ac:dyDescent="0.35">
      <c r="B79" s="245"/>
      <c r="C79" s="515" t="s">
        <v>829</v>
      </c>
      <c r="D79" s="512" t="s">
        <v>11</v>
      </c>
      <c r="E79" s="517" t="s">
        <v>947</v>
      </c>
      <c r="F79" s="512" t="s">
        <v>11</v>
      </c>
      <c r="G79" s="512" t="s">
        <v>11</v>
      </c>
      <c r="H79" s="512" t="s">
        <v>11</v>
      </c>
      <c r="I79" s="464"/>
      <c r="J79" s="472"/>
      <c r="K79" s="254"/>
      <c r="L79" s="254"/>
      <c r="M79" s="253"/>
      <c r="N79" s="252"/>
      <c r="O79" s="251"/>
      <c r="P79" s="251"/>
      <c r="Q79" s="251"/>
      <c r="R79" s="251"/>
      <c r="S79" s="251"/>
      <c r="T79" s="250"/>
      <c r="U79" s="250"/>
    </row>
    <row r="80" spans="2:21" x14ac:dyDescent="0.35">
      <c r="B80" s="245"/>
      <c r="C80" s="515" t="s">
        <v>834</v>
      </c>
      <c r="D80" s="512" t="s">
        <v>11</v>
      </c>
      <c r="E80" s="517" t="s">
        <v>947</v>
      </c>
      <c r="F80" s="512" t="s">
        <v>11</v>
      </c>
      <c r="G80" s="512" t="s">
        <v>11</v>
      </c>
      <c r="H80" s="512" t="s">
        <v>11</v>
      </c>
      <c r="I80" s="464"/>
      <c r="J80" s="472"/>
      <c r="K80" s="254"/>
      <c r="L80" s="254"/>
      <c r="M80" s="253"/>
      <c r="N80" s="252"/>
      <c r="O80" s="251"/>
      <c r="P80" s="251"/>
      <c r="Q80" s="251"/>
      <c r="R80" s="251"/>
      <c r="S80" s="251"/>
      <c r="T80" s="250"/>
      <c r="U80" s="250"/>
    </row>
    <row r="81" spans="2:21" x14ac:dyDescent="0.35">
      <c r="B81" s="245"/>
      <c r="C81" s="515" t="s">
        <v>875</v>
      </c>
      <c r="D81" s="512" t="s">
        <v>11</v>
      </c>
      <c r="E81" s="517" t="s">
        <v>947</v>
      </c>
      <c r="F81" s="512" t="s">
        <v>11</v>
      </c>
      <c r="G81" s="512" t="s">
        <v>11</v>
      </c>
      <c r="H81" s="512" t="s">
        <v>11</v>
      </c>
      <c r="I81" s="464"/>
      <c r="J81" s="472"/>
      <c r="K81" s="254"/>
      <c r="L81" s="254"/>
      <c r="M81" s="253"/>
      <c r="N81" s="252"/>
      <c r="O81" s="251"/>
      <c r="P81" s="251"/>
      <c r="Q81" s="251"/>
      <c r="R81" s="251"/>
      <c r="S81" s="251"/>
      <c r="T81" s="250"/>
      <c r="U81" s="250"/>
    </row>
    <row r="82" spans="2:21" ht="66.5" customHeight="1" x14ac:dyDescent="0.35">
      <c r="B82" s="245"/>
      <c r="C82" s="515" t="s">
        <v>876</v>
      </c>
      <c r="D82" s="512" t="s">
        <v>11</v>
      </c>
      <c r="E82" s="287" t="s">
        <v>1082</v>
      </c>
      <c r="F82" s="512" t="s">
        <v>11</v>
      </c>
      <c r="G82" s="512" t="s">
        <v>11</v>
      </c>
      <c r="H82" s="512" t="s">
        <v>11</v>
      </c>
      <c r="I82" s="287" t="s">
        <v>1034</v>
      </c>
      <c r="J82" s="472" t="s">
        <v>1017</v>
      </c>
      <c r="K82" s="254"/>
      <c r="L82" s="254"/>
      <c r="M82" s="253"/>
      <c r="N82" s="252"/>
      <c r="O82" s="251"/>
      <c r="P82" s="251"/>
      <c r="Q82" s="251"/>
      <c r="R82" s="251"/>
      <c r="S82" s="251"/>
      <c r="T82" s="250"/>
      <c r="U82" s="250"/>
    </row>
    <row r="83" spans="2:21" x14ac:dyDescent="0.35">
      <c r="B83" s="245"/>
      <c r="C83" s="515" t="s">
        <v>832</v>
      </c>
      <c r="D83" s="512" t="s">
        <v>11</v>
      </c>
      <c r="E83" s="517" t="s">
        <v>947</v>
      </c>
      <c r="F83" s="512" t="s">
        <v>11</v>
      </c>
      <c r="G83" s="512" t="s">
        <v>11</v>
      </c>
      <c r="H83" s="512" t="s">
        <v>11</v>
      </c>
      <c r="I83" s="464"/>
      <c r="J83" s="472"/>
      <c r="K83" s="254"/>
      <c r="L83" s="254"/>
      <c r="M83" s="253"/>
      <c r="N83" s="252"/>
      <c r="O83" s="251"/>
      <c r="P83" s="251"/>
      <c r="Q83" s="251"/>
      <c r="R83" s="251"/>
      <c r="S83" s="251"/>
      <c r="T83" s="250"/>
      <c r="U83" s="250"/>
    </row>
    <row r="84" spans="2:21" x14ac:dyDescent="0.35">
      <c r="B84" s="245"/>
      <c r="C84" s="515" t="s">
        <v>877</v>
      </c>
      <c r="D84" s="512" t="s">
        <v>11</v>
      </c>
      <c r="E84" s="517" t="s">
        <v>947</v>
      </c>
      <c r="F84" s="512" t="s">
        <v>11</v>
      </c>
      <c r="G84" s="512" t="s">
        <v>11</v>
      </c>
      <c r="H84" s="512" t="s">
        <v>11</v>
      </c>
      <c r="I84" s="464"/>
      <c r="J84" s="472"/>
      <c r="K84" s="254"/>
      <c r="L84" s="254"/>
      <c r="M84" s="253"/>
      <c r="N84" s="252"/>
      <c r="O84" s="251"/>
      <c r="P84" s="251"/>
      <c r="Q84" s="251"/>
      <c r="R84" s="251"/>
      <c r="S84" s="251"/>
      <c r="T84" s="250"/>
      <c r="U84" s="250"/>
    </row>
    <row r="85" spans="2:21" ht="42" x14ac:dyDescent="0.35">
      <c r="B85" s="245"/>
      <c r="C85" s="515" t="s">
        <v>946</v>
      </c>
      <c r="D85" s="512" t="s">
        <v>11</v>
      </c>
      <c r="E85" s="517" t="s">
        <v>1078</v>
      </c>
      <c r="F85" s="512" t="s">
        <v>11</v>
      </c>
      <c r="G85" s="512" t="s">
        <v>11</v>
      </c>
      <c r="H85" s="512" t="s">
        <v>11</v>
      </c>
      <c r="I85" s="287" t="s">
        <v>1031</v>
      </c>
      <c r="J85" s="472" t="s">
        <v>1032</v>
      </c>
      <c r="K85" s="254"/>
      <c r="L85" s="254"/>
      <c r="M85" s="253"/>
      <c r="N85" s="252"/>
      <c r="O85" s="251"/>
      <c r="P85" s="251"/>
      <c r="Q85" s="251"/>
      <c r="R85" s="251"/>
      <c r="S85" s="251"/>
      <c r="T85" s="250"/>
      <c r="U85" s="250"/>
    </row>
    <row r="86" spans="2:21" x14ac:dyDescent="0.35">
      <c r="B86" s="245"/>
      <c r="C86" s="247"/>
      <c r="D86" s="481"/>
      <c r="E86" s="516"/>
      <c r="F86" s="247"/>
      <c r="G86" s="247"/>
      <c r="H86" s="271"/>
      <c r="I86" s="271"/>
      <c r="J86" s="271"/>
      <c r="K86" s="247"/>
      <c r="L86" s="247"/>
      <c r="M86" s="246"/>
      <c r="N86" s="239"/>
    </row>
    <row r="87" spans="2:21" x14ac:dyDescent="0.35">
      <c r="B87" s="245"/>
      <c r="C87" s="249" t="s">
        <v>634</v>
      </c>
      <c r="D87" s="481"/>
      <c r="E87" s="247"/>
      <c r="F87" s="247"/>
      <c r="G87" s="247"/>
      <c r="H87" s="271"/>
      <c r="I87" s="271"/>
      <c r="J87" s="271"/>
      <c r="K87" s="247"/>
      <c r="L87" s="247"/>
      <c r="M87" s="246"/>
      <c r="N87" s="239"/>
    </row>
    <row r="88" spans="2:21" ht="15" thickBot="1" x14ac:dyDescent="0.4">
      <c r="B88" s="245"/>
      <c r="C88" s="249"/>
      <c r="D88" s="481"/>
      <c r="E88" s="247"/>
      <c r="F88" s="247"/>
      <c r="G88" s="247"/>
      <c r="H88" s="271"/>
      <c r="I88" s="271"/>
      <c r="J88" s="271"/>
      <c r="K88" s="247"/>
      <c r="L88" s="247"/>
      <c r="M88" s="246"/>
      <c r="N88" s="239"/>
    </row>
    <row r="89" spans="2:21" ht="60" customHeight="1" thickBot="1" x14ac:dyDescent="0.4">
      <c r="B89" s="245"/>
      <c r="C89" s="703" t="s">
        <v>633</v>
      </c>
      <c r="D89" s="704"/>
      <c r="E89" s="681"/>
      <c r="F89" s="682"/>
      <c r="G89" s="247"/>
      <c r="H89" s="271"/>
      <c r="I89" s="271"/>
      <c r="J89" s="271"/>
      <c r="K89" s="247"/>
      <c r="L89" s="247"/>
      <c r="M89" s="246"/>
      <c r="N89" s="239"/>
    </row>
    <row r="90" spans="2:21" ht="15" thickBot="1" x14ac:dyDescent="0.4">
      <c r="B90" s="245"/>
      <c r="C90" s="248"/>
      <c r="D90" s="486"/>
      <c r="E90" s="247"/>
      <c r="F90" s="247"/>
      <c r="G90" s="247"/>
      <c r="H90" s="271"/>
      <c r="I90" s="271"/>
      <c r="J90" s="271"/>
      <c r="K90" s="247"/>
      <c r="L90" s="247"/>
      <c r="M90" s="246"/>
      <c r="N90" s="239"/>
    </row>
    <row r="91" spans="2:21" ht="45" customHeight="1" x14ac:dyDescent="0.35">
      <c r="B91" s="245"/>
      <c r="C91" s="705" t="s">
        <v>795</v>
      </c>
      <c r="D91" s="706"/>
      <c r="E91" s="706" t="s">
        <v>632</v>
      </c>
      <c r="F91" s="707"/>
      <c r="G91" s="247"/>
      <c r="H91" s="271"/>
      <c r="I91" s="271"/>
      <c r="J91" s="271"/>
      <c r="K91" s="247"/>
      <c r="L91" s="247"/>
      <c r="M91" s="246"/>
      <c r="N91" s="239"/>
    </row>
    <row r="92" spans="2:21" ht="45" customHeight="1" x14ac:dyDescent="0.35">
      <c r="B92" s="245"/>
      <c r="C92" s="713" t="s">
        <v>1035</v>
      </c>
      <c r="D92" s="714"/>
      <c r="E92" s="711"/>
      <c r="F92" s="712"/>
      <c r="G92" s="247"/>
      <c r="H92" s="271"/>
      <c r="I92" s="271"/>
      <c r="J92" s="271"/>
      <c r="K92" s="247"/>
      <c r="L92" s="247"/>
      <c r="M92" s="246"/>
      <c r="N92" s="239"/>
    </row>
    <row r="93" spans="2:21" ht="32.25" customHeight="1" thickBot="1" x14ac:dyDescent="0.4">
      <c r="B93" s="245"/>
      <c r="C93" s="708"/>
      <c r="D93" s="709"/>
      <c r="E93" s="709"/>
      <c r="F93" s="710"/>
      <c r="G93" s="247"/>
      <c r="H93" s="271"/>
      <c r="I93" s="271"/>
      <c r="J93" s="271"/>
      <c r="K93" s="247"/>
      <c r="L93" s="247"/>
      <c r="M93" s="246"/>
      <c r="N93" s="239"/>
    </row>
    <row r="94" spans="2:21" x14ac:dyDescent="0.35">
      <c r="B94" s="245"/>
      <c r="C94" s="244"/>
      <c r="D94" s="487"/>
      <c r="E94" s="244"/>
      <c r="F94" s="244"/>
      <c r="G94" s="244"/>
      <c r="H94" s="473"/>
      <c r="I94" s="473"/>
      <c r="J94" s="473"/>
      <c r="K94" s="244"/>
      <c r="L94" s="244"/>
      <c r="M94" s="243"/>
      <c r="N94" s="239"/>
    </row>
    <row r="95" spans="2:21" ht="15" thickBot="1" x14ac:dyDescent="0.4">
      <c r="B95" s="242"/>
      <c r="C95" s="241"/>
      <c r="D95" s="488"/>
      <c r="E95" s="241"/>
      <c r="F95" s="241"/>
      <c r="G95" s="241"/>
      <c r="H95" s="474"/>
      <c r="I95" s="474"/>
      <c r="J95" s="474"/>
      <c r="K95" s="241"/>
      <c r="L95" s="241"/>
      <c r="M95" s="240"/>
      <c r="N95" s="239"/>
    </row>
  </sheetData>
  <mergeCells count="36">
    <mergeCell ref="C91:D91"/>
    <mergeCell ref="E91:F91"/>
    <mergeCell ref="C93:D93"/>
    <mergeCell ref="E93:F93"/>
    <mergeCell ref="E92:F92"/>
    <mergeCell ref="C92:D92"/>
    <mergeCell ref="E53:G53"/>
    <mergeCell ref="E51:G51"/>
    <mergeCell ref="C45:D45"/>
    <mergeCell ref="C46:D46"/>
    <mergeCell ref="C89:D89"/>
    <mergeCell ref="E89:F89"/>
    <mergeCell ref="E52:G52"/>
    <mergeCell ref="C35:D35"/>
    <mergeCell ref="C41:D41"/>
    <mergeCell ref="C51:D51"/>
    <mergeCell ref="C52:D52"/>
    <mergeCell ref="C53:D53"/>
    <mergeCell ref="E44:G44"/>
    <mergeCell ref="E45:G45"/>
    <mergeCell ref="E46:G46"/>
    <mergeCell ref="C37:D37"/>
    <mergeCell ref="C38:D38"/>
    <mergeCell ref="E38:G38"/>
    <mergeCell ref="E37:G37"/>
    <mergeCell ref="C43:D43"/>
    <mergeCell ref="C44:D44"/>
    <mergeCell ref="E43:G43"/>
    <mergeCell ref="C3:G3"/>
    <mergeCell ref="C30:D30"/>
    <mergeCell ref="C31:D31"/>
    <mergeCell ref="C32:D32"/>
    <mergeCell ref="E30:G30"/>
    <mergeCell ref="E31:G31"/>
    <mergeCell ref="E32:G32"/>
    <mergeCell ref="D8:G8"/>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63500</xdr:colOff>
                    <xdr:row>7</xdr:row>
                    <xdr:rowOff>279400</xdr:rowOff>
                  </from>
                  <to>
                    <xdr:col>5</xdr:col>
                    <xdr:colOff>3181350</xdr:colOff>
                    <xdr:row>7</xdr:row>
                    <xdr:rowOff>444500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63500</xdr:colOff>
                    <xdr:row>7</xdr:row>
                    <xdr:rowOff>44450</xdr:rowOff>
                  </from>
                  <to>
                    <xdr:col>5</xdr:col>
                    <xdr:colOff>1866900</xdr:colOff>
                    <xdr:row>7</xdr:row>
                    <xdr:rowOff>254000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0</xdr:colOff>
                    <xdr:row>11</xdr:row>
                    <xdr:rowOff>0</xdr:rowOff>
                  </from>
                  <to>
                    <xdr:col>3</xdr:col>
                    <xdr:colOff>514350</xdr:colOff>
                    <xdr:row>12</xdr:row>
                    <xdr:rowOff>31750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3</xdr:col>
                    <xdr:colOff>552450</xdr:colOff>
                    <xdr:row>11</xdr:row>
                    <xdr:rowOff>0</xdr:rowOff>
                  </from>
                  <to>
                    <xdr:col>3</xdr:col>
                    <xdr:colOff>1066800</xdr:colOff>
                    <xdr:row>12</xdr:row>
                    <xdr:rowOff>31750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3</xdr:col>
                    <xdr:colOff>0</xdr:colOff>
                    <xdr:row>12</xdr:row>
                    <xdr:rowOff>0</xdr:rowOff>
                  </from>
                  <to>
                    <xdr:col>3</xdr:col>
                    <xdr:colOff>514350</xdr:colOff>
                    <xdr:row>13</xdr:row>
                    <xdr:rowOff>31750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3</xdr:col>
                    <xdr:colOff>552450</xdr:colOff>
                    <xdr:row>12</xdr:row>
                    <xdr:rowOff>0</xdr:rowOff>
                  </from>
                  <to>
                    <xdr:col>3</xdr:col>
                    <xdr:colOff>1066800</xdr:colOff>
                    <xdr:row>13</xdr:row>
                    <xdr:rowOff>31750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xdr:col>
                    <xdr:colOff>0</xdr:colOff>
                    <xdr:row>13</xdr:row>
                    <xdr:rowOff>0</xdr:rowOff>
                  </from>
                  <to>
                    <xdr:col>3</xdr:col>
                    <xdr:colOff>514350</xdr:colOff>
                    <xdr:row>14</xdr:row>
                    <xdr:rowOff>31750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3</xdr:col>
                    <xdr:colOff>552450</xdr:colOff>
                    <xdr:row>13</xdr:row>
                    <xdr:rowOff>0</xdr:rowOff>
                  </from>
                  <to>
                    <xdr:col>3</xdr:col>
                    <xdr:colOff>1066800</xdr:colOff>
                    <xdr:row>14</xdr:row>
                    <xdr:rowOff>31750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3</xdr:col>
                    <xdr:colOff>0</xdr:colOff>
                    <xdr:row>14</xdr:row>
                    <xdr:rowOff>0</xdr:rowOff>
                  </from>
                  <to>
                    <xdr:col>3</xdr:col>
                    <xdr:colOff>514350</xdr:colOff>
                    <xdr:row>14</xdr:row>
                    <xdr:rowOff>222250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3</xdr:col>
                    <xdr:colOff>552450</xdr:colOff>
                    <xdr:row>14</xdr:row>
                    <xdr:rowOff>0</xdr:rowOff>
                  </from>
                  <to>
                    <xdr:col>3</xdr:col>
                    <xdr:colOff>1066800</xdr:colOff>
                    <xdr:row>14</xdr:row>
                    <xdr:rowOff>222250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4</xdr:col>
                    <xdr:colOff>0</xdr:colOff>
                    <xdr:row>10</xdr:row>
                    <xdr:rowOff>0</xdr:rowOff>
                  </from>
                  <to>
                    <xdr:col>4</xdr:col>
                    <xdr:colOff>514350</xdr:colOff>
                    <xdr:row>11</xdr:row>
                    <xdr:rowOff>31750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4</xdr:col>
                    <xdr:colOff>552450</xdr:colOff>
                    <xdr:row>10</xdr:row>
                    <xdr:rowOff>0</xdr:rowOff>
                  </from>
                  <to>
                    <xdr:col>4</xdr:col>
                    <xdr:colOff>1066800</xdr:colOff>
                    <xdr:row>11</xdr:row>
                    <xdr:rowOff>31750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4</xdr:col>
                    <xdr:colOff>0</xdr:colOff>
                    <xdr:row>11</xdr:row>
                    <xdr:rowOff>6350</xdr:rowOff>
                  </from>
                  <to>
                    <xdr:col>4</xdr:col>
                    <xdr:colOff>514350</xdr:colOff>
                    <xdr:row>12</xdr:row>
                    <xdr:rowOff>31750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4</xdr:col>
                    <xdr:colOff>552450</xdr:colOff>
                    <xdr:row>11</xdr:row>
                    <xdr:rowOff>6350</xdr:rowOff>
                  </from>
                  <to>
                    <xdr:col>4</xdr:col>
                    <xdr:colOff>1066800</xdr:colOff>
                    <xdr:row>12</xdr:row>
                    <xdr:rowOff>31750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3</xdr:col>
                    <xdr:colOff>0</xdr:colOff>
                    <xdr:row>15</xdr:row>
                    <xdr:rowOff>0</xdr:rowOff>
                  </from>
                  <to>
                    <xdr:col>3</xdr:col>
                    <xdr:colOff>514350</xdr:colOff>
                    <xdr:row>16</xdr:row>
                    <xdr:rowOff>31750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3</xdr:col>
                    <xdr:colOff>552450</xdr:colOff>
                    <xdr:row>15</xdr:row>
                    <xdr:rowOff>0</xdr:rowOff>
                  </from>
                  <to>
                    <xdr:col>3</xdr:col>
                    <xdr:colOff>1066800</xdr:colOff>
                    <xdr:row>16</xdr:row>
                    <xdr:rowOff>31750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3</xdr:col>
                    <xdr:colOff>0</xdr:colOff>
                    <xdr:row>16</xdr:row>
                    <xdr:rowOff>0</xdr:rowOff>
                  </from>
                  <to>
                    <xdr:col>3</xdr:col>
                    <xdr:colOff>514350</xdr:colOff>
                    <xdr:row>17</xdr:row>
                    <xdr:rowOff>31750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3</xdr:col>
                    <xdr:colOff>552450</xdr:colOff>
                    <xdr:row>16</xdr:row>
                    <xdr:rowOff>0</xdr:rowOff>
                  </from>
                  <to>
                    <xdr:col>3</xdr:col>
                    <xdr:colOff>1066800</xdr:colOff>
                    <xdr:row>17</xdr:row>
                    <xdr:rowOff>31750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3</xdr:col>
                    <xdr:colOff>0</xdr:colOff>
                    <xdr:row>17</xdr:row>
                    <xdr:rowOff>0</xdr:rowOff>
                  </from>
                  <to>
                    <xdr:col>3</xdr:col>
                    <xdr:colOff>514350</xdr:colOff>
                    <xdr:row>18</xdr:row>
                    <xdr:rowOff>31750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3</xdr:col>
                    <xdr:colOff>552450</xdr:colOff>
                    <xdr:row>17</xdr:row>
                    <xdr:rowOff>0</xdr:rowOff>
                  </from>
                  <to>
                    <xdr:col>3</xdr:col>
                    <xdr:colOff>1066800</xdr:colOff>
                    <xdr:row>18</xdr:row>
                    <xdr:rowOff>31750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3</xdr:col>
                    <xdr:colOff>0</xdr:colOff>
                    <xdr:row>18</xdr:row>
                    <xdr:rowOff>0</xdr:rowOff>
                  </from>
                  <to>
                    <xdr:col>3</xdr:col>
                    <xdr:colOff>514350</xdr:colOff>
                    <xdr:row>19</xdr:row>
                    <xdr:rowOff>31750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3</xdr:col>
                    <xdr:colOff>552450</xdr:colOff>
                    <xdr:row>18</xdr:row>
                    <xdr:rowOff>0</xdr:rowOff>
                  </from>
                  <to>
                    <xdr:col>3</xdr:col>
                    <xdr:colOff>1066800</xdr:colOff>
                    <xdr:row>19</xdr:row>
                    <xdr:rowOff>31750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3</xdr:col>
                    <xdr:colOff>0</xdr:colOff>
                    <xdr:row>19</xdr:row>
                    <xdr:rowOff>0</xdr:rowOff>
                  </from>
                  <to>
                    <xdr:col>3</xdr:col>
                    <xdr:colOff>514350</xdr:colOff>
                    <xdr:row>20</xdr:row>
                    <xdr:rowOff>31750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3</xdr:col>
                    <xdr:colOff>552450</xdr:colOff>
                    <xdr:row>19</xdr:row>
                    <xdr:rowOff>0</xdr:rowOff>
                  </from>
                  <to>
                    <xdr:col>3</xdr:col>
                    <xdr:colOff>1066800</xdr:colOff>
                    <xdr:row>20</xdr:row>
                    <xdr:rowOff>31750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3</xdr:col>
                    <xdr:colOff>0</xdr:colOff>
                    <xdr:row>20</xdr:row>
                    <xdr:rowOff>0</xdr:rowOff>
                  </from>
                  <to>
                    <xdr:col>3</xdr:col>
                    <xdr:colOff>514350</xdr:colOff>
                    <xdr:row>21</xdr:row>
                    <xdr:rowOff>31750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3</xdr:col>
                    <xdr:colOff>552450</xdr:colOff>
                    <xdr:row>20</xdr:row>
                    <xdr:rowOff>0</xdr:rowOff>
                  </from>
                  <to>
                    <xdr:col>3</xdr:col>
                    <xdr:colOff>1066800</xdr:colOff>
                    <xdr:row>21</xdr:row>
                    <xdr:rowOff>31750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3</xdr:col>
                    <xdr:colOff>0</xdr:colOff>
                    <xdr:row>21</xdr:row>
                    <xdr:rowOff>0</xdr:rowOff>
                  </from>
                  <to>
                    <xdr:col>3</xdr:col>
                    <xdr:colOff>514350</xdr:colOff>
                    <xdr:row>21</xdr:row>
                    <xdr:rowOff>222250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3</xdr:col>
                    <xdr:colOff>552450</xdr:colOff>
                    <xdr:row>21</xdr:row>
                    <xdr:rowOff>0</xdr:rowOff>
                  </from>
                  <to>
                    <xdr:col>3</xdr:col>
                    <xdr:colOff>1066800</xdr:colOff>
                    <xdr:row>21</xdr:row>
                    <xdr:rowOff>222250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3</xdr:col>
                    <xdr:colOff>0</xdr:colOff>
                    <xdr:row>22</xdr:row>
                    <xdr:rowOff>0</xdr:rowOff>
                  </from>
                  <to>
                    <xdr:col>3</xdr:col>
                    <xdr:colOff>514350</xdr:colOff>
                    <xdr:row>23</xdr:row>
                    <xdr:rowOff>31750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3</xdr:col>
                    <xdr:colOff>552450</xdr:colOff>
                    <xdr:row>22</xdr:row>
                    <xdr:rowOff>0</xdr:rowOff>
                  </from>
                  <to>
                    <xdr:col>3</xdr:col>
                    <xdr:colOff>1066800</xdr:colOff>
                    <xdr:row>23</xdr:row>
                    <xdr:rowOff>31750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3</xdr:col>
                    <xdr:colOff>0</xdr:colOff>
                    <xdr:row>23</xdr:row>
                    <xdr:rowOff>0</xdr:rowOff>
                  </from>
                  <to>
                    <xdr:col>3</xdr:col>
                    <xdr:colOff>514350</xdr:colOff>
                    <xdr:row>24</xdr:row>
                    <xdr:rowOff>31750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3</xdr:col>
                    <xdr:colOff>552450</xdr:colOff>
                    <xdr:row>23</xdr:row>
                    <xdr:rowOff>0</xdr:rowOff>
                  </from>
                  <to>
                    <xdr:col>3</xdr:col>
                    <xdr:colOff>1066800</xdr:colOff>
                    <xdr:row>24</xdr:row>
                    <xdr:rowOff>31750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3</xdr:col>
                    <xdr:colOff>0</xdr:colOff>
                    <xdr:row>24</xdr:row>
                    <xdr:rowOff>0</xdr:rowOff>
                  </from>
                  <to>
                    <xdr:col>3</xdr:col>
                    <xdr:colOff>514350</xdr:colOff>
                    <xdr:row>25</xdr:row>
                    <xdr:rowOff>31750</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3</xdr:col>
                    <xdr:colOff>552450</xdr:colOff>
                    <xdr:row>24</xdr:row>
                    <xdr:rowOff>0</xdr:rowOff>
                  </from>
                  <to>
                    <xdr:col>3</xdr:col>
                    <xdr:colOff>1066800</xdr:colOff>
                    <xdr:row>25</xdr:row>
                    <xdr:rowOff>31750</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4</xdr:col>
                    <xdr:colOff>0</xdr:colOff>
                    <xdr:row>24</xdr:row>
                    <xdr:rowOff>0</xdr:rowOff>
                  </from>
                  <to>
                    <xdr:col>4</xdr:col>
                    <xdr:colOff>514350</xdr:colOff>
                    <xdr:row>25</xdr:row>
                    <xdr:rowOff>31750</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4</xdr:col>
                    <xdr:colOff>552450</xdr:colOff>
                    <xdr:row>24</xdr:row>
                    <xdr:rowOff>0</xdr:rowOff>
                  </from>
                  <to>
                    <xdr:col>4</xdr:col>
                    <xdr:colOff>1066800</xdr:colOff>
                    <xdr:row>25</xdr:row>
                    <xdr:rowOff>31750</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4</xdr:col>
                    <xdr:colOff>0</xdr:colOff>
                    <xdr:row>23</xdr:row>
                    <xdr:rowOff>0</xdr:rowOff>
                  </from>
                  <to>
                    <xdr:col>4</xdr:col>
                    <xdr:colOff>514350</xdr:colOff>
                    <xdr:row>24</xdr:row>
                    <xdr:rowOff>31750</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4</xdr:col>
                    <xdr:colOff>552450</xdr:colOff>
                    <xdr:row>23</xdr:row>
                    <xdr:rowOff>0</xdr:rowOff>
                  </from>
                  <to>
                    <xdr:col>4</xdr:col>
                    <xdr:colOff>1066800</xdr:colOff>
                    <xdr:row>24</xdr:row>
                    <xdr:rowOff>31750</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4</xdr:col>
                    <xdr:colOff>0</xdr:colOff>
                    <xdr:row>22</xdr:row>
                    <xdr:rowOff>0</xdr:rowOff>
                  </from>
                  <to>
                    <xdr:col>4</xdr:col>
                    <xdr:colOff>514350</xdr:colOff>
                    <xdr:row>23</xdr:row>
                    <xdr:rowOff>31750</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4</xdr:col>
                    <xdr:colOff>552450</xdr:colOff>
                    <xdr:row>22</xdr:row>
                    <xdr:rowOff>0</xdr:rowOff>
                  </from>
                  <to>
                    <xdr:col>4</xdr:col>
                    <xdr:colOff>1066800</xdr:colOff>
                    <xdr:row>23</xdr:row>
                    <xdr:rowOff>31750</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4</xdr:col>
                    <xdr:colOff>0</xdr:colOff>
                    <xdr:row>21</xdr:row>
                    <xdr:rowOff>0</xdr:rowOff>
                  </from>
                  <to>
                    <xdr:col>4</xdr:col>
                    <xdr:colOff>514350</xdr:colOff>
                    <xdr:row>21</xdr:row>
                    <xdr:rowOff>222250</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4</xdr:col>
                    <xdr:colOff>552450</xdr:colOff>
                    <xdr:row>21</xdr:row>
                    <xdr:rowOff>0</xdr:rowOff>
                  </from>
                  <to>
                    <xdr:col>4</xdr:col>
                    <xdr:colOff>1066800</xdr:colOff>
                    <xdr:row>21</xdr:row>
                    <xdr:rowOff>222250</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4</xdr:col>
                    <xdr:colOff>0</xdr:colOff>
                    <xdr:row>20</xdr:row>
                    <xdr:rowOff>0</xdr:rowOff>
                  </from>
                  <to>
                    <xdr:col>4</xdr:col>
                    <xdr:colOff>514350</xdr:colOff>
                    <xdr:row>21</xdr:row>
                    <xdr:rowOff>31750</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4</xdr:col>
                    <xdr:colOff>552450</xdr:colOff>
                    <xdr:row>20</xdr:row>
                    <xdr:rowOff>0</xdr:rowOff>
                  </from>
                  <to>
                    <xdr:col>4</xdr:col>
                    <xdr:colOff>1066800</xdr:colOff>
                    <xdr:row>21</xdr:row>
                    <xdr:rowOff>31750</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4</xdr:col>
                    <xdr:colOff>0</xdr:colOff>
                    <xdr:row>19</xdr:row>
                    <xdr:rowOff>0</xdr:rowOff>
                  </from>
                  <to>
                    <xdr:col>4</xdr:col>
                    <xdr:colOff>514350</xdr:colOff>
                    <xdr:row>20</xdr:row>
                    <xdr:rowOff>31750</xdr:rowOff>
                  </to>
                </anchor>
              </controlPr>
            </control>
          </mc:Choice>
        </mc:AlternateContent>
        <mc:AlternateContent xmlns:mc="http://schemas.openxmlformats.org/markup-compatibility/2006">
          <mc:Choice Requires="x14">
            <control shapeId="10286" r:id="rId49" name="Check Box 46">
              <controlPr defaultSize="0" autoFill="0" autoLine="0" autoPict="0">
                <anchor moveWithCells="1">
                  <from>
                    <xdr:col>4</xdr:col>
                    <xdr:colOff>552450</xdr:colOff>
                    <xdr:row>19</xdr:row>
                    <xdr:rowOff>0</xdr:rowOff>
                  </from>
                  <to>
                    <xdr:col>4</xdr:col>
                    <xdr:colOff>1066800</xdr:colOff>
                    <xdr:row>20</xdr:row>
                    <xdr:rowOff>31750</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from>
                    <xdr:col>4</xdr:col>
                    <xdr:colOff>0</xdr:colOff>
                    <xdr:row>18</xdr:row>
                    <xdr:rowOff>0</xdr:rowOff>
                  </from>
                  <to>
                    <xdr:col>4</xdr:col>
                    <xdr:colOff>514350</xdr:colOff>
                    <xdr:row>19</xdr:row>
                    <xdr:rowOff>31750</xdr:rowOff>
                  </to>
                </anchor>
              </controlPr>
            </control>
          </mc:Choice>
        </mc:AlternateContent>
        <mc:AlternateContent xmlns:mc="http://schemas.openxmlformats.org/markup-compatibility/2006">
          <mc:Choice Requires="x14">
            <control shapeId="10288" r:id="rId51" name="Check Box 48">
              <controlPr defaultSize="0" autoFill="0" autoLine="0" autoPict="0">
                <anchor moveWithCells="1">
                  <from>
                    <xdr:col>4</xdr:col>
                    <xdr:colOff>552450</xdr:colOff>
                    <xdr:row>18</xdr:row>
                    <xdr:rowOff>0</xdr:rowOff>
                  </from>
                  <to>
                    <xdr:col>4</xdr:col>
                    <xdr:colOff>1066800</xdr:colOff>
                    <xdr:row>19</xdr:row>
                    <xdr:rowOff>31750</xdr:rowOff>
                  </to>
                </anchor>
              </controlPr>
            </control>
          </mc:Choice>
        </mc:AlternateContent>
        <mc:AlternateContent xmlns:mc="http://schemas.openxmlformats.org/markup-compatibility/2006">
          <mc:Choice Requires="x14">
            <control shapeId="10289" r:id="rId52" name="Check Box 49">
              <controlPr defaultSize="0" autoFill="0" autoLine="0" autoPict="0">
                <anchor moveWithCells="1">
                  <from>
                    <xdr:col>4</xdr:col>
                    <xdr:colOff>0</xdr:colOff>
                    <xdr:row>17</xdr:row>
                    <xdr:rowOff>0</xdr:rowOff>
                  </from>
                  <to>
                    <xdr:col>4</xdr:col>
                    <xdr:colOff>514350</xdr:colOff>
                    <xdr:row>18</xdr:row>
                    <xdr:rowOff>31750</xdr:rowOff>
                  </to>
                </anchor>
              </controlPr>
            </control>
          </mc:Choice>
        </mc:AlternateContent>
        <mc:AlternateContent xmlns:mc="http://schemas.openxmlformats.org/markup-compatibility/2006">
          <mc:Choice Requires="x14">
            <control shapeId="10290" r:id="rId53" name="Check Box 50">
              <controlPr defaultSize="0" autoFill="0" autoLine="0" autoPict="0">
                <anchor moveWithCells="1">
                  <from>
                    <xdr:col>4</xdr:col>
                    <xdr:colOff>552450</xdr:colOff>
                    <xdr:row>17</xdr:row>
                    <xdr:rowOff>0</xdr:rowOff>
                  </from>
                  <to>
                    <xdr:col>4</xdr:col>
                    <xdr:colOff>1066800</xdr:colOff>
                    <xdr:row>18</xdr:row>
                    <xdr:rowOff>31750</xdr:rowOff>
                  </to>
                </anchor>
              </controlPr>
            </control>
          </mc:Choice>
        </mc:AlternateContent>
        <mc:AlternateContent xmlns:mc="http://schemas.openxmlformats.org/markup-compatibility/2006">
          <mc:Choice Requires="x14">
            <control shapeId="10291" r:id="rId54" name="Check Box 51">
              <controlPr defaultSize="0" autoFill="0" autoLine="0" autoPict="0">
                <anchor moveWithCells="1">
                  <from>
                    <xdr:col>4</xdr:col>
                    <xdr:colOff>0</xdr:colOff>
                    <xdr:row>16</xdr:row>
                    <xdr:rowOff>0</xdr:rowOff>
                  </from>
                  <to>
                    <xdr:col>4</xdr:col>
                    <xdr:colOff>514350</xdr:colOff>
                    <xdr:row>17</xdr:row>
                    <xdr:rowOff>31750</xdr:rowOff>
                  </to>
                </anchor>
              </controlPr>
            </control>
          </mc:Choice>
        </mc:AlternateContent>
        <mc:AlternateContent xmlns:mc="http://schemas.openxmlformats.org/markup-compatibility/2006">
          <mc:Choice Requires="x14">
            <control shapeId="10292" r:id="rId55" name="Check Box 52">
              <controlPr defaultSize="0" autoFill="0" autoLine="0" autoPict="0">
                <anchor moveWithCells="1">
                  <from>
                    <xdr:col>4</xdr:col>
                    <xdr:colOff>552450</xdr:colOff>
                    <xdr:row>16</xdr:row>
                    <xdr:rowOff>0</xdr:rowOff>
                  </from>
                  <to>
                    <xdr:col>4</xdr:col>
                    <xdr:colOff>1066800</xdr:colOff>
                    <xdr:row>17</xdr:row>
                    <xdr:rowOff>31750</xdr:rowOff>
                  </to>
                </anchor>
              </controlPr>
            </control>
          </mc:Choice>
        </mc:AlternateContent>
        <mc:AlternateContent xmlns:mc="http://schemas.openxmlformats.org/markup-compatibility/2006">
          <mc:Choice Requires="x14">
            <control shapeId="10293" r:id="rId56" name="Check Box 53">
              <controlPr defaultSize="0" autoFill="0" autoLine="0" autoPict="0">
                <anchor moveWithCells="1">
                  <from>
                    <xdr:col>4</xdr:col>
                    <xdr:colOff>0</xdr:colOff>
                    <xdr:row>15</xdr:row>
                    <xdr:rowOff>0</xdr:rowOff>
                  </from>
                  <to>
                    <xdr:col>4</xdr:col>
                    <xdr:colOff>514350</xdr:colOff>
                    <xdr:row>16</xdr:row>
                    <xdr:rowOff>31750</xdr:rowOff>
                  </to>
                </anchor>
              </controlPr>
            </control>
          </mc:Choice>
        </mc:AlternateContent>
        <mc:AlternateContent xmlns:mc="http://schemas.openxmlformats.org/markup-compatibility/2006">
          <mc:Choice Requires="x14">
            <control shapeId="10294" r:id="rId57" name="Check Box 54">
              <controlPr defaultSize="0" autoFill="0" autoLine="0" autoPict="0">
                <anchor moveWithCells="1">
                  <from>
                    <xdr:col>4</xdr:col>
                    <xdr:colOff>552450</xdr:colOff>
                    <xdr:row>15</xdr:row>
                    <xdr:rowOff>0</xdr:rowOff>
                  </from>
                  <to>
                    <xdr:col>4</xdr:col>
                    <xdr:colOff>1066800</xdr:colOff>
                    <xdr:row>16</xdr:row>
                    <xdr:rowOff>31750</xdr:rowOff>
                  </to>
                </anchor>
              </controlPr>
            </control>
          </mc:Choice>
        </mc:AlternateContent>
        <mc:AlternateContent xmlns:mc="http://schemas.openxmlformats.org/markup-compatibility/2006">
          <mc:Choice Requires="x14">
            <control shapeId="10295" r:id="rId58" name="Check Box 55">
              <controlPr defaultSize="0" autoFill="0" autoLine="0" autoPict="0">
                <anchor moveWithCells="1">
                  <from>
                    <xdr:col>4</xdr:col>
                    <xdr:colOff>0</xdr:colOff>
                    <xdr:row>14</xdr:row>
                    <xdr:rowOff>0</xdr:rowOff>
                  </from>
                  <to>
                    <xdr:col>4</xdr:col>
                    <xdr:colOff>514350</xdr:colOff>
                    <xdr:row>14</xdr:row>
                    <xdr:rowOff>222250</xdr:rowOff>
                  </to>
                </anchor>
              </controlPr>
            </control>
          </mc:Choice>
        </mc:AlternateContent>
        <mc:AlternateContent xmlns:mc="http://schemas.openxmlformats.org/markup-compatibility/2006">
          <mc:Choice Requires="x14">
            <control shapeId="10296" r:id="rId59" name="Check Box 56">
              <controlPr defaultSize="0" autoFill="0" autoLine="0" autoPict="0">
                <anchor moveWithCells="1">
                  <from>
                    <xdr:col>4</xdr:col>
                    <xdr:colOff>552450</xdr:colOff>
                    <xdr:row>14</xdr:row>
                    <xdr:rowOff>0</xdr:rowOff>
                  </from>
                  <to>
                    <xdr:col>4</xdr:col>
                    <xdr:colOff>1066800</xdr:colOff>
                    <xdr:row>14</xdr:row>
                    <xdr:rowOff>222250</xdr:rowOff>
                  </to>
                </anchor>
              </controlPr>
            </control>
          </mc:Choice>
        </mc:AlternateContent>
        <mc:AlternateContent xmlns:mc="http://schemas.openxmlformats.org/markup-compatibility/2006">
          <mc:Choice Requires="x14">
            <control shapeId="10297" r:id="rId60" name="Check Box 57">
              <controlPr defaultSize="0" autoFill="0" autoLine="0" autoPict="0">
                <anchor moveWithCells="1">
                  <from>
                    <xdr:col>4</xdr:col>
                    <xdr:colOff>0</xdr:colOff>
                    <xdr:row>12</xdr:row>
                    <xdr:rowOff>0</xdr:rowOff>
                  </from>
                  <to>
                    <xdr:col>4</xdr:col>
                    <xdr:colOff>514350</xdr:colOff>
                    <xdr:row>13</xdr:row>
                    <xdr:rowOff>31750</xdr:rowOff>
                  </to>
                </anchor>
              </controlPr>
            </control>
          </mc:Choice>
        </mc:AlternateContent>
        <mc:AlternateContent xmlns:mc="http://schemas.openxmlformats.org/markup-compatibility/2006">
          <mc:Choice Requires="x14">
            <control shapeId="10298" r:id="rId61" name="Check Box 58">
              <controlPr defaultSize="0" autoFill="0" autoLine="0" autoPict="0">
                <anchor moveWithCells="1">
                  <from>
                    <xdr:col>4</xdr:col>
                    <xdr:colOff>552450</xdr:colOff>
                    <xdr:row>12</xdr:row>
                    <xdr:rowOff>0</xdr:rowOff>
                  </from>
                  <to>
                    <xdr:col>4</xdr:col>
                    <xdr:colOff>1066800</xdr:colOff>
                    <xdr:row>13</xdr:row>
                    <xdr:rowOff>31750</xdr:rowOff>
                  </to>
                </anchor>
              </controlPr>
            </control>
          </mc:Choice>
        </mc:AlternateContent>
        <mc:AlternateContent xmlns:mc="http://schemas.openxmlformats.org/markup-compatibility/2006">
          <mc:Choice Requires="x14">
            <control shapeId="10299" r:id="rId62" name="Check Box 59">
              <controlPr defaultSize="0" autoFill="0" autoLine="0" autoPict="0">
                <anchor moveWithCells="1">
                  <from>
                    <xdr:col>4</xdr:col>
                    <xdr:colOff>0</xdr:colOff>
                    <xdr:row>13</xdr:row>
                    <xdr:rowOff>0</xdr:rowOff>
                  </from>
                  <to>
                    <xdr:col>4</xdr:col>
                    <xdr:colOff>514350</xdr:colOff>
                    <xdr:row>14</xdr:row>
                    <xdr:rowOff>31750</xdr:rowOff>
                  </to>
                </anchor>
              </controlPr>
            </control>
          </mc:Choice>
        </mc:AlternateContent>
        <mc:AlternateContent xmlns:mc="http://schemas.openxmlformats.org/markup-compatibility/2006">
          <mc:Choice Requires="x14">
            <control shapeId="10300" r:id="rId63" name="Check Box 60">
              <controlPr defaultSize="0" autoFill="0" autoLine="0" autoPict="0">
                <anchor moveWithCells="1">
                  <from>
                    <xdr:col>4</xdr:col>
                    <xdr:colOff>552450</xdr:colOff>
                    <xdr:row>13</xdr:row>
                    <xdr:rowOff>0</xdr:rowOff>
                  </from>
                  <to>
                    <xdr:col>4</xdr:col>
                    <xdr:colOff>1066800</xdr:colOff>
                    <xdr:row>14</xdr:row>
                    <xdr:rowOff>31750</xdr:rowOff>
                  </to>
                </anchor>
              </controlPr>
            </control>
          </mc:Choice>
        </mc:AlternateContent>
        <mc:AlternateContent xmlns:mc="http://schemas.openxmlformats.org/markup-compatibility/2006">
          <mc:Choice Requires="x14">
            <control shapeId="10301" r:id="rId64" name="Check Box 61">
              <controlPr defaultSize="0" autoFill="0" autoLine="0" autoPict="0">
                <anchor moveWithCells="1">
                  <from>
                    <xdr:col>3</xdr:col>
                    <xdr:colOff>0</xdr:colOff>
                    <xdr:row>10</xdr:row>
                    <xdr:rowOff>0</xdr:rowOff>
                  </from>
                  <to>
                    <xdr:col>3</xdr:col>
                    <xdr:colOff>514350</xdr:colOff>
                    <xdr:row>11</xdr:row>
                    <xdr:rowOff>31750</xdr:rowOff>
                  </to>
                </anchor>
              </controlPr>
            </control>
          </mc:Choice>
        </mc:AlternateContent>
        <mc:AlternateContent xmlns:mc="http://schemas.openxmlformats.org/markup-compatibility/2006">
          <mc:Choice Requires="x14">
            <control shapeId="10302" r:id="rId65" name="Check Box 62">
              <controlPr defaultSize="0" autoFill="0" autoLine="0" autoPict="0">
                <anchor moveWithCells="1">
                  <from>
                    <xdr:col>3</xdr:col>
                    <xdr:colOff>552450</xdr:colOff>
                    <xdr:row>10</xdr:row>
                    <xdr:rowOff>0</xdr:rowOff>
                  </from>
                  <to>
                    <xdr:col>3</xdr:col>
                    <xdr:colOff>1066800</xdr:colOff>
                    <xdr:row>11</xdr:row>
                    <xdr:rowOff>31750</xdr:rowOff>
                  </to>
                </anchor>
              </controlPr>
            </control>
          </mc:Choice>
        </mc:AlternateContent>
        <mc:AlternateContent xmlns:mc="http://schemas.openxmlformats.org/markup-compatibility/2006">
          <mc:Choice Requires="x14">
            <control shapeId="10303" r:id="rId66" name="Check Box 63">
              <controlPr defaultSize="0" autoFill="0" autoLine="0" autoPict="0">
                <anchor moveWithCells="1">
                  <from>
                    <xdr:col>4</xdr:col>
                    <xdr:colOff>0</xdr:colOff>
                    <xdr:row>36</xdr:row>
                    <xdr:rowOff>0</xdr:rowOff>
                  </from>
                  <to>
                    <xdr:col>4</xdr:col>
                    <xdr:colOff>514350</xdr:colOff>
                    <xdr:row>37</xdr:row>
                    <xdr:rowOff>0</xdr:rowOff>
                  </to>
                </anchor>
              </controlPr>
            </control>
          </mc:Choice>
        </mc:AlternateContent>
        <mc:AlternateContent xmlns:mc="http://schemas.openxmlformats.org/markup-compatibility/2006">
          <mc:Choice Requires="x14">
            <control shapeId="10304" r:id="rId67" name="Check Box 64">
              <controlPr defaultSize="0" autoFill="0" autoLine="0" autoPict="0">
                <anchor moveWithCells="1">
                  <from>
                    <xdr:col>4</xdr:col>
                    <xdr:colOff>552450</xdr:colOff>
                    <xdr:row>36</xdr:row>
                    <xdr:rowOff>0</xdr:rowOff>
                  </from>
                  <to>
                    <xdr:col>4</xdr:col>
                    <xdr:colOff>1066800</xdr:colOff>
                    <xdr:row>37</xdr:row>
                    <xdr:rowOff>0</xdr:rowOff>
                  </to>
                </anchor>
              </controlPr>
            </control>
          </mc:Choice>
        </mc:AlternateContent>
        <mc:AlternateContent xmlns:mc="http://schemas.openxmlformats.org/markup-compatibility/2006">
          <mc:Choice Requires="x14">
            <control shapeId="10305" r:id="rId68" name="Check Box 65">
              <controlPr defaultSize="0" autoFill="0" autoLine="0" autoPict="0">
                <anchor moveWithCells="1" sizeWithCells="1">
                  <from>
                    <xdr:col>4</xdr:col>
                    <xdr:colOff>38100</xdr:colOff>
                    <xdr:row>50</xdr:row>
                    <xdr:rowOff>165100</xdr:rowOff>
                  </from>
                  <to>
                    <xdr:col>4</xdr:col>
                    <xdr:colOff>666750</xdr:colOff>
                    <xdr:row>50</xdr:row>
                    <xdr:rowOff>495300</xdr:rowOff>
                  </to>
                </anchor>
              </controlPr>
            </control>
          </mc:Choice>
        </mc:AlternateContent>
        <mc:AlternateContent xmlns:mc="http://schemas.openxmlformats.org/markup-compatibility/2006">
          <mc:Choice Requires="x14">
            <control shapeId="10306" r:id="rId69" name="Check Box 66">
              <controlPr defaultSize="0" autoFill="0" autoLine="0" autoPict="0">
                <anchor moveWithCells="1" sizeWithCells="1">
                  <from>
                    <xdr:col>4</xdr:col>
                    <xdr:colOff>711200</xdr:colOff>
                    <xdr:row>50</xdr:row>
                    <xdr:rowOff>165100</xdr:rowOff>
                  </from>
                  <to>
                    <xdr:col>4</xdr:col>
                    <xdr:colOff>1333500</xdr:colOff>
                    <xdr:row>50</xdr:row>
                    <xdr:rowOff>495300</xdr:rowOff>
                  </to>
                </anchor>
              </controlPr>
            </control>
          </mc:Choice>
        </mc:AlternateContent>
        <mc:AlternateContent xmlns:mc="http://schemas.openxmlformats.org/markup-compatibility/2006">
          <mc:Choice Requires="x14">
            <control shapeId="10307" r:id="rId70" name="Check Box 67">
              <controlPr defaultSize="0" autoFill="0" autoLine="0" autoPict="0">
                <anchor moveWithCells="1" sizeWithCells="1">
                  <from>
                    <xdr:col>4</xdr:col>
                    <xdr:colOff>1327150</xdr:colOff>
                    <xdr:row>50</xdr:row>
                    <xdr:rowOff>165100</xdr:rowOff>
                  </from>
                  <to>
                    <xdr:col>4</xdr:col>
                    <xdr:colOff>2298700</xdr:colOff>
                    <xdr:row>50</xdr:row>
                    <xdr:rowOff>495300</xdr:rowOff>
                  </to>
                </anchor>
              </controlPr>
            </control>
          </mc:Choice>
        </mc:AlternateContent>
        <mc:AlternateContent xmlns:mc="http://schemas.openxmlformats.org/markup-compatibility/2006">
          <mc:Choice Requires="x14">
            <control shapeId="10308" r:id="rId71" name="Check Box 68">
              <controlPr defaultSize="0" autoFill="0" autoLine="0" autoPict="0">
                <anchor moveWithCells="1">
                  <from>
                    <xdr:col>4</xdr:col>
                    <xdr:colOff>0</xdr:colOff>
                    <xdr:row>88</xdr:row>
                    <xdr:rowOff>0</xdr:rowOff>
                  </from>
                  <to>
                    <xdr:col>4</xdr:col>
                    <xdr:colOff>514350</xdr:colOff>
                    <xdr:row>89</xdr:row>
                    <xdr:rowOff>0</xdr:rowOff>
                  </to>
                </anchor>
              </controlPr>
            </control>
          </mc:Choice>
        </mc:AlternateContent>
        <mc:AlternateContent xmlns:mc="http://schemas.openxmlformats.org/markup-compatibility/2006">
          <mc:Choice Requires="x14">
            <control shapeId="10309" r:id="rId72" name="Check Box 69">
              <controlPr defaultSize="0" autoFill="0" autoLine="0" autoPict="0">
                <anchor moveWithCells="1">
                  <from>
                    <xdr:col>4</xdr:col>
                    <xdr:colOff>552450</xdr:colOff>
                    <xdr:row>88</xdr:row>
                    <xdr:rowOff>0</xdr:rowOff>
                  </from>
                  <to>
                    <xdr:col>4</xdr:col>
                    <xdr:colOff>1066800</xdr:colOff>
                    <xdr:row>89</xdr:row>
                    <xdr:rowOff>0</xdr:rowOff>
                  </to>
                </anchor>
              </controlPr>
            </control>
          </mc:Choice>
        </mc:AlternateContent>
        <mc:AlternateContent xmlns:mc="http://schemas.openxmlformats.org/markup-compatibility/2006">
          <mc:Choice Requires="x14">
            <control shapeId="10310" r:id="rId73" name="Check Box 70">
              <controlPr defaultSize="0" autoFill="0" autoLine="0" autoPict="0">
                <anchor moveWithCells="1">
                  <from>
                    <xdr:col>4</xdr:col>
                    <xdr:colOff>1060450</xdr:colOff>
                    <xdr:row>88</xdr:row>
                    <xdr:rowOff>0</xdr:rowOff>
                  </from>
                  <to>
                    <xdr:col>4</xdr:col>
                    <xdr:colOff>1854200</xdr:colOff>
                    <xdr:row>89</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3DFDC-2CC2-4F2F-9702-325E84CA1BC8}">
  <dimension ref="B1:I44"/>
  <sheetViews>
    <sheetView topLeftCell="A18" zoomScale="67" zoomScaleNormal="55" workbookViewId="0">
      <selection activeCell="A30" sqref="A30"/>
    </sheetView>
  </sheetViews>
  <sheetFormatPr defaultColWidth="9.1796875" defaultRowHeight="14" x14ac:dyDescent="0.35"/>
  <cols>
    <col min="1" max="2" width="1.81640625" style="277" customWidth="1"/>
    <col min="3" max="3" width="38.08984375" style="277" customWidth="1"/>
    <col min="4" max="4" width="19.26953125" style="277" customWidth="1"/>
    <col min="5" max="5" width="66.36328125" style="277" bestFit="1" customWidth="1"/>
    <col min="6" max="6" width="21.1796875" style="277" customWidth="1"/>
    <col min="7" max="7" width="26.1796875" style="277" customWidth="1"/>
    <col min="8" max="8" width="29.90625" style="277" customWidth="1"/>
    <col min="9" max="10" width="1.81640625" style="277" customWidth="1"/>
    <col min="11" max="16384" width="9.1796875" style="277"/>
  </cols>
  <sheetData>
    <row r="1" spans="2:9" ht="14.5" thickBot="1" x14ac:dyDescent="0.4"/>
    <row r="2" spans="2:9" ht="14.5" thickBot="1" x14ac:dyDescent="0.4">
      <c r="B2" s="310"/>
      <c r="C2" s="309"/>
      <c r="D2" s="309"/>
      <c r="E2" s="309"/>
      <c r="F2" s="309"/>
      <c r="G2" s="309"/>
      <c r="H2" s="309"/>
      <c r="I2" s="308"/>
    </row>
    <row r="3" spans="2:9" ht="20.5" thickBot="1" x14ac:dyDescent="0.4">
      <c r="B3" s="282"/>
      <c r="C3" s="718" t="s">
        <v>682</v>
      </c>
      <c r="D3" s="719"/>
      <c r="E3" s="719"/>
      <c r="F3" s="719"/>
      <c r="G3" s="719"/>
      <c r="H3" s="720"/>
      <c r="I3" s="298"/>
    </row>
    <row r="4" spans="2:9" x14ac:dyDescent="0.35">
      <c r="B4" s="282"/>
      <c r="C4" s="299"/>
      <c r="D4" s="299"/>
      <c r="E4" s="299"/>
      <c r="F4" s="299"/>
      <c r="G4" s="299"/>
      <c r="H4" s="299"/>
      <c r="I4" s="298"/>
    </row>
    <row r="5" spans="2:9" x14ac:dyDescent="0.35">
      <c r="B5" s="282"/>
      <c r="C5" s="299"/>
      <c r="D5" s="299"/>
      <c r="E5" s="299"/>
      <c r="F5" s="299"/>
      <c r="G5" s="299"/>
      <c r="H5" s="299"/>
      <c r="I5" s="298"/>
    </row>
    <row r="6" spans="2:9" x14ac:dyDescent="0.35">
      <c r="B6" s="282"/>
      <c r="C6" s="300" t="s">
        <v>739</v>
      </c>
      <c r="D6" s="299"/>
      <c r="E6" s="299"/>
      <c r="F6" s="299"/>
      <c r="G6" s="299"/>
      <c r="H6" s="299"/>
      <c r="I6" s="298"/>
    </row>
    <row r="7" spans="2:9" ht="14.5" thickBot="1" x14ac:dyDescent="0.4">
      <c r="B7" s="282"/>
      <c r="C7" s="299"/>
      <c r="D7" s="299"/>
      <c r="E7" s="299"/>
      <c r="F7" s="299"/>
      <c r="G7" s="299"/>
      <c r="H7" s="299"/>
      <c r="I7" s="298"/>
    </row>
    <row r="8" spans="2:9" ht="45" customHeight="1" x14ac:dyDescent="0.35">
      <c r="B8" s="282"/>
      <c r="C8" s="694" t="s">
        <v>681</v>
      </c>
      <c r="D8" s="695"/>
      <c r="E8" s="722" t="s">
        <v>18</v>
      </c>
      <c r="F8" s="722"/>
      <c r="G8" s="722"/>
      <c r="H8" s="723"/>
      <c r="I8" s="298"/>
    </row>
    <row r="9" spans="2:9" ht="45" customHeight="1" thickBot="1" x14ac:dyDescent="0.4">
      <c r="B9" s="282"/>
      <c r="C9" s="688" t="s">
        <v>680</v>
      </c>
      <c r="D9" s="689"/>
      <c r="E9" s="725" t="s">
        <v>11</v>
      </c>
      <c r="F9" s="725"/>
      <c r="G9" s="725"/>
      <c r="H9" s="726"/>
      <c r="I9" s="298"/>
    </row>
    <row r="10" spans="2:9" ht="15" customHeight="1" thickBot="1" x14ac:dyDescent="0.4">
      <c r="B10" s="282"/>
      <c r="C10" s="721"/>
      <c r="D10" s="721"/>
      <c r="E10" s="724"/>
      <c r="F10" s="724"/>
      <c r="G10" s="724"/>
      <c r="H10" s="724"/>
      <c r="I10" s="298"/>
    </row>
    <row r="11" spans="2:9" ht="30" customHeight="1" x14ac:dyDescent="0.35">
      <c r="B11" s="282"/>
      <c r="C11" s="715" t="s">
        <v>679</v>
      </c>
      <c r="D11" s="716"/>
      <c r="E11" s="716"/>
      <c r="F11" s="716"/>
      <c r="G11" s="716"/>
      <c r="H11" s="717"/>
      <c r="I11" s="298"/>
    </row>
    <row r="12" spans="2:9" ht="28" x14ac:dyDescent="0.35">
      <c r="B12" s="282"/>
      <c r="C12" s="307" t="s">
        <v>761</v>
      </c>
      <c r="D12" s="306" t="s">
        <v>762</v>
      </c>
      <c r="E12" s="306" t="s">
        <v>209</v>
      </c>
      <c r="F12" s="306" t="s">
        <v>208</v>
      </c>
      <c r="G12" s="306" t="s">
        <v>678</v>
      </c>
      <c r="H12" s="305" t="s">
        <v>677</v>
      </c>
      <c r="I12" s="298"/>
    </row>
    <row r="13" spans="2:9" ht="30" customHeight="1" x14ac:dyDescent="0.35">
      <c r="B13" s="282"/>
      <c r="C13" s="304" t="s">
        <v>1085</v>
      </c>
      <c r="D13" s="303" t="s">
        <v>1084</v>
      </c>
      <c r="E13" s="565" t="s">
        <v>1088</v>
      </c>
      <c r="F13" s="303">
        <v>0</v>
      </c>
      <c r="G13" s="560">
        <v>0.47</v>
      </c>
      <c r="H13" s="302" t="s">
        <v>1083</v>
      </c>
      <c r="I13" s="298"/>
    </row>
    <row r="14" spans="2:9" ht="30" customHeight="1" x14ac:dyDescent="0.35">
      <c r="B14" s="282"/>
      <c r="C14" s="304" t="s">
        <v>1085</v>
      </c>
      <c r="D14" s="303" t="s">
        <v>1084</v>
      </c>
      <c r="E14" s="565" t="s">
        <v>1087</v>
      </c>
      <c r="F14" s="303">
        <v>0</v>
      </c>
      <c r="G14" s="560">
        <v>0.21299999999999999</v>
      </c>
      <c r="H14" s="302" t="s">
        <v>1083</v>
      </c>
      <c r="I14" s="298"/>
    </row>
    <row r="15" spans="2:9" ht="28" x14ac:dyDescent="0.35">
      <c r="B15" s="282"/>
      <c r="C15" s="304" t="s">
        <v>1085</v>
      </c>
      <c r="D15" s="303" t="s">
        <v>1084</v>
      </c>
      <c r="E15" s="565" t="s">
        <v>1086</v>
      </c>
      <c r="F15" s="303">
        <v>0</v>
      </c>
      <c r="G15" s="560">
        <v>0.1</v>
      </c>
      <c r="H15" s="302" t="s">
        <v>1118</v>
      </c>
      <c r="I15" s="298"/>
    </row>
    <row r="16" spans="2:9" ht="28" x14ac:dyDescent="0.35">
      <c r="B16" s="282"/>
      <c r="C16" s="304" t="s">
        <v>1085</v>
      </c>
      <c r="D16" s="303" t="s">
        <v>1084</v>
      </c>
      <c r="E16" s="565" t="s">
        <v>1090</v>
      </c>
      <c r="F16" s="303">
        <v>0</v>
      </c>
      <c r="G16" s="560">
        <v>0.41</v>
      </c>
      <c r="H16" s="302" t="s">
        <v>1083</v>
      </c>
      <c r="I16" s="298"/>
    </row>
    <row r="17" spans="2:9" ht="30" customHeight="1" thickBot="1" x14ac:dyDescent="0.4">
      <c r="B17" s="282"/>
      <c r="C17" s="561" t="s">
        <v>1085</v>
      </c>
      <c r="D17" s="562" t="s">
        <v>1084</v>
      </c>
      <c r="E17" s="566" t="s">
        <v>1089</v>
      </c>
      <c r="F17" s="562">
        <v>0</v>
      </c>
      <c r="G17" s="563">
        <v>0.47</v>
      </c>
      <c r="H17" s="564" t="s">
        <v>1083</v>
      </c>
      <c r="I17" s="298"/>
    </row>
    <row r="18" spans="2:9" x14ac:dyDescent="0.35">
      <c r="B18" s="282"/>
      <c r="C18" s="299"/>
      <c r="D18" s="299"/>
      <c r="E18" s="299"/>
      <c r="F18" s="299"/>
      <c r="G18" s="299"/>
      <c r="H18" s="299"/>
      <c r="I18" s="298"/>
    </row>
    <row r="19" spans="2:9" x14ac:dyDescent="0.35">
      <c r="B19" s="282"/>
      <c r="C19" s="248"/>
      <c r="D19" s="299"/>
      <c r="E19" s="299"/>
      <c r="F19" s="299"/>
      <c r="G19" s="299"/>
      <c r="H19" s="299"/>
      <c r="I19" s="298"/>
    </row>
    <row r="20" spans="2:9" s="278" customFormat="1" x14ac:dyDescent="0.35">
      <c r="B20" s="282"/>
      <c r="C20" s="300" t="s">
        <v>740</v>
      </c>
      <c r="D20" s="299"/>
      <c r="E20" s="299"/>
      <c r="F20" s="299"/>
      <c r="G20" s="299"/>
      <c r="H20" s="299"/>
      <c r="I20" s="298"/>
    </row>
    <row r="21" spans="2:9" s="278" customFormat="1" ht="14.5" thickBot="1" x14ac:dyDescent="0.4">
      <c r="B21" s="282"/>
      <c r="C21" s="300"/>
      <c r="D21" s="299"/>
      <c r="E21" s="299"/>
      <c r="F21" s="299"/>
      <c r="G21" s="299"/>
      <c r="H21" s="299"/>
      <c r="I21" s="298"/>
    </row>
    <row r="22" spans="2:9" s="278" customFormat="1" ht="30" customHeight="1" x14ac:dyDescent="0.35">
      <c r="B22" s="282"/>
      <c r="C22" s="732" t="s">
        <v>763</v>
      </c>
      <c r="D22" s="733"/>
      <c r="E22" s="733"/>
      <c r="F22" s="733"/>
      <c r="G22" s="733"/>
      <c r="H22" s="734"/>
      <c r="I22" s="298"/>
    </row>
    <row r="23" spans="2:9" ht="30" customHeight="1" x14ac:dyDescent="0.35">
      <c r="B23" s="282"/>
      <c r="C23" s="727" t="s">
        <v>764</v>
      </c>
      <c r="D23" s="728"/>
      <c r="E23" s="728" t="s">
        <v>677</v>
      </c>
      <c r="F23" s="728"/>
      <c r="G23" s="728"/>
      <c r="H23" s="729"/>
      <c r="I23" s="298"/>
    </row>
    <row r="24" spans="2:9" ht="30" customHeight="1" x14ac:dyDescent="0.35">
      <c r="B24" s="282"/>
      <c r="C24" s="735"/>
      <c r="D24" s="736"/>
      <c r="E24" s="711"/>
      <c r="F24" s="737"/>
      <c r="G24" s="737"/>
      <c r="H24" s="712"/>
      <c r="I24" s="298"/>
    </row>
    <row r="25" spans="2:9" ht="30" customHeight="1" thickBot="1" x14ac:dyDescent="0.4">
      <c r="B25" s="282"/>
      <c r="C25" s="730"/>
      <c r="D25" s="731"/>
      <c r="E25" s="709"/>
      <c r="F25" s="709"/>
      <c r="G25" s="709"/>
      <c r="H25" s="710"/>
      <c r="I25" s="298"/>
    </row>
    <row r="26" spans="2:9" x14ac:dyDescent="0.35">
      <c r="B26" s="282"/>
      <c r="C26" s="299"/>
      <c r="D26" s="299"/>
      <c r="E26" s="299"/>
      <c r="F26" s="299"/>
      <c r="G26" s="299"/>
      <c r="H26" s="299"/>
      <c r="I26" s="298"/>
    </row>
    <row r="27" spans="2:9" x14ac:dyDescent="0.35">
      <c r="B27" s="282"/>
      <c r="C27" s="299"/>
      <c r="D27" s="299"/>
      <c r="E27" s="299"/>
      <c r="F27" s="299"/>
      <c r="G27" s="299"/>
      <c r="H27" s="299"/>
      <c r="I27" s="298"/>
    </row>
    <row r="28" spans="2:9" x14ac:dyDescent="0.35">
      <c r="B28" s="282"/>
      <c r="C28" s="300" t="s">
        <v>676</v>
      </c>
      <c r="D28" s="300"/>
      <c r="E28" s="299"/>
      <c r="F28" s="299"/>
      <c r="G28" s="299"/>
      <c r="H28" s="299"/>
      <c r="I28" s="298"/>
    </row>
    <row r="29" spans="2:9" ht="14.5" thickBot="1" x14ac:dyDescent="0.4">
      <c r="B29" s="282"/>
      <c r="C29" s="301"/>
      <c r="D29" s="299"/>
      <c r="E29" s="299"/>
      <c r="F29" s="299"/>
      <c r="G29" s="299"/>
      <c r="H29" s="299"/>
      <c r="I29" s="298"/>
    </row>
    <row r="30" spans="2:9" ht="85" customHeight="1" x14ac:dyDescent="0.35">
      <c r="B30" s="282"/>
      <c r="C30" s="694" t="s">
        <v>675</v>
      </c>
      <c r="D30" s="695"/>
      <c r="E30" s="738" t="s">
        <v>1119</v>
      </c>
      <c r="F30" s="739"/>
      <c r="G30" s="739"/>
      <c r="H30" s="740"/>
      <c r="I30" s="298"/>
    </row>
    <row r="31" spans="2:9" ht="45" customHeight="1" x14ac:dyDescent="0.35">
      <c r="B31" s="282"/>
      <c r="C31" s="696" t="s">
        <v>674</v>
      </c>
      <c r="D31" s="697"/>
      <c r="E31" s="741" t="s">
        <v>1061</v>
      </c>
      <c r="F31" s="742"/>
      <c r="G31" s="742"/>
      <c r="H31" s="743"/>
      <c r="I31" s="298"/>
    </row>
    <row r="32" spans="2:9" ht="45" customHeight="1" x14ac:dyDescent="0.35">
      <c r="B32" s="282"/>
      <c r="C32" s="696" t="s">
        <v>765</v>
      </c>
      <c r="D32" s="697"/>
      <c r="E32" s="741" t="s">
        <v>1062</v>
      </c>
      <c r="F32" s="742"/>
      <c r="G32" s="742"/>
      <c r="H32" s="743"/>
      <c r="I32" s="298"/>
    </row>
    <row r="33" spans="2:9" ht="45" customHeight="1" x14ac:dyDescent="0.35">
      <c r="B33" s="282"/>
      <c r="C33" s="696" t="s">
        <v>766</v>
      </c>
      <c r="D33" s="697"/>
      <c r="E33" s="742" t="s">
        <v>11</v>
      </c>
      <c r="F33" s="742"/>
      <c r="G33" s="742"/>
      <c r="H33" s="743"/>
      <c r="I33" s="298"/>
    </row>
    <row r="34" spans="2:9" ht="45" customHeight="1" thickBot="1" x14ac:dyDescent="0.4">
      <c r="B34" s="282"/>
      <c r="C34" s="688" t="s">
        <v>673</v>
      </c>
      <c r="D34" s="689"/>
      <c r="E34" s="744" t="s">
        <v>18</v>
      </c>
      <c r="F34" s="744"/>
      <c r="G34" s="744"/>
      <c r="H34" s="745"/>
      <c r="I34" s="298"/>
    </row>
    <row r="35" spans="2:9" customFormat="1" ht="15" customHeight="1" x14ac:dyDescent="0.35">
      <c r="B35" s="80"/>
      <c r="C35" s="81"/>
      <c r="D35" s="81"/>
      <c r="E35" s="81"/>
      <c r="F35" s="81"/>
      <c r="G35" s="81"/>
      <c r="H35" s="81"/>
      <c r="I35" s="83"/>
    </row>
    <row r="36" spans="2:9" x14ac:dyDescent="0.35">
      <c r="B36" s="282"/>
      <c r="C36" s="248"/>
      <c r="D36" s="299"/>
      <c r="E36" s="299"/>
      <c r="F36" s="299"/>
      <c r="G36" s="299"/>
      <c r="H36" s="299"/>
      <c r="I36" s="298"/>
    </row>
    <row r="37" spans="2:9" x14ac:dyDescent="0.35">
      <c r="B37" s="282"/>
      <c r="C37" s="300" t="s">
        <v>672</v>
      </c>
      <c r="D37" s="299"/>
      <c r="E37" s="299"/>
      <c r="F37" s="299"/>
      <c r="G37" s="299"/>
      <c r="H37" s="299"/>
      <c r="I37" s="298"/>
    </row>
    <row r="38" spans="2:9" ht="14.5" thickBot="1" x14ac:dyDescent="0.4">
      <c r="B38" s="282"/>
      <c r="C38" s="300"/>
      <c r="D38" s="299"/>
      <c r="E38" s="299"/>
      <c r="F38" s="299"/>
      <c r="G38" s="299"/>
      <c r="H38" s="299"/>
      <c r="I38" s="298"/>
    </row>
    <row r="39" spans="2:9" ht="45" customHeight="1" x14ac:dyDescent="0.35">
      <c r="B39" s="282"/>
      <c r="C39" s="694" t="s">
        <v>738</v>
      </c>
      <c r="D39" s="695"/>
      <c r="E39" s="746"/>
      <c r="F39" s="746"/>
      <c r="G39" s="746"/>
      <c r="H39" s="747"/>
      <c r="I39" s="298"/>
    </row>
    <row r="40" spans="2:9" ht="45" customHeight="1" x14ac:dyDescent="0.35">
      <c r="B40" s="282"/>
      <c r="C40" s="727" t="s">
        <v>767</v>
      </c>
      <c r="D40" s="728"/>
      <c r="E40" s="728" t="s">
        <v>632</v>
      </c>
      <c r="F40" s="728"/>
      <c r="G40" s="728"/>
      <c r="H40" s="729"/>
      <c r="I40" s="298"/>
    </row>
    <row r="41" spans="2:9" ht="45" customHeight="1" x14ac:dyDescent="0.35">
      <c r="B41" s="282"/>
      <c r="C41" s="713" t="s">
        <v>1060</v>
      </c>
      <c r="D41" s="714"/>
      <c r="E41" s="711"/>
      <c r="F41" s="737"/>
      <c r="G41" s="737"/>
      <c r="H41" s="712"/>
      <c r="I41" s="298"/>
    </row>
    <row r="42" spans="2:9" ht="45" customHeight="1" thickBot="1" x14ac:dyDescent="0.4">
      <c r="B42" s="282"/>
      <c r="C42" s="748"/>
      <c r="D42" s="749"/>
      <c r="E42" s="750"/>
      <c r="F42" s="751"/>
      <c r="G42" s="751"/>
      <c r="H42" s="752"/>
      <c r="I42" s="298"/>
    </row>
    <row r="43" spans="2:9" x14ac:dyDescent="0.35">
      <c r="B43" s="282"/>
      <c r="C43" s="299"/>
      <c r="D43" s="299"/>
      <c r="E43" s="299"/>
      <c r="F43" s="299"/>
      <c r="G43" s="299"/>
      <c r="H43" s="299"/>
      <c r="I43" s="298"/>
    </row>
    <row r="44" spans="2:9" ht="14.5" thickBot="1" x14ac:dyDescent="0.4">
      <c r="B44" s="297"/>
      <c r="C44" s="296"/>
      <c r="D44" s="296"/>
      <c r="E44" s="296"/>
      <c r="F44" s="296"/>
      <c r="G44" s="296"/>
      <c r="H44" s="296"/>
      <c r="I44" s="295"/>
    </row>
  </sheetData>
  <mergeCells count="33">
    <mergeCell ref="C39:D39"/>
    <mergeCell ref="C40:D40"/>
    <mergeCell ref="E39:H39"/>
    <mergeCell ref="E40:H40"/>
    <mergeCell ref="C42:D42"/>
    <mergeCell ref="E42:H42"/>
    <mergeCell ref="C41:D41"/>
    <mergeCell ref="E41:H41"/>
    <mergeCell ref="E30:H30"/>
    <mergeCell ref="E31:H31"/>
    <mergeCell ref="E32:H32"/>
    <mergeCell ref="E33:H33"/>
    <mergeCell ref="E34:H34"/>
    <mergeCell ref="C30:D30"/>
    <mergeCell ref="C31:D31"/>
    <mergeCell ref="C32:D32"/>
    <mergeCell ref="C33:D33"/>
    <mergeCell ref="C34:D34"/>
    <mergeCell ref="C23:D23"/>
    <mergeCell ref="E23:H23"/>
    <mergeCell ref="C25:D25"/>
    <mergeCell ref="E25:H25"/>
    <mergeCell ref="C22:H22"/>
    <mergeCell ref="C24:D24"/>
    <mergeCell ref="E24:H24"/>
    <mergeCell ref="C11:H11"/>
    <mergeCell ref="C3:H3"/>
    <mergeCell ref="C8:D8"/>
    <mergeCell ref="C10:D10"/>
    <mergeCell ref="E8:H8"/>
    <mergeCell ref="E10:H10"/>
    <mergeCell ref="C9:D9"/>
    <mergeCell ref="E9:H9"/>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4</xdr:col>
                    <xdr:colOff>0</xdr:colOff>
                    <xdr:row>38</xdr:row>
                    <xdr:rowOff>0</xdr:rowOff>
                  </from>
                  <to>
                    <xdr:col>4</xdr:col>
                    <xdr:colOff>1416050</xdr:colOff>
                    <xdr:row>39</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4</xdr:col>
                    <xdr:colOff>1524000</xdr:colOff>
                    <xdr:row>38</xdr:row>
                    <xdr:rowOff>0</xdr:rowOff>
                  </from>
                  <to>
                    <xdr:col>4</xdr:col>
                    <xdr:colOff>2940050</xdr:colOff>
                    <xdr:row>39</xdr:row>
                    <xdr:rowOff>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4</xdr:col>
                    <xdr:colOff>2914650</xdr:colOff>
                    <xdr:row>38</xdr:row>
                    <xdr:rowOff>0</xdr:rowOff>
                  </from>
                  <to>
                    <xdr:col>5</xdr:col>
                    <xdr:colOff>476250</xdr:colOff>
                    <xdr:row>39</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58126-F849-430A-92FE-F64092EBD7F5}">
  <dimension ref="B1:F34"/>
  <sheetViews>
    <sheetView topLeftCell="A19" workbookViewId="0">
      <selection activeCell="D14" sqref="D14"/>
    </sheetView>
  </sheetViews>
  <sheetFormatPr defaultColWidth="9.1796875" defaultRowHeight="14" x14ac:dyDescent="0.3"/>
  <cols>
    <col min="1" max="2" width="1.81640625" style="18" customWidth="1"/>
    <col min="3" max="3" width="11.453125" style="312" customWidth="1"/>
    <col min="4" max="4" width="116" style="311" customWidth="1"/>
    <col min="5" max="6" width="1.81640625" style="18" customWidth="1"/>
    <col min="7" max="16384" width="9.1796875" style="18"/>
  </cols>
  <sheetData>
    <row r="1" spans="2:6" ht="10.5" customHeight="1" thickBot="1" x14ac:dyDescent="0.35"/>
    <row r="2" spans="2:6" ht="14.5" thickBot="1" x14ac:dyDescent="0.35">
      <c r="B2" s="331"/>
      <c r="C2" s="330"/>
      <c r="D2" s="329"/>
      <c r="E2" s="328"/>
    </row>
    <row r="3" spans="2:6" ht="20.5" thickBot="1" x14ac:dyDescent="0.45">
      <c r="B3" s="320"/>
      <c r="C3" s="666" t="s">
        <v>704</v>
      </c>
      <c r="D3" s="668"/>
      <c r="E3" s="318"/>
    </row>
    <row r="4" spans="2:6" ht="20" x14ac:dyDescent="0.4">
      <c r="B4" s="320"/>
      <c r="C4" s="327"/>
      <c r="D4" s="327"/>
      <c r="E4" s="318"/>
    </row>
    <row r="5" spans="2:6" ht="20" x14ac:dyDescent="0.4">
      <c r="B5" s="320"/>
      <c r="C5" s="249" t="s">
        <v>703</v>
      </c>
      <c r="D5" s="327"/>
      <c r="E5" s="318"/>
    </row>
    <row r="6" spans="2:6" ht="14.5" thickBot="1" x14ac:dyDescent="0.35">
      <c r="B6" s="320"/>
      <c r="C6" s="325"/>
      <c r="D6" s="273"/>
      <c r="E6" s="318"/>
    </row>
    <row r="7" spans="2:6" ht="30" customHeight="1" x14ac:dyDescent="0.3">
      <c r="B7" s="320"/>
      <c r="C7" s="324" t="s">
        <v>690</v>
      </c>
      <c r="D7" s="323" t="s">
        <v>689</v>
      </c>
      <c r="E7" s="318"/>
    </row>
    <row r="8" spans="2:6" ht="42" x14ac:dyDescent="0.3">
      <c r="B8" s="320"/>
      <c r="C8" s="321">
        <v>1</v>
      </c>
      <c r="D8" s="255" t="s">
        <v>702</v>
      </c>
      <c r="E8" s="318"/>
      <c r="F8" s="313"/>
    </row>
    <row r="9" spans="2:6" x14ac:dyDescent="0.3">
      <c r="B9" s="320"/>
      <c r="C9" s="321">
        <v>2</v>
      </c>
      <c r="D9" s="255" t="s">
        <v>701</v>
      </c>
      <c r="E9" s="318"/>
    </row>
    <row r="10" spans="2:6" ht="42" x14ac:dyDescent="0.3">
      <c r="B10" s="320"/>
      <c r="C10" s="321">
        <v>3</v>
      </c>
      <c r="D10" s="255" t="s">
        <v>700</v>
      </c>
      <c r="E10" s="318"/>
    </row>
    <row r="11" spans="2:6" x14ac:dyDescent="0.3">
      <c r="B11" s="320"/>
      <c r="C11" s="321">
        <v>4</v>
      </c>
      <c r="D11" s="255" t="s">
        <v>699</v>
      </c>
      <c r="E11" s="318"/>
    </row>
    <row r="12" spans="2:6" ht="28" x14ac:dyDescent="0.3">
      <c r="B12" s="320"/>
      <c r="C12" s="321">
        <v>5</v>
      </c>
      <c r="D12" s="255" t="s">
        <v>698</v>
      </c>
      <c r="E12" s="318"/>
    </row>
    <row r="13" spans="2:6" x14ac:dyDescent="0.3">
      <c r="B13" s="320"/>
      <c r="C13" s="321">
        <v>6</v>
      </c>
      <c r="D13" s="255" t="s">
        <v>697</v>
      </c>
      <c r="E13" s="318"/>
    </row>
    <row r="14" spans="2:6" ht="28" x14ac:dyDescent="0.3">
      <c r="B14" s="320"/>
      <c r="C14" s="321">
        <v>7</v>
      </c>
      <c r="D14" s="255" t="s">
        <v>696</v>
      </c>
      <c r="E14" s="318"/>
    </row>
    <row r="15" spans="2:6" x14ac:dyDescent="0.3">
      <c r="B15" s="320"/>
      <c r="C15" s="321">
        <v>8</v>
      </c>
      <c r="D15" s="255" t="s">
        <v>695</v>
      </c>
      <c r="E15" s="318"/>
    </row>
    <row r="16" spans="2:6" x14ac:dyDescent="0.3">
      <c r="B16" s="320"/>
      <c r="C16" s="321">
        <v>9</v>
      </c>
      <c r="D16" s="255" t="s">
        <v>694</v>
      </c>
      <c r="E16" s="318"/>
    </row>
    <row r="17" spans="2:5" x14ac:dyDescent="0.3">
      <c r="B17" s="320"/>
      <c r="C17" s="321">
        <v>10</v>
      </c>
      <c r="D17" s="322" t="s">
        <v>693</v>
      </c>
      <c r="E17" s="318"/>
    </row>
    <row r="18" spans="2:5" ht="28.5" thickBot="1" x14ac:dyDescent="0.35">
      <c r="B18" s="320"/>
      <c r="C18" s="319">
        <v>11</v>
      </c>
      <c r="D18" s="283" t="s">
        <v>692</v>
      </c>
      <c r="E18" s="318"/>
    </row>
    <row r="19" spans="2:5" x14ac:dyDescent="0.3">
      <c r="B19" s="320"/>
      <c r="C19" s="326"/>
      <c r="D19" s="268"/>
      <c r="E19" s="318"/>
    </row>
    <row r="20" spans="2:5" x14ac:dyDescent="0.3">
      <c r="B20" s="320"/>
      <c r="C20" s="249" t="s">
        <v>691</v>
      </c>
      <c r="D20" s="268"/>
      <c r="E20" s="318"/>
    </row>
    <row r="21" spans="2:5" ht="14.5" thickBot="1" x14ac:dyDescent="0.35">
      <c r="B21" s="320"/>
      <c r="C21" s="325"/>
      <c r="D21" s="268"/>
      <c r="E21" s="318"/>
    </row>
    <row r="22" spans="2:5" ht="30" customHeight="1" x14ac:dyDescent="0.3">
      <c r="B22" s="320"/>
      <c r="C22" s="324" t="s">
        <v>690</v>
      </c>
      <c r="D22" s="323" t="s">
        <v>689</v>
      </c>
      <c r="E22" s="318"/>
    </row>
    <row r="23" spans="2:5" x14ac:dyDescent="0.3">
      <c r="B23" s="320"/>
      <c r="C23" s="321">
        <v>1</v>
      </c>
      <c r="D23" s="322" t="s">
        <v>688</v>
      </c>
      <c r="E23" s="318"/>
    </row>
    <row r="24" spans="2:5" x14ac:dyDescent="0.3">
      <c r="B24" s="320"/>
      <c r="C24" s="321">
        <v>2</v>
      </c>
      <c r="D24" s="255" t="s">
        <v>687</v>
      </c>
      <c r="E24" s="318"/>
    </row>
    <row r="25" spans="2:5" x14ac:dyDescent="0.3">
      <c r="B25" s="320"/>
      <c r="C25" s="321">
        <v>3</v>
      </c>
      <c r="D25" s="255" t="s">
        <v>686</v>
      </c>
      <c r="E25" s="318"/>
    </row>
    <row r="26" spans="2:5" x14ac:dyDescent="0.3">
      <c r="B26" s="320"/>
      <c r="C26" s="321">
        <v>4</v>
      </c>
      <c r="D26" s="255" t="s">
        <v>685</v>
      </c>
      <c r="E26" s="318"/>
    </row>
    <row r="27" spans="2:5" x14ac:dyDescent="0.3">
      <c r="B27" s="320"/>
      <c r="C27" s="321">
        <v>5</v>
      </c>
      <c r="D27" s="255" t="s">
        <v>684</v>
      </c>
      <c r="E27" s="318"/>
    </row>
    <row r="28" spans="2:5" ht="42.5" thickBot="1" x14ac:dyDescent="0.35">
      <c r="B28" s="320"/>
      <c r="C28" s="319">
        <v>6</v>
      </c>
      <c r="D28" s="283" t="s">
        <v>683</v>
      </c>
      <c r="E28" s="318"/>
    </row>
    <row r="29" spans="2:5" ht="14.5" thickBot="1" x14ac:dyDescent="0.35">
      <c r="B29" s="317"/>
      <c r="C29" s="316"/>
      <c r="D29" s="315"/>
      <c r="E29" s="314"/>
    </row>
    <row r="30" spans="2:5" x14ac:dyDescent="0.3">
      <c r="D30" s="313"/>
    </row>
    <row r="31" spans="2:5" x14ac:dyDescent="0.3">
      <c r="D31" s="313"/>
    </row>
    <row r="32" spans="2:5" x14ac:dyDescent="0.3">
      <c r="D32" s="313"/>
    </row>
    <row r="33" spans="4:4" x14ac:dyDescent="0.3">
      <c r="D33" s="313"/>
    </row>
    <row r="34" spans="4:4" x14ac:dyDescent="0.3">
      <c r="D34" s="313"/>
    </row>
  </sheetData>
  <mergeCells count="1">
    <mergeCell ref="C3:D3"/>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BB126"/>
  <sheetViews>
    <sheetView topLeftCell="H43" zoomScale="85" zoomScaleNormal="85" zoomScalePageLayoutView="80" workbookViewId="0">
      <selection activeCell="J26" sqref="J26"/>
    </sheetView>
  </sheetViews>
  <sheetFormatPr defaultColWidth="8.81640625" defaultRowHeight="14.5" x14ac:dyDescent="0.35"/>
  <cols>
    <col min="1" max="1" width="2.1796875" customWidth="1"/>
    <col min="2" max="2" width="2.36328125" customWidth="1"/>
    <col min="3" max="3" width="22.453125" style="11" customWidth="1"/>
    <col min="4" max="5" width="10.36328125" customWidth="1"/>
    <col min="6" max="7" width="9.1796875" customWidth="1"/>
    <col min="8" max="8" width="31.36328125" customWidth="1"/>
    <col min="9" max="9" width="24.26953125" customWidth="1"/>
    <col min="10" max="10" width="87.81640625" customWidth="1"/>
    <col min="11" max="11" width="13.81640625" customWidth="1"/>
    <col min="12" max="12" width="2.6328125" customWidth="1"/>
    <col min="13" max="13" width="2" customWidth="1"/>
    <col min="14" max="14" width="40.6328125" customWidth="1"/>
  </cols>
  <sheetData>
    <row r="1" spans="1:54" ht="15" thickBot="1" x14ac:dyDescent="0.4">
      <c r="A1" s="17"/>
      <c r="B1" s="17"/>
      <c r="C1" s="16"/>
      <c r="D1" s="17"/>
      <c r="E1" s="17"/>
      <c r="F1" s="17"/>
      <c r="G1" s="17"/>
      <c r="H1" s="17"/>
      <c r="I1" s="17"/>
      <c r="J1" s="87"/>
      <c r="K1" s="87"/>
      <c r="L1" s="1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c r="BB1" s="87"/>
    </row>
    <row r="2" spans="1:54" ht="15" thickBot="1" x14ac:dyDescent="0.4">
      <c r="A2" s="17"/>
      <c r="B2" s="30"/>
      <c r="C2" s="31"/>
      <c r="D2" s="32"/>
      <c r="E2" s="32"/>
      <c r="F2" s="32"/>
      <c r="G2" s="32"/>
      <c r="H2" s="32"/>
      <c r="I2" s="32"/>
      <c r="J2" s="93"/>
      <c r="K2" s="93"/>
      <c r="L2" s="33"/>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row>
    <row r="3" spans="1:54" ht="20.5" thickBot="1" x14ac:dyDescent="0.45">
      <c r="A3" s="17"/>
      <c r="B3" s="80"/>
      <c r="C3" s="607" t="s">
        <v>215</v>
      </c>
      <c r="D3" s="608"/>
      <c r="E3" s="608"/>
      <c r="F3" s="608"/>
      <c r="G3" s="608"/>
      <c r="H3" s="608"/>
      <c r="I3" s="608"/>
      <c r="J3" s="608"/>
      <c r="K3" s="609"/>
      <c r="L3" s="82"/>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row>
    <row r="4" spans="1:54" ht="15" customHeight="1" x14ac:dyDescent="0.35">
      <c r="A4" s="17"/>
      <c r="B4" s="34"/>
      <c r="C4" s="805" t="s">
        <v>768</v>
      </c>
      <c r="D4" s="805"/>
      <c r="E4" s="805"/>
      <c r="F4" s="805"/>
      <c r="G4" s="805"/>
      <c r="H4" s="805"/>
      <c r="I4" s="805"/>
      <c r="J4" s="805"/>
      <c r="K4" s="805"/>
      <c r="L4" s="35"/>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row>
    <row r="5" spans="1:54" ht="15" customHeight="1" x14ac:dyDescent="0.35">
      <c r="A5" s="17"/>
      <c r="B5" s="34"/>
      <c r="C5" s="759" t="s">
        <v>786</v>
      </c>
      <c r="D5" s="759"/>
      <c r="E5" s="759"/>
      <c r="F5" s="759"/>
      <c r="G5" s="759"/>
      <c r="H5" s="759"/>
      <c r="I5" s="759"/>
      <c r="J5" s="759"/>
      <c r="K5" s="759"/>
      <c r="L5" s="35"/>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c r="AO5" s="87"/>
      <c r="AP5" s="87"/>
      <c r="AQ5" s="87"/>
      <c r="AR5" s="87"/>
      <c r="AS5" s="87"/>
      <c r="AT5" s="87"/>
      <c r="AU5" s="87"/>
      <c r="AV5" s="87"/>
      <c r="AW5" s="87"/>
      <c r="AX5" s="87"/>
      <c r="AY5" s="87"/>
      <c r="AZ5" s="87"/>
      <c r="BA5" s="87"/>
      <c r="BB5" s="87"/>
    </row>
    <row r="6" spans="1:54" x14ac:dyDescent="0.35">
      <c r="A6" s="17"/>
      <c r="B6" s="34"/>
      <c r="C6" s="36"/>
      <c r="D6" s="37"/>
      <c r="E6" s="37"/>
      <c r="F6" s="37"/>
      <c r="G6" s="37"/>
      <c r="H6" s="37"/>
      <c r="I6" s="37"/>
      <c r="J6" s="94"/>
      <c r="K6" s="94"/>
      <c r="L6" s="35"/>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c r="AX6" s="87"/>
      <c r="AY6" s="87"/>
      <c r="AZ6" s="87"/>
      <c r="BA6" s="87"/>
      <c r="BB6" s="87"/>
    </row>
    <row r="7" spans="1:54" ht="28.75" customHeight="1" thickBot="1" x14ac:dyDescent="0.4">
      <c r="A7" s="17"/>
      <c r="B7" s="34"/>
      <c r="C7" s="36"/>
      <c r="D7" s="768" t="s">
        <v>796</v>
      </c>
      <c r="E7" s="768"/>
      <c r="F7" s="768" t="s">
        <v>749</v>
      </c>
      <c r="G7" s="768"/>
      <c r="H7" s="769" t="s">
        <v>219</v>
      </c>
      <c r="I7" s="769"/>
      <c r="J7" s="92" t="s">
        <v>220</v>
      </c>
      <c r="K7" s="92" t="s">
        <v>202</v>
      </c>
      <c r="L7" s="35"/>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7"/>
      <c r="AQ7" s="87"/>
      <c r="AR7" s="87"/>
      <c r="AS7" s="87"/>
      <c r="AT7" s="87"/>
      <c r="AU7" s="87"/>
      <c r="AV7" s="87"/>
      <c r="AW7" s="87"/>
      <c r="AX7" s="87"/>
      <c r="AY7" s="87"/>
      <c r="AZ7" s="87"/>
      <c r="BA7" s="87"/>
      <c r="BB7" s="87"/>
    </row>
    <row r="8" spans="1:54" s="11" customFormat="1" ht="128.5" customHeight="1" thickBot="1" x14ac:dyDescent="0.4">
      <c r="A8" s="16"/>
      <c r="B8" s="39"/>
      <c r="C8" s="399" t="s">
        <v>748</v>
      </c>
      <c r="D8" s="792" t="s">
        <v>948</v>
      </c>
      <c r="E8" s="792"/>
      <c r="F8" s="760" t="s">
        <v>955</v>
      </c>
      <c r="G8" s="761"/>
      <c r="H8" s="760" t="s">
        <v>949</v>
      </c>
      <c r="I8" s="761"/>
      <c r="J8" s="492" t="s">
        <v>1102</v>
      </c>
      <c r="K8" s="490" t="s">
        <v>1103</v>
      </c>
      <c r="L8" s="40"/>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87"/>
      <c r="AO8" s="87"/>
      <c r="AP8" s="87"/>
      <c r="AQ8" s="87"/>
      <c r="AR8" s="87"/>
      <c r="AS8" s="87"/>
      <c r="AT8" s="87"/>
      <c r="AU8" s="87"/>
      <c r="AV8" s="87"/>
      <c r="AW8" s="87"/>
      <c r="AX8" s="87"/>
      <c r="AY8" s="87"/>
      <c r="AZ8" s="87"/>
      <c r="BA8" s="87"/>
      <c r="BB8" s="87"/>
    </row>
    <row r="9" spans="1:54" s="11" customFormat="1" ht="53.5" customHeight="1" x14ac:dyDescent="0.35">
      <c r="A9" s="16"/>
      <c r="B9" s="39"/>
      <c r="C9" s="399"/>
      <c r="D9" s="799" t="s">
        <v>950</v>
      </c>
      <c r="E9" s="800"/>
      <c r="F9" s="793" t="s">
        <v>773</v>
      </c>
      <c r="G9" s="794"/>
      <c r="H9" s="793" t="s">
        <v>951</v>
      </c>
      <c r="I9" s="794"/>
      <c r="J9" s="797" t="s">
        <v>1112</v>
      </c>
      <c r="K9" s="803" t="s">
        <v>1044</v>
      </c>
      <c r="L9" s="40"/>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87"/>
      <c r="AR9" s="87"/>
      <c r="AS9" s="87"/>
      <c r="AT9" s="87"/>
      <c r="AU9" s="87"/>
      <c r="AV9" s="87"/>
      <c r="AW9" s="87"/>
      <c r="AX9" s="87"/>
      <c r="AY9" s="87"/>
      <c r="AZ9" s="87"/>
      <c r="BA9" s="87"/>
      <c r="BB9" s="87"/>
    </row>
    <row r="10" spans="1:54" s="11" customFormat="1" ht="193.5" customHeight="1" thickBot="1" x14ac:dyDescent="0.4">
      <c r="A10" s="16"/>
      <c r="B10" s="39"/>
      <c r="C10" s="91"/>
      <c r="D10" s="801"/>
      <c r="E10" s="802"/>
      <c r="F10" s="795"/>
      <c r="G10" s="796"/>
      <c r="H10" s="795"/>
      <c r="I10" s="796"/>
      <c r="J10" s="798"/>
      <c r="K10" s="804"/>
      <c r="L10" s="40"/>
      <c r="N10" s="87"/>
      <c r="O10" s="87"/>
      <c r="P10" s="87"/>
      <c r="Q10" s="87"/>
      <c r="R10" s="87"/>
      <c r="S10" s="87"/>
      <c r="T10" s="87"/>
      <c r="U10" s="87"/>
      <c r="V10" s="87"/>
      <c r="W10" s="87"/>
      <c r="X10" s="87"/>
      <c r="Y10" s="87"/>
      <c r="Z10" s="87"/>
      <c r="AA10" s="87"/>
      <c r="AB10" s="87"/>
      <c r="AC10" s="87"/>
      <c r="AD10" s="87"/>
      <c r="AE10" s="87"/>
      <c r="AF10" s="87"/>
      <c r="AG10" s="87"/>
      <c r="AH10" s="87"/>
      <c r="AI10" s="87"/>
      <c r="AJ10" s="87"/>
      <c r="AK10" s="87"/>
      <c r="AL10" s="87"/>
      <c r="AM10" s="87"/>
      <c r="AN10" s="87"/>
      <c r="AO10" s="87"/>
      <c r="AP10" s="87"/>
      <c r="AQ10" s="87"/>
      <c r="AR10" s="87"/>
      <c r="AS10" s="87"/>
      <c r="AT10" s="87"/>
      <c r="AU10" s="87"/>
      <c r="AV10" s="87"/>
      <c r="AW10" s="87"/>
      <c r="AX10" s="87"/>
      <c r="AY10" s="87"/>
      <c r="AZ10" s="87"/>
      <c r="BA10" s="87"/>
      <c r="BB10" s="87"/>
    </row>
    <row r="11" spans="1:54" s="11" customFormat="1" ht="69" customHeight="1" thickBot="1" x14ac:dyDescent="0.4">
      <c r="A11" s="16"/>
      <c r="B11" s="39"/>
      <c r="C11" s="91"/>
      <c r="D11" s="792" t="s">
        <v>952</v>
      </c>
      <c r="E11" s="792"/>
      <c r="F11" s="760" t="s">
        <v>955</v>
      </c>
      <c r="G11" s="761"/>
      <c r="H11" s="760" t="s">
        <v>953</v>
      </c>
      <c r="I11" s="761"/>
      <c r="J11" s="492" t="s">
        <v>1104</v>
      </c>
      <c r="K11" s="490" t="s">
        <v>1103</v>
      </c>
      <c r="L11" s="40"/>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c r="AY11" s="87"/>
      <c r="AZ11" s="87"/>
      <c r="BA11" s="87"/>
      <c r="BB11" s="87"/>
    </row>
    <row r="12" spans="1:54" s="11" customFormat="1" ht="18.75" customHeight="1" thickBot="1" x14ac:dyDescent="0.4">
      <c r="A12" s="16"/>
      <c r="B12" s="39"/>
      <c r="C12" s="89"/>
      <c r="D12" s="41"/>
      <c r="E12" s="41"/>
      <c r="F12" s="41"/>
      <c r="G12" s="41"/>
      <c r="H12" s="41"/>
      <c r="I12" s="41"/>
      <c r="J12" s="98" t="s">
        <v>216</v>
      </c>
      <c r="K12" s="491" t="s">
        <v>20</v>
      </c>
      <c r="L12" s="40"/>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7"/>
      <c r="AU12" s="87"/>
      <c r="AV12" s="87"/>
      <c r="AW12" s="87"/>
      <c r="AX12" s="87"/>
      <c r="AY12" s="87"/>
      <c r="AZ12" s="87"/>
      <c r="BA12" s="87"/>
      <c r="BB12" s="87"/>
    </row>
    <row r="13" spans="1:54" s="11" customFormat="1" ht="18.75" customHeight="1" x14ac:dyDescent="0.35">
      <c r="A13" s="16"/>
      <c r="B13" s="39"/>
      <c r="C13" s="134"/>
      <c r="D13" s="41"/>
      <c r="E13" s="41"/>
      <c r="F13" s="41"/>
      <c r="G13" s="41"/>
      <c r="H13" s="41"/>
      <c r="I13" s="41"/>
      <c r="J13" s="99"/>
      <c r="K13" s="36"/>
      <c r="L13" s="40"/>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87"/>
      <c r="AS13" s="87"/>
      <c r="AT13" s="87"/>
      <c r="AU13" s="87"/>
      <c r="AV13" s="87"/>
      <c r="AW13" s="87"/>
      <c r="AX13" s="87"/>
      <c r="AY13" s="87"/>
      <c r="AZ13" s="87"/>
      <c r="BA13" s="87"/>
      <c r="BB13" s="87"/>
    </row>
    <row r="14" spans="1:54" s="11" customFormat="1" ht="15" thickBot="1" x14ac:dyDescent="0.4">
      <c r="A14" s="16"/>
      <c r="B14" s="39"/>
      <c r="C14" s="117"/>
      <c r="D14" s="809" t="s">
        <v>1063</v>
      </c>
      <c r="E14" s="809"/>
      <c r="F14" s="809"/>
      <c r="G14" s="809"/>
      <c r="H14" s="809"/>
      <c r="I14" s="809"/>
      <c r="J14" s="809"/>
      <c r="K14" s="809"/>
      <c r="L14" s="40"/>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row>
    <row r="15" spans="1:54" s="11" customFormat="1" ht="15" thickBot="1" x14ac:dyDescent="0.4">
      <c r="A15" s="16"/>
      <c r="B15" s="39"/>
      <c r="C15" s="117"/>
      <c r="D15" s="75" t="s">
        <v>57</v>
      </c>
      <c r="E15" s="806" t="s">
        <v>956</v>
      </c>
      <c r="F15" s="807"/>
      <c r="G15" s="807"/>
      <c r="H15" s="807"/>
      <c r="I15" s="807"/>
      <c r="J15" s="808"/>
      <c r="K15" s="41"/>
      <c r="L15" s="40"/>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row>
    <row r="16" spans="1:54" s="11" customFormat="1" ht="15" thickBot="1" x14ac:dyDescent="0.4">
      <c r="A16" s="16"/>
      <c r="B16" s="39"/>
      <c r="C16" s="117"/>
      <c r="D16" s="75" t="s">
        <v>59</v>
      </c>
      <c r="E16" s="773" t="s">
        <v>814</v>
      </c>
      <c r="F16" s="771"/>
      <c r="G16" s="771"/>
      <c r="H16" s="771"/>
      <c r="I16" s="771"/>
      <c r="J16" s="772"/>
      <c r="K16" s="41"/>
      <c r="L16" s="40"/>
      <c r="N16" s="87"/>
      <c r="O16" s="87"/>
      <c r="P16" s="87"/>
      <c r="Q16" s="87"/>
      <c r="R16" s="87"/>
      <c r="S16" s="87"/>
      <c r="T16" s="87"/>
      <c r="U16" s="87"/>
      <c r="V16" s="87"/>
      <c r="W16" s="87"/>
      <c r="X16" s="87"/>
      <c r="Y16" s="87"/>
      <c r="Z16" s="87"/>
      <c r="AA16" s="87"/>
      <c r="AB16" s="87"/>
      <c r="AC16" s="87"/>
      <c r="AD16" s="87"/>
      <c r="AE16" s="87"/>
      <c r="AF16" s="87"/>
      <c r="AG16" s="87"/>
      <c r="AH16" s="87"/>
      <c r="AI16" s="87"/>
      <c r="AJ16" s="87"/>
      <c r="AK16" s="87"/>
      <c r="AL16" s="87"/>
      <c r="AM16" s="87"/>
      <c r="AN16" s="87"/>
      <c r="AO16" s="87"/>
      <c r="AP16" s="87"/>
      <c r="AQ16" s="87"/>
      <c r="AR16" s="87"/>
      <c r="AS16" s="87"/>
      <c r="AT16" s="87"/>
      <c r="AU16" s="87"/>
      <c r="AV16" s="87"/>
      <c r="AW16" s="87"/>
      <c r="AX16" s="87"/>
      <c r="AY16" s="87"/>
      <c r="AZ16" s="87"/>
      <c r="BA16" s="87"/>
      <c r="BB16" s="87"/>
    </row>
    <row r="17" spans="1:54" s="11" customFormat="1" ht="13.5" customHeight="1" x14ac:dyDescent="0.35">
      <c r="A17" s="16"/>
      <c r="B17" s="39"/>
      <c r="C17" s="117"/>
      <c r="D17" s="41"/>
      <c r="E17" s="41"/>
      <c r="F17" s="41"/>
      <c r="G17" s="41"/>
      <c r="H17" s="41"/>
      <c r="I17" s="41"/>
      <c r="J17" s="41"/>
      <c r="K17" s="41"/>
      <c r="L17" s="40"/>
      <c r="N17" s="87"/>
      <c r="O17" s="87"/>
      <c r="P17" s="87"/>
      <c r="Q17" s="87"/>
      <c r="R17" s="87"/>
      <c r="S17" s="87"/>
      <c r="T17" s="87"/>
      <c r="U17" s="87"/>
      <c r="V17" s="87"/>
      <c r="W17" s="87"/>
      <c r="X17" s="87"/>
      <c r="Y17" s="87"/>
      <c r="Z17" s="87"/>
      <c r="AA17" s="87"/>
      <c r="AB17" s="87"/>
      <c r="AC17" s="87"/>
      <c r="AD17" s="87"/>
      <c r="AE17" s="87"/>
      <c r="AF17" s="87"/>
      <c r="AG17" s="87"/>
      <c r="AH17" s="87"/>
      <c r="AI17" s="87"/>
      <c r="AJ17" s="87"/>
      <c r="AK17" s="87"/>
      <c r="AL17" s="87"/>
      <c r="AM17" s="87"/>
      <c r="AN17" s="87"/>
      <c r="AO17" s="87"/>
      <c r="AP17" s="87"/>
      <c r="AQ17" s="87"/>
      <c r="AR17" s="87"/>
      <c r="AS17" s="87"/>
      <c r="AT17" s="87"/>
      <c r="AU17" s="87"/>
      <c r="AV17" s="87"/>
      <c r="AW17" s="87"/>
      <c r="AX17" s="87"/>
      <c r="AY17" s="87"/>
      <c r="AZ17" s="87"/>
      <c r="BA17" s="87"/>
      <c r="BB17" s="87"/>
    </row>
    <row r="18" spans="1:54" s="11" customFormat="1" ht="30.75" customHeight="1" thickBot="1" x14ac:dyDescent="0.4">
      <c r="A18" s="16"/>
      <c r="B18" s="39"/>
      <c r="C18" s="783" t="s">
        <v>741</v>
      </c>
      <c r="D18" s="783"/>
      <c r="E18" s="783"/>
      <c r="F18" s="783"/>
      <c r="G18" s="783"/>
      <c r="H18" s="783"/>
      <c r="I18" s="783"/>
      <c r="J18" s="783"/>
      <c r="K18" s="94"/>
      <c r="L18" s="40"/>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7"/>
      <c r="BA18" s="87"/>
      <c r="BB18" s="87"/>
    </row>
    <row r="19" spans="1:54" s="11" customFormat="1" ht="30.75" customHeight="1" x14ac:dyDescent="0.35">
      <c r="A19" s="16"/>
      <c r="B19" s="39"/>
      <c r="C19" s="96"/>
      <c r="D19" s="774" t="s">
        <v>1115</v>
      </c>
      <c r="E19" s="775"/>
      <c r="F19" s="775"/>
      <c r="G19" s="775"/>
      <c r="H19" s="775"/>
      <c r="I19" s="775"/>
      <c r="J19" s="775"/>
      <c r="K19" s="776"/>
      <c r="L19" s="40"/>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7"/>
      <c r="BA19" s="87"/>
      <c r="BB19" s="87"/>
    </row>
    <row r="20" spans="1:54" s="11" customFormat="1" ht="30.75" customHeight="1" x14ac:dyDescent="0.35">
      <c r="A20" s="16"/>
      <c r="B20" s="39"/>
      <c r="C20" s="96"/>
      <c r="D20" s="777"/>
      <c r="E20" s="778"/>
      <c r="F20" s="778"/>
      <c r="G20" s="778"/>
      <c r="H20" s="778"/>
      <c r="I20" s="778"/>
      <c r="J20" s="778"/>
      <c r="K20" s="779"/>
      <c r="L20" s="40"/>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7"/>
      <c r="BA20" s="87"/>
      <c r="BB20" s="87"/>
    </row>
    <row r="21" spans="1:54" s="11" customFormat="1" ht="30.75" customHeight="1" x14ac:dyDescent="0.35">
      <c r="A21" s="16"/>
      <c r="B21" s="39"/>
      <c r="C21" s="96"/>
      <c r="D21" s="777"/>
      <c r="E21" s="778"/>
      <c r="F21" s="778"/>
      <c r="G21" s="778"/>
      <c r="H21" s="778"/>
      <c r="I21" s="778"/>
      <c r="J21" s="778"/>
      <c r="K21" s="779"/>
      <c r="L21" s="40"/>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7"/>
      <c r="BA21" s="87"/>
      <c r="BB21" s="87"/>
    </row>
    <row r="22" spans="1:54" s="11" customFormat="1" ht="30.75" customHeight="1" thickBot="1" x14ac:dyDescent="0.4">
      <c r="A22" s="16"/>
      <c r="B22" s="39"/>
      <c r="C22" s="96"/>
      <c r="D22" s="780"/>
      <c r="E22" s="781"/>
      <c r="F22" s="781"/>
      <c r="G22" s="781"/>
      <c r="H22" s="781"/>
      <c r="I22" s="781"/>
      <c r="J22" s="781"/>
      <c r="K22" s="782"/>
      <c r="L22" s="40"/>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7"/>
      <c r="AP22" s="87"/>
      <c r="AQ22" s="87"/>
      <c r="AR22" s="87"/>
      <c r="AS22" s="87"/>
      <c r="AT22" s="87"/>
      <c r="AU22" s="87"/>
      <c r="AV22" s="87"/>
      <c r="AW22" s="87"/>
      <c r="AX22" s="87"/>
      <c r="AY22" s="87"/>
      <c r="AZ22" s="87"/>
      <c r="BA22" s="87"/>
      <c r="BB22" s="87"/>
    </row>
    <row r="23" spans="1:54" s="11" customFormat="1" x14ac:dyDescent="0.35">
      <c r="A23" s="16"/>
      <c r="B23" s="39"/>
      <c r="C23" s="90"/>
      <c r="D23" s="90"/>
      <c r="E23" s="90"/>
      <c r="F23" s="379"/>
      <c r="G23" s="379"/>
      <c r="H23" s="96"/>
      <c r="I23" s="90"/>
      <c r="J23" s="94"/>
      <c r="K23" s="94"/>
      <c r="L23" s="40"/>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c r="AS23" s="87"/>
      <c r="AT23" s="87"/>
      <c r="AU23" s="87"/>
      <c r="AV23" s="87"/>
      <c r="AW23" s="87"/>
      <c r="AX23" s="87"/>
      <c r="AY23" s="87"/>
      <c r="AZ23" s="87"/>
      <c r="BA23" s="87"/>
      <c r="BB23" s="87"/>
    </row>
    <row r="24" spans="1:54" ht="25.25" customHeight="1" thickBot="1" x14ac:dyDescent="0.4">
      <c r="A24" s="17"/>
      <c r="B24" s="39"/>
      <c r="C24" s="42"/>
      <c r="D24" s="768" t="s">
        <v>796</v>
      </c>
      <c r="E24" s="768"/>
      <c r="F24" s="768" t="s">
        <v>749</v>
      </c>
      <c r="G24" s="768"/>
      <c r="H24" s="769" t="s">
        <v>219</v>
      </c>
      <c r="I24" s="769"/>
      <c r="J24" s="92" t="s">
        <v>220</v>
      </c>
      <c r="K24" s="92" t="s">
        <v>202</v>
      </c>
      <c r="L24" s="40"/>
      <c r="M24" s="6"/>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AO24" s="87"/>
      <c r="AP24" s="87"/>
      <c r="AQ24" s="87"/>
      <c r="AR24" s="87"/>
      <c r="AS24" s="87"/>
      <c r="AT24" s="87"/>
      <c r="AU24" s="87"/>
      <c r="AV24" s="87"/>
      <c r="AW24" s="87"/>
      <c r="AX24" s="87"/>
      <c r="AY24" s="87"/>
      <c r="AZ24" s="87"/>
      <c r="BA24" s="87"/>
      <c r="BB24" s="87"/>
    </row>
    <row r="25" spans="1:54" ht="121.5" customHeight="1" thickBot="1" x14ac:dyDescent="0.4">
      <c r="A25" s="17"/>
      <c r="B25" s="39"/>
      <c r="C25" s="399" t="s">
        <v>747</v>
      </c>
      <c r="D25" s="760" t="s">
        <v>957</v>
      </c>
      <c r="E25" s="761"/>
      <c r="F25" s="760" t="s">
        <v>773</v>
      </c>
      <c r="G25" s="761"/>
      <c r="H25" s="762" t="s">
        <v>1072</v>
      </c>
      <c r="I25" s="763"/>
      <c r="J25" s="585" t="s">
        <v>1110</v>
      </c>
      <c r="K25" s="490" t="s">
        <v>1044</v>
      </c>
      <c r="L25" s="40"/>
      <c r="M25" s="6"/>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7"/>
      <c r="AQ25" s="87"/>
      <c r="AR25" s="87"/>
      <c r="AS25" s="87"/>
      <c r="AT25" s="87"/>
      <c r="AU25" s="87"/>
      <c r="AV25" s="87"/>
      <c r="AW25" s="87"/>
      <c r="AX25" s="87"/>
      <c r="AY25" s="87"/>
      <c r="AZ25" s="87"/>
      <c r="BA25" s="87"/>
      <c r="BB25" s="87"/>
    </row>
    <row r="26" spans="1:54" ht="134.5" customHeight="1" thickBot="1" x14ac:dyDescent="0.4">
      <c r="A26" s="17"/>
      <c r="B26" s="39"/>
      <c r="C26" s="91"/>
      <c r="D26" s="760" t="s">
        <v>958</v>
      </c>
      <c r="E26" s="761"/>
      <c r="F26" s="760" t="s">
        <v>773</v>
      </c>
      <c r="G26" s="761"/>
      <c r="H26" s="762" t="s">
        <v>1071</v>
      </c>
      <c r="I26" s="763"/>
      <c r="J26" s="489" t="s">
        <v>1116</v>
      </c>
      <c r="K26" s="490" t="s">
        <v>1044</v>
      </c>
      <c r="L26" s="40"/>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c r="AY26" s="87"/>
      <c r="AZ26" s="87"/>
      <c r="BA26" s="87"/>
      <c r="BB26" s="87"/>
    </row>
    <row r="27" spans="1:54" ht="174.5" thickBot="1" x14ac:dyDescent="0.4">
      <c r="A27" s="17"/>
      <c r="B27" s="39"/>
      <c r="C27" s="91"/>
      <c r="D27" s="760" t="s">
        <v>959</v>
      </c>
      <c r="E27" s="761"/>
      <c r="F27" s="760" t="s">
        <v>954</v>
      </c>
      <c r="G27" s="761"/>
      <c r="H27" s="762" t="s">
        <v>960</v>
      </c>
      <c r="I27" s="763"/>
      <c r="J27" s="519" t="s">
        <v>1105</v>
      </c>
      <c r="K27" s="490" t="s">
        <v>20</v>
      </c>
      <c r="L27" s="40"/>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c r="BA27" s="87"/>
      <c r="BB27" s="87"/>
    </row>
    <row r="28" spans="1:54" ht="18.75" customHeight="1" thickBot="1" x14ac:dyDescent="0.4">
      <c r="A28" s="17"/>
      <c r="B28" s="39"/>
      <c r="C28" s="36"/>
      <c r="D28" s="36"/>
      <c r="E28" s="36"/>
      <c r="F28" s="36"/>
      <c r="G28" s="36"/>
      <c r="H28" s="36"/>
      <c r="I28" s="36"/>
      <c r="J28" s="98" t="s">
        <v>216</v>
      </c>
      <c r="K28" s="491" t="s">
        <v>20</v>
      </c>
      <c r="L28" s="40"/>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row>
    <row r="29" spans="1:54" ht="15" thickBot="1" x14ac:dyDescent="0.4">
      <c r="A29" s="17"/>
      <c r="B29" s="39"/>
      <c r="C29" s="36"/>
      <c r="D29" s="132" t="s">
        <v>1063</v>
      </c>
      <c r="E29" s="135"/>
      <c r="F29" s="135"/>
      <c r="G29" s="135"/>
      <c r="H29" s="36"/>
      <c r="I29" s="36"/>
      <c r="J29" s="99"/>
      <c r="K29" s="36"/>
      <c r="L29" s="40"/>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row>
    <row r="30" spans="1:54" ht="15" thickBot="1" x14ac:dyDescent="0.4">
      <c r="A30" s="17"/>
      <c r="B30" s="39"/>
      <c r="C30" s="36"/>
      <c r="D30" s="75" t="s">
        <v>57</v>
      </c>
      <c r="E30" s="770" t="s">
        <v>1042</v>
      </c>
      <c r="F30" s="771"/>
      <c r="G30" s="771"/>
      <c r="H30" s="771"/>
      <c r="I30" s="771"/>
      <c r="J30" s="772"/>
      <c r="K30" s="36"/>
      <c r="L30" s="40"/>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row>
    <row r="31" spans="1:54" ht="15" thickBot="1" x14ac:dyDescent="0.4">
      <c r="A31" s="17"/>
      <c r="B31" s="39"/>
      <c r="C31" s="36"/>
      <c r="D31" s="75" t="s">
        <v>59</v>
      </c>
      <c r="E31" s="773" t="s">
        <v>1043</v>
      </c>
      <c r="F31" s="771"/>
      <c r="G31" s="771"/>
      <c r="H31" s="771"/>
      <c r="I31" s="771"/>
      <c r="J31" s="772"/>
      <c r="K31" s="36"/>
      <c r="L31" s="40"/>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row>
    <row r="32" spans="1:54" x14ac:dyDescent="0.35">
      <c r="A32" s="17"/>
      <c r="B32" s="39"/>
      <c r="C32" s="36"/>
      <c r="D32" s="36"/>
      <c r="E32" s="36"/>
      <c r="F32" s="36"/>
      <c r="G32" s="36"/>
      <c r="H32" s="36"/>
      <c r="I32" s="36"/>
      <c r="J32" s="99"/>
      <c r="K32" s="36"/>
      <c r="L32" s="40"/>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row>
    <row r="33" spans="1:54" ht="32.5" customHeight="1" thickBot="1" x14ac:dyDescent="0.4">
      <c r="A33" s="17"/>
      <c r="B33" s="39"/>
      <c r="C33" s="783" t="s">
        <v>741</v>
      </c>
      <c r="D33" s="783"/>
      <c r="E33" s="783"/>
      <c r="F33" s="783"/>
      <c r="G33" s="783"/>
      <c r="H33" s="783"/>
      <c r="I33" s="783"/>
      <c r="J33" s="783"/>
      <c r="K33" s="94"/>
      <c r="L33" s="40"/>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row>
    <row r="34" spans="1:54" ht="15" customHeight="1" x14ac:dyDescent="0.35">
      <c r="A34" s="17"/>
      <c r="B34" s="39"/>
      <c r="C34" s="358"/>
      <c r="D34" s="774" t="s">
        <v>1106</v>
      </c>
      <c r="E34" s="775"/>
      <c r="F34" s="775"/>
      <c r="G34" s="775"/>
      <c r="H34" s="775"/>
      <c r="I34" s="775"/>
      <c r="J34" s="775"/>
      <c r="K34" s="776"/>
      <c r="L34" s="40"/>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row>
    <row r="35" spans="1:54" ht="15" customHeight="1" x14ac:dyDescent="0.35">
      <c r="A35" s="17"/>
      <c r="B35" s="39"/>
      <c r="C35" s="358"/>
      <c r="D35" s="777"/>
      <c r="E35" s="778"/>
      <c r="F35" s="778"/>
      <c r="G35" s="778"/>
      <c r="H35" s="778"/>
      <c r="I35" s="778"/>
      <c r="J35" s="778"/>
      <c r="K35" s="779"/>
      <c r="L35" s="40"/>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87"/>
      <c r="BA35" s="87"/>
      <c r="BB35" s="87"/>
    </row>
    <row r="36" spans="1:54" ht="15" customHeight="1" x14ac:dyDescent="0.35">
      <c r="A36" s="17"/>
      <c r="B36" s="39"/>
      <c r="C36" s="358"/>
      <c r="D36" s="777"/>
      <c r="E36" s="778"/>
      <c r="F36" s="778"/>
      <c r="G36" s="778"/>
      <c r="H36" s="778"/>
      <c r="I36" s="778"/>
      <c r="J36" s="778"/>
      <c r="K36" s="779"/>
      <c r="L36" s="40"/>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c r="AX36" s="87"/>
      <c r="AY36" s="87"/>
      <c r="AZ36" s="87"/>
      <c r="BA36" s="87"/>
      <c r="BB36" s="87"/>
    </row>
    <row r="37" spans="1:54" ht="15" customHeight="1" x14ac:dyDescent="0.35">
      <c r="A37" s="17"/>
      <c r="B37" s="39"/>
      <c r="C37" s="358"/>
      <c r="D37" s="777"/>
      <c r="E37" s="778"/>
      <c r="F37" s="778"/>
      <c r="G37" s="778"/>
      <c r="H37" s="778"/>
      <c r="I37" s="778"/>
      <c r="J37" s="778"/>
      <c r="K37" s="779"/>
      <c r="L37" s="40"/>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c r="BA37" s="87"/>
      <c r="BB37" s="87"/>
    </row>
    <row r="38" spans="1:54" ht="15" customHeight="1" x14ac:dyDescent="0.35">
      <c r="A38" s="17"/>
      <c r="B38" s="39"/>
      <c r="C38" s="358"/>
      <c r="D38" s="777"/>
      <c r="E38" s="778"/>
      <c r="F38" s="778"/>
      <c r="G38" s="778"/>
      <c r="H38" s="778"/>
      <c r="I38" s="778"/>
      <c r="J38" s="778"/>
      <c r="K38" s="779"/>
      <c r="L38" s="40"/>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row>
    <row r="39" spans="1:54" ht="15" customHeight="1" x14ac:dyDescent="0.35">
      <c r="A39" s="17"/>
      <c r="B39" s="39"/>
      <c r="C39" s="358"/>
      <c r="D39" s="777"/>
      <c r="E39" s="778"/>
      <c r="F39" s="778"/>
      <c r="G39" s="778"/>
      <c r="H39" s="778"/>
      <c r="I39" s="778"/>
      <c r="J39" s="778"/>
      <c r="K39" s="779"/>
      <c r="L39" s="40"/>
      <c r="N39" s="87"/>
      <c r="O39" s="87"/>
      <c r="P39" s="87"/>
      <c r="Q39" s="87"/>
      <c r="R39" s="87"/>
      <c r="S39" s="87"/>
      <c r="T39" s="87"/>
      <c r="U39" s="87"/>
      <c r="V39" s="87"/>
      <c r="W39" s="87"/>
      <c r="X39" s="87"/>
      <c r="Y39" s="87"/>
      <c r="Z39" s="87"/>
      <c r="AA39" s="87"/>
      <c r="AB39" s="87"/>
      <c r="AC39" s="87"/>
      <c r="AD39" s="87"/>
      <c r="AE39" s="87"/>
      <c r="AF39" s="87"/>
      <c r="AG39" s="87"/>
      <c r="AH39" s="87"/>
      <c r="AI39" s="87"/>
      <c r="AJ39" s="87"/>
      <c r="AK39" s="87"/>
      <c r="AL39" s="87"/>
      <c r="AM39" s="87"/>
      <c r="AN39" s="87"/>
      <c r="AO39" s="87"/>
      <c r="AP39" s="87"/>
      <c r="AQ39" s="87"/>
      <c r="AR39" s="87"/>
      <c r="AS39" s="87"/>
      <c r="AT39" s="87"/>
      <c r="AU39" s="87"/>
      <c r="AV39" s="87"/>
      <c r="AW39" s="87"/>
      <c r="AX39" s="87"/>
      <c r="AY39" s="87"/>
      <c r="AZ39" s="87"/>
      <c r="BA39" s="87"/>
      <c r="BB39" s="87"/>
    </row>
    <row r="40" spans="1:54" x14ac:dyDescent="0.35">
      <c r="A40" s="17"/>
      <c r="B40" s="39"/>
      <c r="C40" s="358"/>
      <c r="D40" s="777"/>
      <c r="E40" s="778"/>
      <c r="F40" s="778"/>
      <c r="G40" s="778"/>
      <c r="H40" s="778"/>
      <c r="I40" s="778"/>
      <c r="J40" s="778"/>
      <c r="K40" s="779"/>
      <c r="L40" s="40"/>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7"/>
      <c r="AO40" s="87"/>
      <c r="AP40" s="87"/>
      <c r="AQ40" s="87"/>
      <c r="AR40" s="87"/>
      <c r="AS40" s="87"/>
      <c r="AT40" s="87"/>
      <c r="AU40" s="87"/>
      <c r="AV40" s="87"/>
      <c r="AW40" s="87"/>
      <c r="AX40" s="87"/>
      <c r="AY40" s="87"/>
      <c r="AZ40" s="87"/>
      <c r="BA40" s="87"/>
      <c r="BB40" s="87"/>
    </row>
    <row r="41" spans="1:54" ht="15" thickBot="1" x14ac:dyDescent="0.4">
      <c r="A41" s="17"/>
      <c r="B41" s="39"/>
      <c r="C41" s="358"/>
      <c r="D41" s="780"/>
      <c r="E41" s="781"/>
      <c r="F41" s="781"/>
      <c r="G41" s="781"/>
      <c r="H41" s="781"/>
      <c r="I41" s="781"/>
      <c r="J41" s="781"/>
      <c r="K41" s="782"/>
      <c r="L41" s="40"/>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c r="BA41" s="87"/>
      <c r="BB41" s="87"/>
    </row>
    <row r="42" spans="1:54" x14ac:dyDescent="0.35">
      <c r="A42" s="17"/>
      <c r="B42" s="39"/>
      <c r="C42" s="36"/>
      <c r="D42" s="36"/>
      <c r="E42" s="36"/>
      <c r="F42" s="36"/>
      <c r="G42" s="36"/>
      <c r="H42" s="36"/>
      <c r="I42" s="36"/>
      <c r="J42" s="99"/>
      <c r="K42" s="36"/>
      <c r="L42" s="40"/>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L42" s="87"/>
      <c r="AM42" s="87"/>
      <c r="AN42" s="87"/>
      <c r="AO42" s="87"/>
      <c r="AP42" s="87"/>
      <c r="AQ42" s="87"/>
      <c r="AR42" s="87"/>
      <c r="AS42" s="87"/>
      <c r="AT42" s="87"/>
      <c r="AU42" s="87"/>
      <c r="AV42" s="87"/>
      <c r="AW42" s="87"/>
      <c r="AX42" s="87"/>
      <c r="AY42" s="87"/>
      <c r="AZ42" s="87"/>
      <c r="BA42" s="87"/>
      <c r="BB42" s="87"/>
    </row>
    <row r="43" spans="1:54" ht="8.4" customHeight="1" x14ac:dyDescent="0.35">
      <c r="A43" s="17"/>
      <c r="B43" s="39"/>
      <c r="C43" s="36"/>
      <c r="D43" s="36"/>
      <c r="E43" s="36"/>
      <c r="F43" s="36"/>
      <c r="G43" s="36"/>
      <c r="H43" s="36"/>
      <c r="I43" s="36"/>
      <c r="J43" s="99"/>
      <c r="K43" s="36"/>
      <c r="L43" s="40"/>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87"/>
      <c r="BB43" s="87"/>
    </row>
    <row r="44" spans="1:54" ht="25.25" customHeight="1" thickBot="1" x14ac:dyDescent="0.4">
      <c r="A44" s="17"/>
      <c r="B44" s="39"/>
      <c r="C44" s="42"/>
      <c r="D44" s="768" t="s">
        <v>796</v>
      </c>
      <c r="E44" s="768"/>
      <c r="F44" s="768" t="s">
        <v>749</v>
      </c>
      <c r="G44" s="768"/>
      <c r="H44" s="769" t="s">
        <v>219</v>
      </c>
      <c r="I44" s="769"/>
      <c r="J44" s="92" t="s">
        <v>220</v>
      </c>
      <c r="K44" s="92" t="s">
        <v>202</v>
      </c>
      <c r="L44" s="40"/>
      <c r="M44" s="6"/>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row>
    <row r="45" spans="1:54" ht="72" customHeight="1" thickBot="1" x14ac:dyDescent="0.4">
      <c r="A45" s="17"/>
      <c r="B45" s="39"/>
      <c r="C45" s="767" t="s">
        <v>746</v>
      </c>
      <c r="D45" s="760">
        <v>1</v>
      </c>
      <c r="E45" s="761"/>
      <c r="F45" s="760" t="s">
        <v>1070</v>
      </c>
      <c r="G45" s="761"/>
      <c r="H45" s="760" t="s">
        <v>1073</v>
      </c>
      <c r="I45" s="761"/>
      <c r="J45" s="496" t="s">
        <v>1097</v>
      </c>
      <c r="K45" s="490" t="s">
        <v>1044</v>
      </c>
      <c r="L45" s="40"/>
      <c r="M45" s="6"/>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87"/>
      <c r="BB45" s="87"/>
    </row>
    <row r="46" spans="1:54" ht="75.5" customHeight="1" thickBot="1" x14ac:dyDescent="0.4">
      <c r="A46" s="17"/>
      <c r="B46" s="39"/>
      <c r="C46" s="767"/>
      <c r="D46" s="760">
        <v>2</v>
      </c>
      <c r="E46" s="761"/>
      <c r="F46" s="760" t="s">
        <v>774</v>
      </c>
      <c r="G46" s="761"/>
      <c r="H46" s="760" t="s">
        <v>1074</v>
      </c>
      <c r="I46" s="761"/>
      <c r="J46" s="559" t="s">
        <v>1098</v>
      </c>
      <c r="K46" s="490" t="s">
        <v>1044</v>
      </c>
      <c r="L46" s="40"/>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87"/>
      <c r="BB46" s="87"/>
    </row>
    <row r="47" spans="1:54" ht="61.5" customHeight="1" thickBot="1" x14ac:dyDescent="0.4">
      <c r="A47" s="17"/>
      <c r="B47" s="39"/>
      <c r="C47" s="767"/>
      <c r="D47" s="760">
        <v>3</v>
      </c>
      <c r="E47" s="761"/>
      <c r="F47" s="760" t="s">
        <v>955</v>
      </c>
      <c r="G47" s="761"/>
      <c r="H47" s="760" t="s">
        <v>960</v>
      </c>
      <c r="I47" s="761"/>
      <c r="J47" s="559" t="s">
        <v>1107</v>
      </c>
      <c r="K47" s="490" t="s">
        <v>20</v>
      </c>
      <c r="L47" s="40"/>
      <c r="N47" s="87"/>
      <c r="O47" s="87"/>
      <c r="P47" s="87"/>
      <c r="Q47" s="87"/>
      <c r="R47" s="87"/>
      <c r="S47" s="87"/>
      <c r="T47" s="87"/>
      <c r="U47" s="87"/>
      <c r="V47" s="87"/>
      <c r="W47" s="87"/>
      <c r="X47" s="87"/>
      <c r="Y47" s="87"/>
      <c r="Z47" s="87"/>
      <c r="AA47" s="87"/>
      <c r="AB47" s="87"/>
      <c r="AC47" s="87"/>
      <c r="AD47" s="87"/>
      <c r="AE47" s="87"/>
      <c r="AF47" s="87"/>
      <c r="AG47" s="87"/>
      <c r="AH47" s="87"/>
      <c r="AI47" s="87"/>
      <c r="AJ47" s="87"/>
      <c r="AK47" s="87"/>
      <c r="AL47" s="87"/>
      <c r="AM47" s="87"/>
      <c r="AN47" s="87"/>
      <c r="AO47" s="87"/>
      <c r="AP47" s="87"/>
      <c r="AQ47" s="87"/>
      <c r="AR47" s="87"/>
      <c r="AS47" s="87"/>
      <c r="AT47" s="87"/>
      <c r="AU47" s="87"/>
      <c r="AV47" s="87"/>
      <c r="AW47" s="87"/>
      <c r="AX47" s="87"/>
      <c r="AY47" s="87"/>
      <c r="AZ47" s="87"/>
      <c r="BA47" s="87"/>
      <c r="BB47" s="87"/>
    </row>
    <row r="48" spans="1:54" ht="26" customHeight="1" thickBot="1" x14ac:dyDescent="0.4">
      <c r="A48" s="17"/>
      <c r="B48" s="39"/>
      <c r="C48" s="767"/>
      <c r="D48" s="36"/>
      <c r="E48" s="36"/>
      <c r="F48" s="36"/>
      <c r="G48" s="36"/>
      <c r="H48" s="36"/>
      <c r="I48" s="36"/>
      <c r="J48" s="98" t="s">
        <v>216</v>
      </c>
      <c r="K48" s="491" t="s">
        <v>20</v>
      </c>
      <c r="L48" s="40"/>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row>
    <row r="49" spans="1:54" ht="15" thickBot="1" x14ac:dyDescent="0.4">
      <c r="A49" s="17"/>
      <c r="B49" s="39"/>
      <c r="C49" s="36"/>
      <c r="D49" s="132" t="s">
        <v>1063</v>
      </c>
      <c r="E49" s="135"/>
      <c r="F49" s="135"/>
      <c r="G49" s="135"/>
      <c r="H49" s="36"/>
      <c r="I49" s="36"/>
      <c r="J49" s="99"/>
      <c r="K49" s="36"/>
      <c r="L49" s="40"/>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87"/>
      <c r="BB49" s="87"/>
    </row>
    <row r="50" spans="1:54" ht="15" thickBot="1" x14ac:dyDescent="0.4">
      <c r="A50" s="17"/>
      <c r="B50" s="39"/>
      <c r="C50" s="36"/>
      <c r="D50" s="75" t="s">
        <v>57</v>
      </c>
      <c r="E50" s="787" t="s">
        <v>1075</v>
      </c>
      <c r="F50" s="785"/>
      <c r="G50" s="785"/>
      <c r="H50" s="785"/>
      <c r="I50" s="785"/>
      <c r="J50" s="786"/>
      <c r="K50" s="36"/>
      <c r="L50" s="40"/>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87"/>
      <c r="AN50" s="87"/>
      <c r="AO50" s="87"/>
      <c r="AP50" s="87"/>
      <c r="AQ50" s="87"/>
      <c r="AR50" s="87"/>
      <c r="AS50" s="87"/>
      <c r="AT50" s="87"/>
      <c r="AU50" s="87"/>
      <c r="AV50" s="87"/>
      <c r="AW50" s="87"/>
      <c r="AX50" s="87"/>
      <c r="AY50" s="87"/>
      <c r="AZ50" s="87"/>
      <c r="BA50" s="87"/>
      <c r="BB50" s="87"/>
    </row>
    <row r="51" spans="1:54" ht="15" thickBot="1" x14ac:dyDescent="0.4">
      <c r="A51" s="17"/>
      <c r="B51" s="39"/>
      <c r="C51" s="36"/>
      <c r="D51" s="75" t="s">
        <v>59</v>
      </c>
      <c r="E51" s="784" t="s">
        <v>1067</v>
      </c>
      <c r="F51" s="785"/>
      <c r="G51" s="785"/>
      <c r="H51" s="785"/>
      <c r="I51" s="785"/>
      <c r="J51" s="786"/>
      <c r="K51" s="36"/>
      <c r="L51" s="40"/>
      <c r="N51" s="87"/>
      <c r="O51" s="87"/>
      <c r="P51" s="87"/>
      <c r="Q51" s="87"/>
      <c r="R51" s="87"/>
      <c r="S51" s="87"/>
      <c r="T51" s="87"/>
      <c r="U51" s="87"/>
      <c r="V51" s="87"/>
      <c r="W51" s="87"/>
      <c r="X51" s="87"/>
      <c r="Y51" s="87"/>
      <c r="Z51" s="87"/>
      <c r="AA51" s="87"/>
      <c r="AB51" s="87"/>
      <c r="AC51" s="87"/>
      <c r="AD51" s="87"/>
      <c r="AE51" s="87"/>
      <c r="AF51" s="87"/>
      <c r="AG51" s="87"/>
      <c r="AH51" s="87"/>
      <c r="AI51" s="87"/>
      <c r="AJ51" s="87"/>
      <c r="AK51" s="87"/>
      <c r="AL51" s="87"/>
      <c r="AM51" s="87"/>
      <c r="AN51" s="87"/>
      <c r="AO51" s="87"/>
      <c r="AP51" s="87"/>
      <c r="AQ51" s="87"/>
      <c r="AR51" s="87"/>
      <c r="AS51" s="87"/>
      <c r="AT51" s="87"/>
      <c r="AU51" s="87"/>
      <c r="AV51" s="87"/>
      <c r="AW51" s="87"/>
      <c r="AX51" s="87"/>
      <c r="AY51" s="87"/>
      <c r="AZ51" s="87"/>
      <c r="BA51" s="87"/>
      <c r="BB51" s="87"/>
    </row>
    <row r="52" spans="1:54" ht="15" thickBot="1" x14ac:dyDescent="0.4">
      <c r="A52" s="17"/>
      <c r="B52" s="39"/>
      <c r="C52" s="36"/>
      <c r="D52" s="75" t="s">
        <v>57</v>
      </c>
      <c r="E52" s="787" t="s">
        <v>1076</v>
      </c>
      <c r="F52" s="785"/>
      <c r="G52" s="785"/>
      <c r="H52" s="785"/>
      <c r="I52" s="785"/>
      <c r="J52" s="786"/>
      <c r="K52" s="36"/>
      <c r="L52" s="40"/>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87"/>
      <c r="AN52" s="87"/>
      <c r="AO52" s="87"/>
      <c r="AP52" s="87"/>
      <c r="AQ52" s="87"/>
      <c r="AR52" s="87"/>
      <c r="AS52" s="87"/>
      <c r="AT52" s="87"/>
      <c r="AU52" s="87"/>
      <c r="AV52" s="87"/>
      <c r="AW52" s="87"/>
      <c r="AX52" s="87"/>
      <c r="AY52" s="87"/>
      <c r="AZ52" s="87"/>
      <c r="BA52" s="87"/>
      <c r="BB52" s="87"/>
    </row>
    <row r="53" spans="1:54" ht="15" thickBot="1" x14ac:dyDescent="0.4">
      <c r="A53" s="17"/>
      <c r="B53" s="39"/>
      <c r="C53" s="36"/>
      <c r="D53" s="75" t="s">
        <v>59</v>
      </c>
      <c r="E53" s="784" t="s">
        <v>823</v>
      </c>
      <c r="F53" s="785"/>
      <c r="G53" s="785"/>
      <c r="H53" s="785"/>
      <c r="I53" s="785"/>
      <c r="J53" s="786"/>
      <c r="K53" s="36"/>
      <c r="L53" s="40"/>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87"/>
      <c r="BA53" s="87"/>
      <c r="BB53" s="87"/>
    </row>
    <row r="54" spans="1:54" ht="15" thickBot="1" x14ac:dyDescent="0.4">
      <c r="A54" s="17"/>
      <c r="B54" s="39"/>
      <c r="C54" s="36"/>
      <c r="D54" s="75" t="s">
        <v>57</v>
      </c>
      <c r="E54" s="787" t="s">
        <v>1077</v>
      </c>
      <c r="F54" s="785"/>
      <c r="G54" s="785"/>
      <c r="H54" s="785"/>
      <c r="I54" s="785"/>
      <c r="J54" s="786"/>
      <c r="K54" s="36"/>
      <c r="L54" s="40"/>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7"/>
      <c r="AO54" s="87"/>
      <c r="AP54" s="87"/>
      <c r="AQ54" s="87"/>
      <c r="AR54" s="87"/>
      <c r="AS54" s="87"/>
      <c r="AT54" s="87"/>
      <c r="AU54" s="87"/>
      <c r="AV54" s="87"/>
      <c r="AW54" s="87"/>
      <c r="AX54" s="87"/>
      <c r="AY54" s="87"/>
      <c r="AZ54" s="87"/>
      <c r="BA54" s="87"/>
      <c r="BB54" s="87"/>
    </row>
    <row r="55" spans="1:54" ht="15" thickBot="1" x14ac:dyDescent="0.4">
      <c r="A55" s="17"/>
      <c r="B55" s="39"/>
      <c r="C55" s="36"/>
      <c r="D55" s="75" t="s">
        <v>59</v>
      </c>
      <c r="E55" s="784" t="s">
        <v>828</v>
      </c>
      <c r="F55" s="785"/>
      <c r="G55" s="785"/>
      <c r="H55" s="785"/>
      <c r="I55" s="785"/>
      <c r="J55" s="786"/>
      <c r="K55" s="36"/>
      <c r="L55" s="40"/>
      <c r="N55" s="87"/>
      <c r="O55" s="87"/>
      <c r="P55" s="87"/>
      <c r="Q55" s="87"/>
      <c r="R55" s="87"/>
      <c r="S55" s="87"/>
      <c r="T55" s="87"/>
      <c r="U55" s="87"/>
      <c r="V55" s="87"/>
      <c r="W55" s="87"/>
      <c r="X55" s="87"/>
      <c r="Y55" s="87"/>
      <c r="Z55" s="87"/>
      <c r="AA55" s="87"/>
      <c r="AB55" s="87"/>
      <c r="AC55" s="87"/>
      <c r="AD55" s="87"/>
      <c r="AE55" s="87"/>
      <c r="AF55" s="87"/>
      <c r="AG55" s="87"/>
      <c r="AH55" s="87"/>
      <c r="AI55" s="87"/>
      <c r="AJ55" s="87"/>
      <c r="AK55" s="87"/>
      <c r="AL55" s="87"/>
      <c r="AM55" s="87"/>
      <c r="AN55" s="87"/>
      <c r="AO55" s="87"/>
      <c r="AP55" s="87"/>
      <c r="AQ55" s="87"/>
      <c r="AR55" s="87"/>
      <c r="AS55" s="87"/>
      <c r="AT55" s="87"/>
      <c r="AU55" s="87"/>
      <c r="AV55" s="87"/>
      <c r="AW55" s="87"/>
      <c r="AX55" s="87"/>
      <c r="AY55" s="87"/>
      <c r="AZ55" s="87"/>
      <c r="BA55" s="87"/>
      <c r="BB55" s="87"/>
    </row>
    <row r="56" spans="1:54" ht="15" thickBot="1" x14ac:dyDescent="0.4">
      <c r="A56" s="17"/>
      <c r="B56" s="39"/>
      <c r="C56" s="36"/>
      <c r="D56" s="75"/>
      <c r="E56" s="36"/>
      <c r="F56" s="36"/>
      <c r="G56" s="36"/>
      <c r="H56" s="36"/>
      <c r="I56" s="36"/>
      <c r="J56" s="36"/>
      <c r="K56" s="36"/>
      <c r="L56" s="40"/>
      <c r="N56" s="87"/>
      <c r="O56" s="87"/>
      <c r="P56" s="87"/>
      <c r="Q56" s="87"/>
      <c r="R56" s="87"/>
      <c r="S56" s="87"/>
      <c r="T56" s="87"/>
      <c r="U56" s="87"/>
      <c r="V56" s="87"/>
      <c r="W56" s="87"/>
      <c r="X56" s="87"/>
      <c r="Y56" s="87"/>
      <c r="Z56" s="87"/>
      <c r="AA56" s="87"/>
      <c r="AB56" s="87"/>
      <c r="AC56" s="87"/>
      <c r="AD56" s="87"/>
      <c r="AE56" s="87"/>
      <c r="AF56" s="87"/>
      <c r="AG56" s="87"/>
      <c r="AH56" s="87"/>
      <c r="AI56" s="87"/>
      <c r="AJ56" s="87"/>
      <c r="AK56" s="87"/>
      <c r="AL56" s="87"/>
      <c r="AM56" s="87"/>
      <c r="AN56" s="87"/>
      <c r="AO56" s="87"/>
      <c r="AP56" s="87"/>
      <c r="AQ56" s="87"/>
      <c r="AR56" s="87"/>
      <c r="AS56" s="87"/>
      <c r="AT56" s="87"/>
      <c r="AU56" s="87"/>
      <c r="AV56" s="87"/>
      <c r="AW56" s="87"/>
      <c r="AX56" s="87"/>
      <c r="AY56" s="87"/>
      <c r="AZ56" s="87"/>
      <c r="BA56" s="87"/>
      <c r="BB56" s="87"/>
    </row>
    <row r="57" spans="1:54" ht="191" customHeight="1" thickBot="1" x14ac:dyDescent="0.4">
      <c r="A57" s="17"/>
      <c r="B57" s="39"/>
      <c r="C57" s="788" t="s">
        <v>221</v>
      </c>
      <c r="D57" s="788"/>
      <c r="E57" s="788"/>
      <c r="F57" s="789" t="s">
        <v>1108</v>
      </c>
      <c r="G57" s="790"/>
      <c r="H57" s="790"/>
      <c r="I57" s="790"/>
      <c r="J57" s="790"/>
      <c r="K57" s="791"/>
      <c r="L57" s="40"/>
      <c r="N57" s="87"/>
      <c r="O57" s="87"/>
      <c r="P57" s="87"/>
      <c r="Q57" s="87"/>
      <c r="R57" s="87"/>
      <c r="S57" s="87"/>
      <c r="T57" s="87"/>
      <c r="U57" s="87"/>
      <c r="V57" s="87"/>
      <c r="W57" s="87"/>
      <c r="X57" s="87"/>
      <c r="Y57" s="87"/>
      <c r="Z57" s="87"/>
      <c r="AA57" s="87"/>
      <c r="AB57" s="87"/>
      <c r="AC57" s="87"/>
      <c r="AD57" s="87"/>
      <c r="AE57" s="87"/>
      <c r="AF57" s="87"/>
      <c r="AG57" s="87"/>
      <c r="AH57" s="87"/>
      <c r="AI57" s="87"/>
      <c r="AJ57" s="87"/>
      <c r="AK57" s="87"/>
      <c r="AL57" s="87"/>
      <c r="AM57" s="87"/>
      <c r="AN57" s="87"/>
      <c r="AO57" s="87"/>
      <c r="AP57" s="87"/>
      <c r="AQ57" s="87"/>
      <c r="AR57" s="87"/>
      <c r="AS57" s="87"/>
      <c r="AT57" s="87"/>
      <c r="AU57" s="87"/>
      <c r="AV57" s="87"/>
      <c r="AW57" s="87"/>
      <c r="AX57" s="87"/>
      <c r="AY57" s="87"/>
      <c r="AZ57" s="87"/>
      <c r="BA57" s="87"/>
      <c r="BB57" s="87"/>
    </row>
    <row r="58" spans="1:54" s="11" customFormat="1" ht="18.75" customHeight="1" x14ac:dyDescent="0.35">
      <c r="A58" s="16"/>
      <c r="B58" s="39"/>
      <c r="C58" s="43"/>
      <c r="D58" s="43"/>
      <c r="E58" s="43"/>
      <c r="F58" s="43"/>
      <c r="G58" s="43"/>
      <c r="H58" s="43"/>
      <c r="I58" s="43"/>
      <c r="J58" s="94"/>
      <c r="K58" s="94"/>
      <c r="L58" s="40"/>
      <c r="N58" s="87"/>
      <c r="O58" s="87"/>
      <c r="P58" s="87"/>
      <c r="Q58" s="87"/>
      <c r="R58" s="87"/>
      <c r="S58" s="87"/>
      <c r="T58" s="87"/>
      <c r="U58" s="87"/>
      <c r="V58" s="87"/>
      <c r="W58" s="87"/>
      <c r="X58" s="87"/>
      <c r="Y58" s="87"/>
      <c r="Z58" s="87"/>
      <c r="AA58" s="87"/>
      <c r="AB58" s="87"/>
      <c r="AC58" s="87"/>
      <c r="AD58" s="87"/>
      <c r="AE58" s="87"/>
      <c r="AF58" s="87"/>
      <c r="AG58" s="87"/>
      <c r="AH58" s="87"/>
      <c r="AI58" s="87"/>
      <c r="AJ58" s="87"/>
      <c r="AK58" s="87"/>
      <c r="AL58" s="87"/>
      <c r="AM58" s="87"/>
      <c r="AN58" s="87"/>
      <c r="AO58" s="87"/>
      <c r="AP58" s="87"/>
      <c r="AQ58" s="87"/>
      <c r="AR58" s="87"/>
      <c r="AS58" s="87"/>
      <c r="AT58" s="87"/>
      <c r="AU58" s="87"/>
      <c r="AV58" s="87"/>
      <c r="AW58" s="87"/>
      <c r="AX58" s="87"/>
      <c r="AY58" s="87"/>
      <c r="AZ58" s="87"/>
      <c r="BA58" s="87"/>
      <c r="BB58" s="87"/>
    </row>
    <row r="59" spans="1:54" s="11" customFormat="1" ht="15.75" customHeight="1" thickBot="1" x14ac:dyDescent="0.4">
      <c r="A59" s="16"/>
      <c r="B59" s="39"/>
      <c r="C59" s="36"/>
      <c r="D59" s="383" t="s">
        <v>769</v>
      </c>
      <c r="E59" s="37"/>
      <c r="F59" s="37"/>
      <c r="G59" s="37"/>
      <c r="H59" s="37"/>
      <c r="I59" s="74" t="s">
        <v>195</v>
      </c>
      <c r="J59" s="94"/>
      <c r="K59" s="94"/>
      <c r="L59" s="40"/>
      <c r="N59" s="87"/>
      <c r="O59" s="87"/>
      <c r="P59" s="87"/>
      <c r="Q59" s="87"/>
      <c r="R59" s="87"/>
      <c r="S59" s="87"/>
      <c r="T59" s="87"/>
      <c r="U59" s="87"/>
      <c r="V59" s="87"/>
      <c r="W59" s="87"/>
      <c r="X59" s="87"/>
      <c r="Y59" s="87"/>
      <c r="Z59" s="87"/>
      <c r="AA59" s="87"/>
      <c r="AB59" s="87"/>
      <c r="AC59" s="87"/>
      <c r="AD59" s="87"/>
      <c r="AE59" s="87"/>
      <c r="AF59" s="87"/>
      <c r="AG59" s="87"/>
      <c r="AH59" s="87"/>
      <c r="AI59" s="87"/>
      <c r="AJ59" s="87"/>
      <c r="AK59" s="87"/>
      <c r="AL59" s="87"/>
      <c r="AM59" s="87"/>
      <c r="AN59" s="87"/>
      <c r="AO59" s="87"/>
      <c r="AP59" s="87"/>
      <c r="AQ59" s="87"/>
      <c r="AR59" s="87"/>
      <c r="AS59" s="87"/>
      <c r="AT59" s="87"/>
      <c r="AU59" s="87"/>
      <c r="AV59" s="87"/>
      <c r="AW59" s="87"/>
      <c r="AX59" s="87"/>
      <c r="AY59" s="87"/>
      <c r="AZ59" s="87"/>
      <c r="BA59" s="87"/>
      <c r="BB59" s="87"/>
    </row>
    <row r="60" spans="1:54" s="11" customFormat="1" ht="78" customHeight="1" x14ac:dyDescent="0.35">
      <c r="A60" s="16"/>
      <c r="B60" s="39"/>
      <c r="C60" s="400" t="s">
        <v>771</v>
      </c>
      <c r="D60" s="764" t="s">
        <v>770</v>
      </c>
      <c r="E60" s="765"/>
      <c r="F60" s="766"/>
      <c r="G60" s="37"/>
      <c r="H60" s="23" t="s">
        <v>196</v>
      </c>
      <c r="I60" s="764" t="s">
        <v>248</v>
      </c>
      <c r="J60" s="765"/>
      <c r="K60" s="766"/>
      <c r="L60" s="40"/>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c r="AM60" s="87"/>
      <c r="AN60" s="87"/>
      <c r="AO60" s="87"/>
      <c r="AP60" s="87"/>
      <c r="AQ60" s="87"/>
      <c r="AR60" s="87"/>
      <c r="AS60" s="87"/>
      <c r="AT60" s="87"/>
      <c r="AU60" s="87"/>
      <c r="AV60" s="87"/>
      <c r="AW60" s="87"/>
      <c r="AX60" s="87"/>
      <c r="AY60" s="87"/>
      <c r="AZ60" s="87"/>
      <c r="BA60" s="87"/>
      <c r="BB60" s="87"/>
    </row>
    <row r="61" spans="1:54" s="11" customFormat="1" ht="54.75" customHeight="1" x14ac:dyDescent="0.35">
      <c r="A61" s="16"/>
      <c r="B61" s="39"/>
      <c r="C61" s="401" t="s">
        <v>772</v>
      </c>
      <c r="D61" s="753" t="s">
        <v>777</v>
      </c>
      <c r="E61" s="754"/>
      <c r="F61" s="755"/>
      <c r="G61" s="37"/>
      <c r="H61" s="24" t="s">
        <v>197</v>
      </c>
      <c r="I61" s="753" t="s">
        <v>249</v>
      </c>
      <c r="J61" s="754"/>
      <c r="K61" s="755"/>
      <c r="L61" s="40"/>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row>
    <row r="62" spans="1:54" s="11" customFormat="1" ht="58.5" customHeight="1" x14ac:dyDescent="0.35">
      <c r="A62" s="16"/>
      <c r="B62" s="39"/>
      <c r="C62" s="401" t="s">
        <v>773</v>
      </c>
      <c r="D62" s="753" t="s">
        <v>778</v>
      </c>
      <c r="E62" s="754"/>
      <c r="F62" s="755"/>
      <c r="G62" s="37"/>
      <c r="H62" s="24" t="s">
        <v>198</v>
      </c>
      <c r="I62" s="753" t="s">
        <v>250</v>
      </c>
      <c r="J62" s="754"/>
      <c r="K62" s="755"/>
      <c r="L62" s="40"/>
      <c r="N62" s="87"/>
      <c r="O62" s="87"/>
      <c r="P62" s="87"/>
      <c r="Q62" s="87"/>
      <c r="R62" s="87"/>
      <c r="S62" s="87"/>
      <c r="T62" s="87"/>
      <c r="U62" s="87"/>
      <c r="V62" s="87"/>
      <c r="W62" s="87"/>
      <c r="X62" s="87"/>
      <c r="Y62" s="87"/>
      <c r="Z62" s="87"/>
      <c r="AA62" s="87"/>
      <c r="AB62" s="87"/>
      <c r="AC62" s="87"/>
      <c r="AD62" s="87"/>
      <c r="AE62" s="87"/>
      <c r="AF62" s="87"/>
      <c r="AG62" s="87"/>
      <c r="AH62" s="87"/>
      <c r="AI62" s="87"/>
      <c r="AJ62" s="87"/>
      <c r="AK62" s="87"/>
      <c r="AL62" s="87"/>
      <c r="AM62" s="87"/>
      <c r="AN62" s="87"/>
      <c r="AO62" s="87"/>
      <c r="AP62" s="87"/>
      <c r="AQ62" s="87"/>
      <c r="AR62" s="87"/>
      <c r="AS62" s="87"/>
      <c r="AT62" s="87"/>
      <c r="AU62" s="87"/>
      <c r="AV62" s="87"/>
      <c r="AW62" s="87"/>
      <c r="AX62" s="87"/>
      <c r="AY62" s="87"/>
      <c r="AZ62" s="87"/>
      <c r="BA62" s="87"/>
      <c r="BB62" s="87"/>
    </row>
    <row r="63" spans="1:54" ht="60" customHeight="1" x14ac:dyDescent="0.35">
      <c r="A63" s="17"/>
      <c r="B63" s="39"/>
      <c r="C63" s="401" t="s">
        <v>774</v>
      </c>
      <c r="D63" s="753" t="s">
        <v>779</v>
      </c>
      <c r="E63" s="754"/>
      <c r="F63" s="755"/>
      <c r="G63" s="37"/>
      <c r="H63" s="24" t="s">
        <v>199</v>
      </c>
      <c r="I63" s="753" t="s">
        <v>251</v>
      </c>
      <c r="J63" s="754"/>
      <c r="K63" s="755"/>
      <c r="L63" s="40"/>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7"/>
      <c r="AV63" s="87"/>
      <c r="AW63" s="87"/>
      <c r="AX63" s="87"/>
      <c r="AY63" s="87"/>
      <c r="AZ63" s="87"/>
      <c r="BA63" s="87"/>
      <c r="BB63" s="87"/>
    </row>
    <row r="64" spans="1:54" ht="54" customHeight="1" x14ac:dyDescent="0.35">
      <c r="A64" s="17"/>
      <c r="B64" s="34"/>
      <c r="C64" s="401" t="s">
        <v>775</v>
      </c>
      <c r="D64" s="753" t="s">
        <v>780</v>
      </c>
      <c r="E64" s="754"/>
      <c r="F64" s="755"/>
      <c r="G64" s="37"/>
      <c r="H64" s="24" t="s">
        <v>200</v>
      </c>
      <c r="I64" s="753" t="s">
        <v>252</v>
      </c>
      <c r="J64" s="754"/>
      <c r="K64" s="755"/>
      <c r="L64" s="35"/>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7"/>
      <c r="AV64" s="87"/>
      <c r="AW64" s="87"/>
      <c r="AX64" s="87"/>
      <c r="AY64" s="87"/>
      <c r="AZ64" s="87"/>
      <c r="BA64" s="87"/>
      <c r="BB64" s="87"/>
    </row>
    <row r="65" spans="1:54" ht="61.5" customHeight="1" thickBot="1" x14ac:dyDescent="0.4">
      <c r="A65" s="17"/>
      <c r="B65" s="34"/>
      <c r="C65" s="401" t="s">
        <v>776</v>
      </c>
      <c r="D65" s="753" t="s">
        <v>781</v>
      </c>
      <c r="E65" s="754"/>
      <c r="F65" s="755"/>
      <c r="G65" s="37"/>
      <c r="H65" s="25" t="s">
        <v>201</v>
      </c>
      <c r="I65" s="756" t="s">
        <v>253</v>
      </c>
      <c r="J65" s="757"/>
      <c r="K65" s="758"/>
      <c r="L65" s="35"/>
      <c r="N65" s="87"/>
      <c r="O65" s="87"/>
      <c r="P65" s="87"/>
      <c r="Q65" s="87"/>
      <c r="R65" s="87"/>
      <c r="S65" s="87"/>
      <c r="T65" s="87"/>
      <c r="U65" s="87"/>
      <c r="V65" s="87"/>
      <c r="W65" s="87"/>
      <c r="X65" s="87"/>
      <c r="Y65" s="87"/>
      <c r="Z65" s="87"/>
      <c r="AA65" s="87"/>
      <c r="AB65" s="87"/>
      <c r="AC65" s="87"/>
      <c r="AD65" s="87"/>
      <c r="AE65" s="87"/>
      <c r="AF65" s="87"/>
      <c r="AG65" s="87"/>
      <c r="AH65" s="87"/>
      <c r="AI65" s="87"/>
      <c r="AJ65" s="87"/>
      <c r="AK65" s="87"/>
      <c r="AL65" s="87"/>
      <c r="AM65" s="87"/>
      <c r="AN65" s="87"/>
      <c r="AO65" s="87"/>
      <c r="AP65" s="87"/>
      <c r="AQ65" s="87"/>
      <c r="AR65" s="87"/>
      <c r="AS65" s="87"/>
      <c r="AT65" s="87"/>
      <c r="AU65" s="87"/>
      <c r="AV65" s="87"/>
      <c r="AW65" s="87"/>
      <c r="AX65" s="87"/>
      <c r="AY65" s="87"/>
      <c r="AZ65" s="87"/>
      <c r="BA65" s="87"/>
      <c r="BB65" s="87"/>
    </row>
    <row r="66" spans="1:54" ht="61.5" customHeight="1" x14ac:dyDescent="0.35">
      <c r="A66" s="17"/>
      <c r="B66" s="34"/>
      <c r="C66" s="402" t="s">
        <v>782</v>
      </c>
      <c r="D66" s="753" t="s">
        <v>784</v>
      </c>
      <c r="E66" s="754"/>
      <c r="F66" s="755"/>
      <c r="G66" s="34"/>
      <c r="H66" s="133"/>
      <c r="I66" s="384"/>
      <c r="J66" s="384"/>
      <c r="K66" s="384"/>
      <c r="L66" s="35"/>
      <c r="N66" s="87"/>
      <c r="O66" s="87"/>
      <c r="P66" s="87"/>
      <c r="Q66" s="87"/>
      <c r="R66" s="87"/>
      <c r="S66" s="87"/>
      <c r="T66" s="87"/>
      <c r="U66" s="87"/>
      <c r="V66" s="87"/>
      <c r="W66" s="87"/>
      <c r="X66" s="87"/>
      <c r="Y66" s="87"/>
      <c r="Z66" s="87"/>
      <c r="AA66" s="87"/>
      <c r="AB66" s="87"/>
      <c r="AC66" s="87"/>
      <c r="AD66" s="87"/>
      <c r="AE66" s="87"/>
      <c r="AF66" s="87"/>
      <c r="AG66" s="87"/>
      <c r="AH66" s="87"/>
      <c r="AI66" s="87"/>
      <c r="AJ66" s="87"/>
      <c r="AK66" s="87"/>
      <c r="AL66" s="87"/>
      <c r="AM66" s="87"/>
      <c r="AN66" s="87"/>
      <c r="AO66" s="87"/>
      <c r="AP66" s="87"/>
      <c r="AQ66" s="87"/>
      <c r="AR66" s="87"/>
      <c r="AS66" s="87"/>
      <c r="AT66" s="87"/>
      <c r="AU66" s="87"/>
      <c r="AV66" s="87"/>
      <c r="AW66" s="87"/>
      <c r="AX66" s="87"/>
      <c r="AY66" s="87"/>
      <c r="AZ66" s="87"/>
      <c r="BA66" s="87"/>
      <c r="BB66" s="87"/>
    </row>
    <row r="67" spans="1:54" ht="61.5" customHeight="1" thickBot="1" x14ac:dyDescent="0.4">
      <c r="A67" s="17"/>
      <c r="B67" s="364"/>
      <c r="C67" s="403" t="s">
        <v>783</v>
      </c>
      <c r="D67" s="756" t="s">
        <v>785</v>
      </c>
      <c r="E67" s="757"/>
      <c r="F67" s="758"/>
      <c r="G67" s="34"/>
      <c r="H67" s="133"/>
      <c r="I67" s="384"/>
      <c r="J67" s="384"/>
      <c r="K67" s="384"/>
      <c r="L67" s="35"/>
      <c r="N67" s="87"/>
      <c r="O67" s="87"/>
      <c r="P67" s="87"/>
      <c r="Q67" s="87"/>
      <c r="R67" s="87"/>
      <c r="S67" s="87"/>
      <c r="T67" s="87"/>
      <c r="U67" s="87"/>
      <c r="V67" s="87"/>
      <c r="W67" s="87"/>
      <c r="X67" s="87"/>
      <c r="Y67" s="87"/>
      <c r="Z67" s="87"/>
      <c r="AA67" s="87"/>
      <c r="AB67" s="87"/>
      <c r="AC67" s="87"/>
      <c r="AD67" s="87"/>
      <c r="AE67" s="87"/>
      <c r="AF67" s="87"/>
      <c r="AG67" s="87"/>
      <c r="AH67" s="87"/>
      <c r="AI67" s="87"/>
      <c r="AJ67" s="87"/>
      <c r="AK67" s="87"/>
      <c r="AL67" s="87"/>
      <c r="AM67" s="87"/>
      <c r="AN67" s="87"/>
      <c r="AO67" s="87"/>
      <c r="AP67" s="87"/>
      <c r="AQ67" s="87"/>
      <c r="AR67" s="87"/>
      <c r="AS67" s="87"/>
      <c r="AT67" s="87"/>
      <c r="AU67" s="87"/>
      <c r="AV67" s="87"/>
      <c r="AW67" s="87"/>
      <c r="AX67" s="87"/>
      <c r="AY67" s="87"/>
      <c r="AZ67" s="87"/>
      <c r="BA67" s="87"/>
      <c r="BB67" s="87"/>
    </row>
    <row r="68" spans="1:54" ht="15" thickBot="1" x14ac:dyDescent="0.4">
      <c r="A68" s="17"/>
      <c r="B68" s="44"/>
      <c r="C68" s="45"/>
      <c r="D68" s="46"/>
      <c r="E68" s="46"/>
      <c r="F68" s="46"/>
      <c r="G68" s="46"/>
      <c r="H68" s="46"/>
      <c r="I68" s="46"/>
      <c r="J68" s="95"/>
      <c r="K68" s="95"/>
      <c r="L68" s="4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c r="AL68" s="87"/>
      <c r="AM68" s="87"/>
      <c r="AN68" s="87"/>
      <c r="AO68" s="87"/>
      <c r="AP68" s="87"/>
      <c r="AQ68" s="87"/>
      <c r="AR68" s="87"/>
      <c r="AS68" s="87"/>
      <c r="AT68" s="87"/>
    </row>
    <row r="69" spans="1:54" ht="50" customHeight="1" x14ac:dyDescent="0.35">
      <c r="A69" s="17"/>
      <c r="C69" s="87"/>
      <c r="D69" s="87"/>
      <c r="E69" s="87"/>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87"/>
      <c r="AQ69" s="87"/>
      <c r="AR69" s="87"/>
      <c r="AS69" s="87"/>
      <c r="AT69" s="87"/>
    </row>
    <row r="70" spans="1:54" ht="50" customHeight="1" x14ac:dyDescent="0.35">
      <c r="A70" s="17"/>
      <c r="C70" s="87"/>
      <c r="D70" s="87"/>
      <c r="E70" s="87"/>
      <c r="F70" s="87"/>
      <c r="G70" s="87"/>
      <c r="H70" s="87"/>
      <c r="I70" s="87"/>
      <c r="J70" s="87"/>
      <c r="K70" s="87"/>
      <c r="L70" s="87"/>
      <c r="M70" s="87"/>
      <c r="N70" s="87"/>
      <c r="O70" s="87"/>
      <c r="P70" s="87"/>
      <c r="Q70" s="87"/>
      <c r="R70" s="87"/>
      <c r="S70" s="87"/>
      <c r="T70" s="87"/>
      <c r="U70" s="87"/>
      <c r="V70" s="87"/>
      <c r="W70" s="87"/>
      <c r="X70" s="87"/>
      <c r="Y70" s="87"/>
      <c r="Z70" s="87"/>
      <c r="AA70" s="87"/>
      <c r="AB70" s="87"/>
      <c r="AC70" s="87"/>
      <c r="AD70" s="87"/>
      <c r="AE70" s="87"/>
      <c r="AF70" s="87"/>
      <c r="AG70" s="87"/>
      <c r="AH70" s="87"/>
      <c r="AI70" s="87"/>
      <c r="AJ70" s="87"/>
      <c r="AK70" s="87"/>
      <c r="AL70" s="87"/>
      <c r="AM70" s="87"/>
      <c r="AN70" s="87"/>
      <c r="AO70" s="87"/>
      <c r="AP70" s="87"/>
      <c r="AQ70" s="87"/>
      <c r="AR70" s="87"/>
      <c r="AS70" s="87"/>
      <c r="AT70" s="87"/>
    </row>
    <row r="71" spans="1:54" ht="49.5" customHeight="1" x14ac:dyDescent="0.35">
      <c r="A71" s="17"/>
      <c r="C71" s="87"/>
      <c r="D71" s="87"/>
      <c r="E71" s="87"/>
      <c r="F71" s="87"/>
      <c r="G71" s="87"/>
      <c r="H71" s="87"/>
      <c r="I71" s="87"/>
      <c r="J71" s="87"/>
      <c r="K71" s="87"/>
      <c r="L71" s="87"/>
      <c r="M71" s="87"/>
      <c r="N71" s="87"/>
      <c r="O71" s="87"/>
      <c r="P71" s="87"/>
      <c r="Q71" s="87"/>
      <c r="R71" s="87"/>
      <c r="S71" s="87"/>
      <c r="T71" s="87"/>
      <c r="U71" s="87"/>
      <c r="V71" s="87"/>
      <c r="W71" s="87"/>
      <c r="X71" s="87"/>
      <c r="Y71" s="87"/>
      <c r="Z71" s="87"/>
      <c r="AA71" s="87"/>
      <c r="AB71" s="87"/>
      <c r="AC71" s="87"/>
      <c r="AD71" s="87"/>
      <c r="AE71" s="87"/>
      <c r="AF71" s="87"/>
      <c r="AG71" s="87"/>
      <c r="AH71" s="87"/>
      <c r="AI71" s="87"/>
      <c r="AJ71" s="87"/>
      <c r="AK71" s="87"/>
      <c r="AL71" s="87"/>
      <c r="AM71" s="87"/>
      <c r="AN71" s="87"/>
      <c r="AO71" s="87"/>
      <c r="AP71" s="87"/>
      <c r="AQ71" s="87"/>
      <c r="AR71" s="87"/>
      <c r="AS71" s="87"/>
      <c r="AT71" s="87"/>
    </row>
    <row r="72" spans="1:54" ht="50" customHeight="1" x14ac:dyDescent="0.35">
      <c r="A72" s="17"/>
      <c r="C72" s="87"/>
      <c r="D72" s="87"/>
      <c r="E72" s="87"/>
      <c r="F72" s="87"/>
      <c r="G72" s="87"/>
      <c r="H72" s="87"/>
      <c r="I72" s="87"/>
      <c r="J72" s="87"/>
      <c r="K72" s="87"/>
      <c r="L72" s="87"/>
      <c r="M72" s="87"/>
      <c r="N72" s="87"/>
      <c r="O72" s="87"/>
      <c r="P72" s="87"/>
      <c r="Q72" s="87"/>
      <c r="R72" s="87"/>
      <c r="S72" s="87"/>
      <c r="T72" s="87"/>
      <c r="U72" s="87"/>
      <c r="V72" s="87"/>
      <c r="W72" s="87"/>
      <c r="X72" s="87"/>
      <c r="Y72" s="87"/>
      <c r="Z72" s="87"/>
      <c r="AA72" s="87"/>
      <c r="AB72" s="87"/>
      <c r="AC72" s="87"/>
      <c r="AD72" s="87"/>
      <c r="AE72" s="87"/>
      <c r="AF72" s="87"/>
      <c r="AG72" s="87"/>
      <c r="AH72" s="87"/>
      <c r="AI72" s="87"/>
      <c r="AJ72" s="87"/>
      <c r="AK72" s="87"/>
      <c r="AL72" s="87"/>
      <c r="AM72" s="87"/>
      <c r="AN72" s="87"/>
      <c r="AO72" s="87"/>
      <c r="AP72" s="87"/>
      <c r="AQ72" s="87"/>
      <c r="AR72" s="87"/>
      <c r="AS72" s="87"/>
      <c r="AT72" s="87"/>
    </row>
    <row r="73" spans="1:54" ht="50" customHeight="1" x14ac:dyDescent="0.35">
      <c r="A73" s="17"/>
      <c r="C73" s="87"/>
      <c r="D73" s="87"/>
      <c r="E73" s="87"/>
      <c r="F73" s="87"/>
      <c r="G73" s="87"/>
      <c r="H73" s="87"/>
      <c r="I73" s="87"/>
      <c r="J73" s="87"/>
      <c r="K73" s="87"/>
      <c r="L73" s="87"/>
      <c r="M73" s="87"/>
      <c r="N73" s="87"/>
      <c r="O73" s="87"/>
      <c r="P73" s="87"/>
      <c r="Q73" s="87"/>
      <c r="R73" s="87"/>
      <c r="S73" s="87"/>
      <c r="T73" s="87"/>
      <c r="U73" s="87"/>
      <c r="V73" s="87"/>
      <c r="W73" s="87"/>
      <c r="X73" s="87"/>
      <c r="Y73" s="87"/>
      <c r="Z73" s="87"/>
      <c r="AA73" s="87"/>
      <c r="AB73" s="87"/>
      <c r="AC73" s="87"/>
      <c r="AD73" s="87"/>
      <c r="AE73" s="87"/>
      <c r="AF73" s="87"/>
      <c r="AG73" s="87"/>
      <c r="AH73" s="87"/>
      <c r="AI73" s="87"/>
      <c r="AJ73" s="87"/>
      <c r="AK73" s="87"/>
      <c r="AL73" s="87"/>
      <c r="AM73" s="87"/>
      <c r="AN73" s="87"/>
      <c r="AO73" s="87"/>
      <c r="AP73" s="87"/>
      <c r="AQ73" s="87"/>
      <c r="AR73" s="87"/>
      <c r="AS73" s="87"/>
      <c r="AT73" s="87"/>
    </row>
    <row r="74" spans="1:54" ht="50" customHeight="1" x14ac:dyDescent="0.35">
      <c r="A74" s="17"/>
      <c r="C74" s="87"/>
      <c r="D74" s="87"/>
      <c r="E74" s="87"/>
      <c r="F74" s="87"/>
      <c r="G74" s="87"/>
      <c r="H74" s="87"/>
      <c r="I74" s="87"/>
      <c r="J74" s="87"/>
      <c r="K74" s="87"/>
      <c r="L74" s="87"/>
      <c r="M74" s="87"/>
      <c r="N74" s="87"/>
      <c r="O74" s="87"/>
      <c r="P74" s="87"/>
      <c r="Q74" s="87"/>
      <c r="R74" s="87"/>
      <c r="S74" s="87"/>
      <c r="T74" s="87"/>
      <c r="U74" s="87"/>
      <c r="V74" s="87"/>
      <c r="W74" s="87"/>
      <c r="X74" s="87"/>
      <c r="Y74" s="87"/>
      <c r="Z74" s="87"/>
      <c r="AA74" s="87"/>
      <c r="AB74" s="87"/>
      <c r="AC74" s="87"/>
      <c r="AD74" s="87"/>
      <c r="AE74" s="87"/>
      <c r="AF74" s="87"/>
      <c r="AG74" s="87"/>
      <c r="AH74" s="87"/>
      <c r="AI74" s="87"/>
      <c r="AJ74" s="87"/>
      <c r="AK74" s="87"/>
      <c r="AL74" s="87"/>
      <c r="AM74" s="87"/>
      <c r="AN74" s="87"/>
      <c r="AO74" s="87"/>
      <c r="AP74" s="87"/>
      <c r="AQ74" s="87"/>
      <c r="AR74" s="87"/>
      <c r="AS74" s="87"/>
      <c r="AT74" s="87"/>
    </row>
    <row r="75" spans="1:54" x14ac:dyDescent="0.35">
      <c r="A75" s="17"/>
      <c r="C75" s="87"/>
      <c r="D75" s="87"/>
      <c r="E75" s="87"/>
      <c r="F75" s="87"/>
      <c r="G75" s="87"/>
      <c r="H75" s="87"/>
      <c r="I75" s="87"/>
      <c r="J75" s="87"/>
      <c r="K75" s="87"/>
      <c r="L75" s="87"/>
      <c r="M75" s="87"/>
      <c r="N75" s="87"/>
      <c r="O75" s="87"/>
      <c r="P75" s="87"/>
      <c r="Q75" s="87"/>
      <c r="R75" s="87"/>
      <c r="S75" s="87"/>
      <c r="T75" s="87"/>
      <c r="U75" s="87"/>
      <c r="V75" s="87"/>
      <c r="W75" s="87"/>
      <c r="X75" s="87"/>
      <c r="Y75" s="87"/>
      <c r="Z75" s="87"/>
      <c r="AA75" s="87"/>
      <c r="AB75" s="87"/>
      <c r="AC75" s="87"/>
      <c r="AD75" s="87"/>
      <c r="AE75" s="87"/>
      <c r="AF75" s="87"/>
      <c r="AG75" s="87"/>
      <c r="AH75" s="87"/>
      <c r="AI75" s="87"/>
      <c r="AJ75" s="87"/>
      <c r="AK75" s="87"/>
      <c r="AL75" s="87"/>
      <c r="AM75" s="87"/>
      <c r="AN75" s="87"/>
      <c r="AO75" s="87"/>
      <c r="AP75" s="87"/>
      <c r="AQ75" s="87"/>
      <c r="AR75" s="87"/>
      <c r="AS75" s="87"/>
      <c r="AT75" s="87"/>
    </row>
    <row r="76" spans="1:54" x14ac:dyDescent="0.35">
      <c r="A76" s="17"/>
      <c r="C76" s="87"/>
      <c r="D76" s="87"/>
      <c r="E76" s="87"/>
      <c r="F76" s="87"/>
      <c r="G76" s="87"/>
      <c r="H76" s="87"/>
      <c r="I76" s="87"/>
      <c r="J76" s="87"/>
      <c r="K76" s="87"/>
      <c r="L76" s="87"/>
      <c r="M76" s="87"/>
      <c r="N76" s="87"/>
      <c r="O76" s="87"/>
      <c r="P76" s="87"/>
      <c r="Q76" s="87"/>
      <c r="R76" s="87"/>
      <c r="S76" s="87"/>
      <c r="T76" s="87"/>
      <c r="U76" s="87"/>
      <c r="V76" s="87"/>
      <c r="W76" s="87"/>
      <c r="X76" s="87"/>
      <c r="Y76" s="87"/>
      <c r="Z76" s="87"/>
      <c r="AA76" s="87"/>
      <c r="AB76" s="87"/>
      <c r="AC76" s="87"/>
      <c r="AD76" s="87"/>
      <c r="AE76" s="87"/>
      <c r="AF76" s="87"/>
      <c r="AG76" s="87"/>
      <c r="AH76" s="87"/>
      <c r="AI76" s="87"/>
      <c r="AJ76" s="87"/>
      <c r="AK76" s="87"/>
      <c r="AL76" s="87"/>
      <c r="AM76" s="87"/>
      <c r="AN76" s="87"/>
      <c r="AO76" s="87"/>
      <c r="AP76" s="87"/>
      <c r="AQ76" s="87"/>
      <c r="AR76" s="87"/>
      <c r="AS76" s="87"/>
      <c r="AT76" s="87"/>
    </row>
    <row r="77" spans="1:54" x14ac:dyDescent="0.35">
      <c r="A77" s="17"/>
      <c r="C77" s="87"/>
      <c r="D77" s="87"/>
      <c r="E77" s="87"/>
      <c r="F77" s="87"/>
      <c r="G77" s="87"/>
      <c r="H77" s="87"/>
      <c r="I77" s="87"/>
      <c r="J77" s="87"/>
      <c r="K77" s="87"/>
      <c r="L77" s="87"/>
      <c r="M77" s="87"/>
      <c r="N77" s="87"/>
      <c r="O77" s="87"/>
      <c r="P77" s="87"/>
      <c r="Q77" s="87"/>
      <c r="R77" s="87"/>
      <c r="S77" s="87"/>
      <c r="T77" s="87"/>
      <c r="U77" s="87"/>
      <c r="V77" s="87"/>
      <c r="W77" s="87"/>
      <c r="X77" s="87"/>
      <c r="Y77" s="87"/>
      <c r="Z77" s="87"/>
      <c r="AA77" s="87"/>
      <c r="AB77" s="87"/>
      <c r="AC77" s="87"/>
      <c r="AD77" s="87"/>
      <c r="AE77" s="87"/>
      <c r="AF77" s="87"/>
      <c r="AG77" s="87"/>
      <c r="AH77" s="87"/>
      <c r="AI77" s="87"/>
      <c r="AJ77" s="87"/>
      <c r="AK77" s="87"/>
      <c r="AL77" s="87"/>
      <c r="AM77" s="87"/>
      <c r="AN77" s="87"/>
      <c r="AO77" s="87"/>
      <c r="AP77" s="87"/>
      <c r="AQ77" s="87"/>
      <c r="AR77" s="87"/>
      <c r="AS77" s="87"/>
      <c r="AT77" s="87"/>
    </row>
    <row r="78" spans="1:54" x14ac:dyDescent="0.35">
      <c r="A78" s="87"/>
      <c r="C78" s="87"/>
      <c r="D78" s="87"/>
      <c r="E78" s="87"/>
      <c r="F78" s="87"/>
      <c r="G78" s="87"/>
      <c r="H78" s="87"/>
      <c r="I78" s="87"/>
      <c r="J78" s="87"/>
      <c r="K78" s="87"/>
      <c r="L78" s="87"/>
      <c r="M78" s="87"/>
      <c r="N78" s="87"/>
      <c r="O78" s="87"/>
      <c r="P78" s="87"/>
      <c r="Q78" s="87"/>
      <c r="R78" s="87"/>
      <c r="S78" s="87"/>
      <c r="T78" s="87"/>
      <c r="U78" s="87"/>
      <c r="V78" s="87"/>
      <c r="W78" s="87"/>
      <c r="X78" s="87"/>
      <c r="Y78" s="87"/>
      <c r="Z78" s="87"/>
      <c r="AA78" s="87"/>
      <c r="AB78" s="87"/>
      <c r="AC78" s="87"/>
      <c r="AD78" s="87"/>
      <c r="AE78" s="87"/>
      <c r="AF78" s="87"/>
      <c r="AG78" s="87"/>
      <c r="AH78" s="87"/>
      <c r="AI78" s="87"/>
      <c r="AJ78" s="87"/>
      <c r="AK78" s="87"/>
      <c r="AL78" s="87"/>
      <c r="AM78" s="87"/>
      <c r="AN78" s="87"/>
      <c r="AO78" s="87"/>
      <c r="AP78" s="87"/>
      <c r="AQ78" s="87"/>
      <c r="AR78" s="87"/>
      <c r="AS78" s="87"/>
      <c r="AT78" s="87"/>
      <c r="AU78" s="87"/>
      <c r="AV78" s="87"/>
      <c r="AW78" s="87"/>
      <c r="AX78" s="87"/>
      <c r="AY78" s="87"/>
      <c r="AZ78" s="87"/>
      <c r="BA78" s="87"/>
      <c r="BB78" s="87"/>
    </row>
    <row r="79" spans="1:54" x14ac:dyDescent="0.35">
      <c r="A79" s="87"/>
      <c r="B79" s="87"/>
      <c r="C79" s="87"/>
      <c r="D79" s="87"/>
      <c r="E79" s="87"/>
      <c r="F79" s="87"/>
      <c r="G79" s="87"/>
      <c r="H79" s="87"/>
      <c r="I79" s="87"/>
      <c r="J79" s="87"/>
      <c r="K79" s="87"/>
      <c r="L79" s="87"/>
      <c r="M79" s="87"/>
      <c r="N79" s="87"/>
      <c r="O79" s="87"/>
      <c r="P79" s="87"/>
      <c r="Q79" s="87"/>
      <c r="R79" s="87"/>
      <c r="S79" s="87"/>
      <c r="T79" s="87"/>
      <c r="U79" s="87"/>
      <c r="V79" s="87"/>
      <c r="W79" s="87"/>
      <c r="X79" s="87"/>
      <c r="Y79" s="87"/>
      <c r="Z79" s="87"/>
      <c r="AA79" s="87"/>
      <c r="AB79" s="87"/>
      <c r="AC79" s="87"/>
      <c r="AD79" s="87"/>
      <c r="AE79" s="87"/>
      <c r="AF79" s="87"/>
      <c r="AG79" s="87"/>
      <c r="AH79" s="87"/>
      <c r="AI79" s="87"/>
      <c r="AJ79" s="87"/>
      <c r="AK79" s="87"/>
      <c r="AL79" s="87"/>
      <c r="AM79" s="87"/>
      <c r="AN79" s="87"/>
      <c r="AO79" s="87"/>
      <c r="AP79" s="87"/>
      <c r="AQ79" s="87"/>
      <c r="AR79" s="87"/>
      <c r="AS79" s="87"/>
      <c r="AT79" s="87"/>
      <c r="AU79" s="87"/>
      <c r="AV79" s="87"/>
      <c r="AW79" s="87"/>
      <c r="AX79" s="87"/>
      <c r="AY79" s="87"/>
      <c r="AZ79" s="87"/>
      <c r="BA79" s="87"/>
      <c r="BB79" s="87"/>
    </row>
    <row r="80" spans="1:54" x14ac:dyDescent="0.35">
      <c r="A80" s="87"/>
      <c r="B80" s="87"/>
      <c r="C80" s="87"/>
      <c r="D80" s="87"/>
      <c r="E80" s="87"/>
      <c r="F80" s="87"/>
      <c r="G80" s="87"/>
      <c r="H80" s="87"/>
      <c r="I80" s="87"/>
      <c r="J80" s="87"/>
      <c r="K80" s="87"/>
      <c r="L80" s="87"/>
      <c r="M80" s="87"/>
      <c r="N80" s="87"/>
      <c r="O80" s="87"/>
      <c r="P80" s="87"/>
      <c r="Q80" s="87"/>
      <c r="R80" s="87"/>
      <c r="S80" s="87"/>
      <c r="T80" s="87"/>
      <c r="U80" s="87"/>
      <c r="V80" s="87"/>
      <c r="W80" s="87"/>
      <c r="X80" s="87"/>
      <c r="Y80" s="87"/>
      <c r="Z80" s="87"/>
      <c r="AA80" s="87"/>
      <c r="AB80" s="87"/>
      <c r="AC80" s="87"/>
      <c r="AD80" s="87"/>
      <c r="AE80" s="87"/>
      <c r="AF80" s="87"/>
      <c r="AG80" s="87"/>
      <c r="AH80" s="87"/>
      <c r="AI80" s="87"/>
      <c r="AJ80" s="87"/>
      <c r="AK80" s="87"/>
      <c r="AL80" s="87"/>
      <c r="AM80" s="87"/>
      <c r="AN80" s="87"/>
      <c r="AO80" s="87"/>
      <c r="AP80" s="87"/>
      <c r="AQ80" s="87"/>
      <c r="AR80" s="87"/>
      <c r="AS80" s="87"/>
      <c r="AT80" s="87"/>
      <c r="AU80" s="87"/>
      <c r="AV80" s="87"/>
      <c r="AW80" s="87"/>
      <c r="AX80" s="87"/>
      <c r="AY80" s="87"/>
      <c r="AZ80" s="87"/>
      <c r="BA80" s="87"/>
      <c r="BB80" s="87"/>
    </row>
    <row r="81" spans="1:54" x14ac:dyDescent="0.35">
      <c r="A81" s="87"/>
      <c r="B81" s="87"/>
      <c r="C81" s="87"/>
      <c r="D81" s="87"/>
      <c r="E81" s="87"/>
      <c r="F81" s="87"/>
      <c r="G81" s="87"/>
      <c r="H81" s="87"/>
      <c r="I81" s="87"/>
      <c r="J81" s="87"/>
      <c r="K81" s="87"/>
      <c r="L81" s="87"/>
      <c r="M81" s="87"/>
      <c r="N81" s="87"/>
      <c r="O81" s="87"/>
      <c r="P81" s="87"/>
      <c r="Q81" s="87"/>
      <c r="R81" s="87"/>
      <c r="S81" s="87"/>
      <c r="T81" s="87"/>
      <c r="U81" s="87"/>
      <c r="V81" s="87"/>
      <c r="W81" s="87"/>
      <c r="X81" s="87"/>
      <c r="Y81" s="87"/>
      <c r="Z81" s="87"/>
      <c r="AA81" s="87"/>
      <c r="AB81" s="87"/>
      <c r="AC81" s="87"/>
      <c r="AD81" s="87"/>
      <c r="AE81" s="87"/>
      <c r="AF81" s="87"/>
      <c r="AG81" s="87"/>
      <c r="AH81" s="87"/>
      <c r="AI81" s="87"/>
      <c r="AJ81" s="87"/>
      <c r="AK81" s="87"/>
      <c r="AL81" s="87"/>
      <c r="AM81" s="87"/>
      <c r="AN81" s="87"/>
      <c r="AO81" s="87"/>
      <c r="AP81" s="87"/>
      <c r="AQ81" s="87"/>
      <c r="AR81" s="87"/>
      <c r="AS81" s="87"/>
      <c r="AT81" s="87"/>
      <c r="AU81" s="87"/>
      <c r="AV81" s="87"/>
      <c r="AW81" s="87"/>
      <c r="AX81" s="87"/>
      <c r="AY81" s="87"/>
      <c r="AZ81" s="87"/>
      <c r="BA81" s="87"/>
      <c r="BB81" s="87"/>
    </row>
    <row r="82" spans="1:54" x14ac:dyDescent="0.35">
      <c r="A82" s="87"/>
      <c r="B82" s="87"/>
      <c r="C82" s="87"/>
      <c r="D82" s="87"/>
      <c r="E82" s="87"/>
      <c r="F82" s="87"/>
      <c r="G82" s="87"/>
      <c r="H82" s="87"/>
      <c r="I82" s="87"/>
      <c r="J82" s="87"/>
      <c r="K82" s="87"/>
      <c r="L82" s="87"/>
      <c r="M82" s="87"/>
    </row>
    <row r="83" spans="1:54" x14ac:dyDescent="0.35">
      <c r="A83" s="87"/>
      <c r="B83" s="87"/>
      <c r="C83" s="87"/>
      <c r="D83" s="87"/>
      <c r="E83" s="87"/>
      <c r="F83" s="87"/>
      <c r="G83" s="87"/>
      <c r="H83" s="87"/>
      <c r="I83" s="87"/>
      <c r="J83" s="87"/>
      <c r="K83" s="87"/>
      <c r="L83" s="87"/>
      <c r="M83" s="87"/>
    </row>
    <row r="84" spans="1:54" x14ac:dyDescent="0.35">
      <c r="A84" s="87"/>
      <c r="B84" s="87"/>
      <c r="C84" s="87"/>
      <c r="D84" s="87"/>
      <c r="E84" s="87"/>
      <c r="F84" s="87"/>
      <c r="G84" s="87"/>
      <c r="H84" s="87"/>
      <c r="I84" s="87"/>
      <c r="J84" s="87"/>
      <c r="K84" s="87"/>
      <c r="L84" s="87"/>
      <c r="M84" s="87"/>
    </row>
    <row r="85" spans="1:54" x14ac:dyDescent="0.35">
      <c r="A85" s="87"/>
      <c r="B85" s="87"/>
      <c r="C85" s="87"/>
      <c r="D85" s="87"/>
      <c r="E85" s="87"/>
      <c r="F85" s="87"/>
      <c r="G85" s="87"/>
      <c r="H85" s="87"/>
      <c r="I85" s="87"/>
      <c r="J85" s="87"/>
      <c r="K85" s="87"/>
      <c r="L85" s="87"/>
      <c r="M85" s="87"/>
    </row>
    <row r="86" spans="1:54" x14ac:dyDescent="0.35">
      <c r="A86" s="87"/>
      <c r="B86" s="87"/>
      <c r="C86" s="87"/>
      <c r="D86" s="87"/>
      <c r="E86" s="87"/>
      <c r="F86" s="87"/>
      <c r="G86" s="87"/>
      <c r="H86" s="87"/>
      <c r="I86" s="87"/>
      <c r="J86" s="87"/>
      <c r="K86" s="87"/>
      <c r="L86" s="87"/>
      <c r="M86" s="87"/>
    </row>
    <row r="87" spans="1:54" x14ac:dyDescent="0.35">
      <c r="A87" s="87"/>
      <c r="B87" s="87"/>
      <c r="C87" s="87"/>
      <c r="D87" s="87"/>
      <c r="E87" s="87"/>
      <c r="F87" s="87"/>
      <c r="G87" s="87"/>
      <c r="H87" s="87"/>
      <c r="I87" s="87"/>
      <c r="J87" s="87"/>
      <c r="K87" s="87"/>
      <c r="L87" s="87"/>
      <c r="M87" s="87"/>
    </row>
    <row r="88" spans="1:54" x14ac:dyDescent="0.35">
      <c r="A88" s="87"/>
      <c r="B88" s="87"/>
      <c r="C88" s="87"/>
      <c r="D88" s="87"/>
      <c r="E88" s="87"/>
      <c r="F88" s="87"/>
      <c r="G88" s="87"/>
      <c r="H88" s="87"/>
      <c r="I88" s="87"/>
      <c r="J88" s="87"/>
      <c r="K88" s="87"/>
      <c r="L88" s="87"/>
      <c r="M88" s="87"/>
    </row>
    <row r="89" spans="1:54" x14ac:dyDescent="0.35">
      <c r="A89" s="87"/>
      <c r="B89" s="87"/>
      <c r="C89" s="87"/>
      <c r="D89" s="87"/>
      <c r="E89" s="87"/>
      <c r="F89" s="87"/>
      <c r="G89" s="87"/>
      <c r="H89" s="87"/>
      <c r="I89" s="87"/>
      <c r="J89" s="87"/>
      <c r="K89" s="87"/>
      <c r="L89" s="87"/>
      <c r="M89" s="87"/>
    </row>
    <row r="90" spans="1:54" x14ac:dyDescent="0.35">
      <c r="A90" s="87"/>
      <c r="B90" s="87"/>
      <c r="C90" s="87"/>
      <c r="D90" s="87"/>
      <c r="E90" s="87"/>
      <c r="F90" s="87"/>
      <c r="G90" s="87"/>
      <c r="H90" s="87"/>
      <c r="I90" s="87"/>
      <c r="J90" s="87"/>
      <c r="K90" s="87"/>
      <c r="L90" s="87"/>
      <c r="M90" s="87"/>
    </row>
    <row r="91" spans="1:54" x14ac:dyDescent="0.35">
      <c r="A91" s="87"/>
      <c r="B91" s="87"/>
      <c r="C91" s="87"/>
      <c r="D91" s="87"/>
      <c r="E91" s="87"/>
      <c r="F91" s="87"/>
      <c r="G91" s="87"/>
      <c r="H91" s="87"/>
      <c r="I91" s="87"/>
      <c r="J91" s="87"/>
      <c r="K91" s="87"/>
      <c r="L91" s="87"/>
      <c r="M91" s="87"/>
    </row>
    <row r="92" spans="1:54" x14ac:dyDescent="0.35">
      <c r="A92" s="87"/>
      <c r="B92" s="87"/>
      <c r="C92" s="87"/>
      <c r="D92" s="87"/>
      <c r="E92" s="87"/>
      <c r="F92" s="87"/>
      <c r="G92" s="87"/>
      <c r="H92" s="87"/>
      <c r="I92" s="87"/>
      <c r="J92" s="87"/>
      <c r="K92" s="87"/>
      <c r="L92" s="87"/>
      <c r="M92" s="87"/>
    </row>
    <row r="93" spans="1:54" x14ac:dyDescent="0.35">
      <c r="A93" s="87"/>
      <c r="B93" s="87"/>
      <c r="C93" s="87"/>
      <c r="D93" s="87"/>
      <c r="E93" s="87"/>
      <c r="F93" s="87"/>
      <c r="G93" s="87"/>
      <c r="H93" s="87"/>
      <c r="I93" s="87"/>
      <c r="J93" s="87"/>
      <c r="K93" s="87"/>
      <c r="L93" s="87"/>
      <c r="M93" s="87"/>
    </row>
    <row r="94" spans="1:54" x14ac:dyDescent="0.35">
      <c r="A94" s="87"/>
      <c r="B94" s="87"/>
      <c r="C94" s="87"/>
      <c r="D94" s="87"/>
      <c r="E94" s="87"/>
      <c r="F94" s="87"/>
      <c r="G94" s="87"/>
      <c r="H94" s="87"/>
      <c r="I94" s="87"/>
      <c r="J94" s="87"/>
      <c r="K94" s="87"/>
      <c r="L94" s="87"/>
      <c r="M94" s="87"/>
    </row>
    <row r="95" spans="1:54" x14ac:dyDescent="0.35">
      <c r="A95" s="87"/>
      <c r="B95" s="87"/>
      <c r="C95" s="87"/>
      <c r="D95" s="87"/>
      <c r="E95" s="87"/>
      <c r="F95" s="87"/>
      <c r="G95" s="87"/>
      <c r="H95" s="87"/>
      <c r="I95" s="87"/>
      <c r="J95" s="87"/>
      <c r="K95" s="87"/>
      <c r="L95" s="87"/>
      <c r="M95" s="87"/>
    </row>
    <row r="96" spans="1:54" x14ac:dyDescent="0.35">
      <c r="A96" s="87"/>
      <c r="B96" s="87"/>
      <c r="C96" s="87"/>
      <c r="D96" s="87"/>
      <c r="E96" s="87"/>
      <c r="F96" s="87"/>
      <c r="G96" s="87"/>
      <c r="H96" s="87"/>
      <c r="I96" s="87"/>
      <c r="J96" s="87"/>
      <c r="K96" s="87"/>
      <c r="L96" s="87"/>
      <c r="M96" s="87"/>
    </row>
    <row r="97" spans="1:13" x14ac:dyDescent="0.35">
      <c r="A97" s="87"/>
      <c r="B97" s="87"/>
      <c r="C97" s="87"/>
      <c r="D97" s="87"/>
      <c r="E97" s="87"/>
      <c r="F97" s="87"/>
      <c r="G97" s="87"/>
      <c r="H97" s="87"/>
      <c r="I97" s="87"/>
      <c r="J97" s="87"/>
      <c r="K97" s="87"/>
      <c r="L97" s="87"/>
      <c r="M97" s="87"/>
    </row>
    <row r="98" spans="1:13" x14ac:dyDescent="0.35">
      <c r="A98" s="87"/>
      <c r="B98" s="87"/>
      <c r="C98" s="87"/>
      <c r="D98" s="87"/>
      <c r="E98" s="87"/>
      <c r="F98" s="87"/>
      <c r="G98" s="87"/>
      <c r="H98" s="87"/>
      <c r="I98" s="87"/>
      <c r="J98" s="87"/>
      <c r="K98" s="87"/>
      <c r="L98" s="87"/>
      <c r="M98" s="87"/>
    </row>
    <row r="99" spans="1:13" x14ac:dyDescent="0.35">
      <c r="A99" s="87"/>
      <c r="B99" s="87"/>
      <c r="C99" s="87"/>
      <c r="D99" s="87"/>
      <c r="E99" s="87"/>
      <c r="F99" s="87"/>
      <c r="G99" s="87"/>
      <c r="H99" s="87"/>
      <c r="I99" s="87"/>
      <c r="J99" s="87"/>
      <c r="K99" s="87"/>
      <c r="L99" s="87"/>
      <c r="M99" s="87"/>
    </row>
    <row r="100" spans="1:13" x14ac:dyDescent="0.35">
      <c r="A100" s="87"/>
      <c r="B100" s="87"/>
      <c r="C100" s="87"/>
      <c r="D100" s="87"/>
      <c r="E100" s="87"/>
      <c r="F100" s="87"/>
      <c r="G100" s="87"/>
      <c r="H100" s="87"/>
      <c r="I100" s="87"/>
      <c r="J100" s="87"/>
      <c r="K100" s="87"/>
      <c r="L100" s="87"/>
      <c r="M100" s="87"/>
    </row>
    <row r="101" spans="1:13" x14ac:dyDescent="0.35">
      <c r="A101" s="87"/>
      <c r="B101" s="87"/>
      <c r="C101" s="87"/>
      <c r="D101" s="87"/>
      <c r="E101" s="87"/>
      <c r="F101" s="87"/>
      <c r="G101" s="87"/>
      <c r="H101" s="87"/>
      <c r="I101" s="87"/>
      <c r="J101" s="87"/>
      <c r="K101" s="87"/>
      <c r="L101" s="87"/>
      <c r="M101" s="87"/>
    </row>
    <row r="102" spans="1:13" x14ac:dyDescent="0.35">
      <c r="A102" s="87"/>
      <c r="B102" s="87"/>
      <c r="C102" s="87"/>
      <c r="D102" s="87"/>
      <c r="E102" s="87"/>
      <c r="F102" s="87"/>
      <c r="G102" s="87"/>
      <c r="H102" s="87"/>
      <c r="I102" s="87"/>
      <c r="J102" s="87"/>
      <c r="K102" s="87"/>
      <c r="L102" s="87"/>
      <c r="M102" s="87"/>
    </row>
    <row r="103" spans="1:13" x14ac:dyDescent="0.35">
      <c r="A103" s="87"/>
      <c r="B103" s="87"/>
      <c r="C103" s="87"/>
      <c r="D103" s="87"/>
      <c r="E103" s="87"/>
      <c r="F103" s="87"/>
      <c r="G103" s="87"/>
      <c r="H103" s="87"/>
      <c r="I103" s="87"/>
      <c r="J103" s="87"/>
      <c r="K103" s="87"/>
      <c r="L103" s="87"/>
      <c r="M103" s="87"/>
    </row>
    <row r="104" spans="1:13" x14ac:dyDescent="0.35">
      <c r="A104" s="87"/>
      <c r="B104" s="87"/>
      <c r="C104" s="87"/>
      <c r="D104" s="87"/>
      <c r="E104" s="87"/>
      <c r="F104" s="87"/>
      <c r="G104" s="87"/>
      <c r="H104" s="87"/>
      <c r="I104" s="87"/>
      <c r="J104" s="87"/>
      <c r="K104" s="87"/>
      <c r="L104" s="87"/>
      <c r="M104" s="87"/>
    </row>
    <row r="105" spans="1:13" x14ac:dyDescent="0.35">
      <c r="A105" s="87"/>
      <c r="B105" s="87"/>
      <c r="C105" s="87"/>
      <c r="D105" s="87"/>
      <c r="E105" s="87"/>
      <c r="F105" s="87"/>
      <c r="G105" s="87"/>
      <c r="H105" s="87"/>
      <c r="I105" s="87"/>
      <c r="J105" s="87"/>
      <c r="K105" s="87"/>
      <c r="L105" s="87"/>
      <c r="M105" s="87"/>
    </row>
    <row r="106" spans="1:13" x14ac:dyDescent="0.35">
      <c r="A106" s="87"/>
      <c r="B106" s="87"/>
      <c r="C106" s="87"/>
      <c r="D106" s="87"/>
      <c r="E106" s="87"/>
      <c r="F106" s="87"/>
      <c r="G106" s="87"/>
      <c r="H106" s="87"/>
      <c r="I106" s="87"/>
      <c r="J106" s="87"/>
      <c r="K106" s="87"/>
      <c r="L106" s="87"/>
      <c r="M106" s="87"/>
    </row>
    <row r="107" spans="1:13" x14ac:dyDescent="0.35">
      <c r="A107" s="87"/>
      <c r="B107" s="87"/>
      <c r="C107" s="87"/>
      <c r="D107" s="87"/>
      <c r="E107" s="87"/>
      <c r="F107" s="87"/>
      <c r="G107" s="87"/>
      <c r="H107" s="87"/>
      <c r="I107" s="87"/>
      <c r="J107" s="87"/>
      <c r="K107" s="87"/>
      <c r="L107" s="87"/>
      <c r="M107" s="87"/>
    </row>
    <row r="108" spans="1:13" x14ac:dyDescent="0.35">
      <c r="A108" s="87"/>
      <c r="B108" s="87"/>
      <c r="C108" s="87"/>
      <c r="D108" s="87"/>
      <c r="E108" s="87"/>
      <c r="F108" s="87"/>
      <c r="G108" s="87"/>
      <c r="H108" s="87"/>
      <c r="I108" s="87"/>
      <c r="J108" s="87"/>
      <c r="K108" s="87"/>
      <c r="L108" s="87"/>
      <c r="M108" s="87"/>
    </row>
    <row r="109" spans="1:13" x14ac:dyDescent="0.35">
      <c r="A109" s="87"/>
      <c r="B109" s="87"/>
      <c r="C109" s="87"/>
      <c r="D109" s="87"/>
      <c r="E109" s="87"/>
      <c r="F109" s="87"/>
      <c r="G109" s="87"/>
      <c r="H109" s="87"/>
      <c r="I109" s="87"/>
      <c r="J109" s="87"/>
      <c r="K109" s="87"/>
      <c r="L109" s="87"/>
      <c r="M109" s="87"/>
    </row>
    <row r="110" spans="1:13" x14ac:dyDescent="0.35">
      <c r="A110" s="87"/>
      <c r="B110" s="87"/>
      <c r="C110" s="87"/>
      <c r="D110" s="87"/>
      <c r="E110" s="87"/>
      <c r="F110" s="87"/>
      <c r="G110" s="87"/>
      <c r="H110" s="87"/>
      <c r="I110" s="87"/>
      <c r="J110" s="87"/>
      <c r="K110" s="87"/>
      <c r="L110" s="87"/>
      <c r="M110" s="87"/>
    </row>
    <row r="111" spans="1:13" x14ac:dyDescent="0.35">
      <c r="A111" s="87"/>
      <c r="B111" s="87"/>
      <c r="C111" s="87"/>
      <c r="D111" s="87"/>
      <c r="E111" s="87"/>
      <c r="F111" s="87"/>
      <c r="G111" s="87"/>
      <c r="H111" s="87"/>
      <c r="I111" s="87"/>
      <c r="J111" s="87"/>
      <c r="K111" s="87"/>
      <c r="L111" s="87"/>
      <c r="M111" s="87"/>
    </row>
    <row r="112" spans="1:13" x14ac:dyDescent="0.35">
      <c r="A112" s="87"/>
      <c r="B112" s="87"/>
      <c r="C112" s="87"/>
      <c r="D112" s="87"/>
      <c r="E112" s="87"/>
      <c r="F112" s="87"/>
      <c r="G112" s="87"/>
      <c r="H112" s="87"/>
      <c r="I112" s="87"/>
      <c r="J112" s="87"/>
      <c r="K112" s="87"/>
      <c r="L112" s="87"/>
      <c r="M112" s="87"/>
    </row>
    <row r="113" spans="1:13" x14ac:dyDescent="0.35">
      <c r="A113" s="87"/>
      <c r="B113" s="87"/>
      <c r="C113" s="87"/>
      <c r="D113" s="87"/>
      <c r="E113" s="87"/>
      <c r="F113" s="87"/>
      <c r="G113" s="87"/>
      <c r="H113" s="87"/>
      <c r="I113" s="87"/>
      <c r="J113" s="87"/>
      <c r="K113" s="87"/>
      <c r="L113" s="87"/>
      <c r="M113" s="87"/>
    </row>
    <row r="114" spans="1:13" x14ac:dyDescent="0.35">
      <c r="A114" s="87"/>
      <c r="B114" s="87"/>
      <c r="C114" s="87"/>
      <c r="D114" s="87"/>
      <c r="E114" s="87"/>
      <c r="F114" s="87"/>
      <c r="G114" s="87"/>
      <c r="H114" s="87"/>
      <c r="I114" s="87"/>
      <c r="J114" s="87"/>
      <c r="K114" s="87"/>
      <c r="L114" s="87"/>
      <c r="M114" s="87"/>
    </row>
    <row r="115" spans="1:13" x14ac:dyDescent="0.35">
      <c r="A115" s="87"/>
      <c r="B115" s="87"/>
      <c r="C115" s="87"/>
      <c r="D115" s="87"/>
      <c r="E115" s="87"/>
      <c r="F115" s="87"/>
      <c r="G115" s="87"/>
      <c r="H115" s="87"/>
      <c r="I115" s="87"/>
      <c r="J115" s="87"/>
      <c r="K115" s="87"/>
      <c r="L115" s="87"/>
      <c r="M115" s="87"/>
    </row>
    <row r="116" spans="1:13" x14ac:dyDescent="0.35">
      <c r="A116" s="87"/>
      <c r="B116" s="87"/>
      <c r="C116" s="87"/>
      <c r="D116" s="87"/>
      <c r="E116" s="87"/>
      <c r="F116" s="87"/>
      <c r="G116" s="87"/>
      <c r="H116" s="87"/>
      <c r="I116" s="87"/>
      <c r="J116" s="87"/>
      <c r="K116" s="87"/>
      <c r="L116" s="87"/>
      <c r="M116" s="87"/>
    </row>
    <row r="117" spans="1:13" x14ac:dyDescent="0.35">
      <c r="A117" s="87"/>
      <c r="B117" s="87"/>
      <c r="J117" s="87"/>
      <c r="K117" s="87"/>
      <c r="L117" s="87"/>
      <c r="M117" s="87"/>
    </row>
    <row r="118" spans="1:13" x14ac:dyDescent="0.35">
      <c r="A118" s="87"/>
      <c r="B118" s="87"/>
      <c r="J118" s="87"/>
      <c r="K118" s="87"/>
      <c r="L118" s="87"/>
      <c r="M118" s="87"/>
    </row>
    <row r="119" spans="1:13" x14ac:dyDescent="0.35">
      <c r="A119" s="87"/>
      <c r="B119" s="87"/>
      <c r="J119" s="87"/>
      <c r="K119" s="87"/>
      <c r="L119" s="87"/>
      <c r="M119" s="87"/>
    </row>
    <row r="120" spans="1:13" x14ac:dyDescent="0.35">
      <c r="A120" s="87"/>
      <c r="B120" s="87"/>
      <c r="J120" s="87"/>
      <c r="K120" s="87"/>
      <c r="L120" s="87"/>
      <c r="M120" s="87"/>
    </row>
    <row r="121" spans="1:13" x14ac:dyDescent="0.35">
      <c r="A121" s="87"/>
      <c r="B121" s="87"/>
      <c r="J121" s="87"/>
      <c r="K121" s="87"/>
      <c r="L121" s="87"/>
      <c r="M121" s="87"/>
    </row>
    <row r="122" spans="1:13" x14ac:dyDescent="0.35">
      <c r="A122" s="87"/>
      <c r="B122" s="87"/>
      <c r="J122" s="87"/>
      <c r="K122" s="87"/>
      <c r="L122" s="87"/>
      <c r="M122" s="87"/>
    </row>
    <row r="123" spans="1:13" x14ac:dyDescent="0.35">
      <c r="A123" s="87"/>
      <c r="B123" s="87"/>
      <c r="J123" s="87"/>
      <c r="K123" s="87"/>
      <c r="L123" s="87"/>
      <c r="M123" s="87"/>
    </row>
    <row r="124" spans="1:13" x14ac:dyDescent="0.35">
      <c r="A124" s="87"/>
      <c r="B124" s="87"/>
      <c r="J124" s="87"/>
      <c r="K124" s="87"/>
      <c r="L124" s="87"/>
      <c r="M124" s="87"/>
    </row>
    <row r="125" spans="1:13" x14ac:dyDescent="0.35">
      <c r="A125" s="87"/>
      <c r="B125" s="87"/>
      <c r="J125" s="87"/>
      <c r="K125" s="87"/>
      <c r="L125" s="87"/>
      <c r="M125" s="87"/>
    </row>
    <row r="126" spans="1:13" x14ac:dyDescent="0.35">
      <c r="B126" s="87"/>
      <c r="L126" s="87"/>
    </row>
  </sheetData>
  <mergeCells count="73">
    <mergeCell ref="F27:G27"/>
    <mergeCell ref="E54:J54"/>
    <mergeCell ref="E55:J55"/>
    <mergeCell ref="C3:K3"/>
    <mergeCell ref="C4:K4"/>
    <mergeCell ref="C18:J18"/>
    <mergeCell ref="D8:E8"/>
    <mergeCell ref="D7:E7"/>
    <mergeCell ref="H7:I7"/>
    <mergeCell ref="H11:I11"/>
    <mergeCell ref="H8:I8"/>
    <mergeCell ref="E15:J15"/>
    <mergeCell ref="E16:J16"/>
    <mergeCell ref="D14:K14"/>
    <mergeCell ref="F7:G7"/>
    <mergeCell ref="F8:G8"/>
    <mergeCell ref="D25:E25"/>
    <mergeCell ref="D26:E26"/>
    <mergeCell ref="D11:E11"/>
    <mergeCell ref="H9:I10"/>
    <mergeCell ref="J9:J10"/>
    <mergeCell ref="F11:G11"/>
    <mergeCell ref="F24:G24"/>
    <mergeCell ref="D19:K22"/>
    <mergeCell ref="D24:E24"/>
    <mergeCell ref="H24:I24"/>
    <mergeCell ref="D9:E10"/>
    <mergeCell ref="F9:G10"/>
    <mergeCell ref="F26:G26"/>
    <mergeCell ref="F25:G25"/>
    <mergeCell ref="K9:K10"/>
    <mergeCell ref="I65:K65"/>
    <mergeCell ref="H46:I46"/>
    <mergeCell ref="I60:K60"/>
    <mergeCell ref="I61:K61"/>
    <mergeCell ref="I62:K62"/>
    <mergeCell ref="I63:K63"/>
    <mergeCell ref="I64:K64"/>
    <mergeCell ref="E51:J51"/>
    <mergeCell ref="D46:E46"/>
    <mergeCell ref="H47:I47"/>
    <mergeCell ref="E50:J50"/>
    <mergeCell ref="C57:E57"/>
    <mergeCell ref="F47:G47"/>
    <mergeCell ref="F57:K57"/>
    <mergeCell ref="E52:J52"/>
    <mergeCell ref="E53:J53"/>
    <mergeCell ref="D44:E44"/>
    <mergeCell ref="D47:E47"/>
    <mergeCell ref="H44:I44"/>
    <mergeCell ref="E30:J30"/>
    <mergeCell ref="E31:J31"/>
    <mergeCell ref="D45:E45"/>
    <mergeCell ref="H45:I45"/>
    <mergeCell ref="F44:G44"/>
    <mergeCell ref="D34:K41"/>
    <mergeCell ref="C33:J33"/>
    <mergeCell ref="D66:F66"/>
    <mergeCell ref="D67:F67"/>
    <mergeCell ref="C5:K5"/>
    <mergeCell ref="D61:F61"/>
    <mergeCell ref="D62:F62"/>
    <mergeCell ref="D63:F63"/>
    <mergeCell ref="D64:F64"/>
    <mergeCell ref="D65:F65"/>
    <mergeCell ref="D27:E27"/>
    <mergeCell ref="H25:I25"/>
    <mergeCell ref="H26:I26"/>
    <mergeCell ref="H27:I27"/>
    <mergeCell ref="D60:F60"/>
    <mergeCell ref="C45:C48"/>
    <mergeCell ref="F45:G45"/>
    <mergeCell ref="F46:G46"/>
  </mergeCells>
  <phoneticPr fontId="66" type="noConversion"/>
  <dataValidations count="6">
    <dataValidation type="list" allowBlank="1" showInputMessage="1" showErrorMessage="1" sqref="F26:G27 F46:G47 F11:G11" xr:uid="{68D3A8B5-6F92-46AD-933B-202ECA4D99DF}">
      <formula1>"Outcome 1, Outcome 2, Outcome 3, Outcome 4, Outcome 5, Outcome 6, Outcome 7, Outcome 8"</formula1>
    </dataValidation>
    <dataValidation allowBlank="1" showInputMessage="1" showErrorMessage="1" prompt="Report on the progress at output level and explain how it relates to the key milestone (outcome/project component)" sqref="J7 J24 J44" xr:uid="{1B9734F0-50A7-479D-ABFE-1CB451E9E6F9}"/>
    <dataValidation allowBlank="1" showInputMessage="1" showErrorMessage="1" prompt="Refers to the progress expected to be reached at project finalization. " sqref="H7:I7 H24:I24 H44:I44" xr:uid="{796D07AB-DB36-4395-BBDF-F15569F365CC}"/>
    <dataValidation allowBlank="1" showInputMessage="1" showErrorMessage="1" prompt="Please use the drop-down menu to fill this section" sqref="F7:G7 F24:G24 F44:G44" xr:uid="{DBE09938-904E-475E-B929-C73798B23CCA}"/>
    <dataValidation allowBlank="1" showInputMessage="1" showErrorMessage="1" prompt="Report the project components/outcomes as in the project document " sqref="D7:E7 D24:E24 D44:E44" xr:uid="{DC1DFBE9-63D6-4B24-9A8E-F739A97F9FBC}"/>
    <dataValidation type="list" allowBlank="1" showInputMessage="1" showErrorMessage="1" prompt="Please use drop down menu to enter data " sqref="F45:G45 F25:G25 F8:F9 G8" xr:uid="{C63439B7-344C-4846-A679-5884668B3792}">
      <formula1>"Outcome 1, Outcome 2, Outcome 3, Outcome 4, Outcome 5, Outcome 6, Outcome 7, Outcome 8"</formula1>
    </dataValidation>
  </dataValidations>
  <hyperlinks>
    <hyperlink ref="E16" r:id="rId1" xr:uid="{7451DCA8-B734-415A-828F-40512AEE3BF7}"/>
    <hyperlink ref="E31" r:id="rId2" xr:uid="{25F977E9-4063-4E16-8EC0-1EFD8344A5EA}"/>
    <hyperlink ref="E51" r:id="rId3" xr:uid="{4AE2C0DE-C3A6-4BFE-BAE7-105E2363079F}"/>
    <hyperlink ref="E53" r:id="rId4" xr:uid="{14DE6549-7C73-48D4-9C79-A918D1D0265D}"/>
    <hyperlink ref="E55" r:id="rId5" xr:uid="{E01E9F8A-9B4E-434D-AA22-22CD513710D8}"/>
  </hyperlinks>
  <pageMargins left="0.2" right="0.21" top="0.17" bottom="0.17" header="0.17" footer="0.17"/>
  <pageSetup orientation="landscape"/>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H50"/>
  <sheetViews>
    <sheetView topLeftCell="A24" zoomScaleNormal="100" workbookViewId="0">
      <selection activeCell="F36" sqref="F36"/>
    </sheetView>
  </sheetViews>
  <sheetFormatPr defaultColWidth="8.81640625" defaultRowHeight="14.5" x14ac:dyDescent="0.35"/>
  <cols>
    <col min="1" max="1" width="1.453125" customWidth="1"/>
    <col min="2" max="2" width="1.81640625" customWidth="1"/>
    <col min="3" max="3" width="13.453125" customWidth="1"/>
    <col min="4" max="4" width="35.81640625" customWidth="1"/>
    <col min="5" max="5" width="17.36328125" customWidth="1"/>
    <col min="6" max="6" width="17.81640625" customWidth="1"/>
    <col min="7" max="7" width="16.81640625" customWidth="1"/>
    <col min="8" max="9" width="1.6328125" customWidth="1"/>
  </cols>
  <sheetData>
    <row r="1" spans="2:8" ht="15" thickBot="1" x14ac:dyDescent="0.4"/>
    <row r="2" spans="2:8" ht="15" thickBot="1" x14ac:dyDescent="0.4">
      <c r="B2" s="30"/>
      <c r="C2" s="31"/>
      <c r="D2" s="32"/>
      <c r="E2" s="32"/>
      <c r="F2" s="32"/>
      <c r="G2" s="32"/>
      <c r="H2" s="33"/>
    </row>
    <row r="3" spans="2:8" ht="20.5" thickBot="1" x14ac:dyDescent="0.45">
      <c r="B3" s="80"/>
      <c r="C3" s="607" t="s">
        <v>211</v>
      </c>
      <c r="D3" s="813"/>
      <c r="E3" s="813"/>
      <c r="F3" s="813"/>
      <c r="G3" s="814"/>
      <c r="H3" s="82"/>
    </row>
    <row r="4" spans="2:8" x14ac:dyDescent="0.35">
      <c r="B4" s="34"/>
      <c r="C4" s="815" t="s">
        <v>212</v>
      </c>
      <c r="D4" s="815"/>
      <c r="E4" s="815"/>
      <c r="F4" s="815"/>
      <c r="G4" s="815"/>
      <c r="H4" s="35"/>
    </row>
    <row r="5" spans="2:8" x14ac:dyDescent="0.35">
      <c r="B5" s="34"/>
      <c r="C5" s="759"/>
      <c r="D5" s="759"/>
      <c r="E5" s="759"/>
      <c r="F5" s="759"/>
      <c r="G5" s="759"/>
      <c r="H5" s="35"/>
    </row>
    <row r="6" spans="2:8" ht="46" customHeight="1" thickBot="1" x14ac:dyDescent="0.4">
      <c r="B6" s="39"/>
      <c r="C6" s="816" t="s">
        <v>1016</v>
      </c>
      <c r="D6" s="816"/>
      <c r="E6" s="520"/>
      <c r="F6" s="520"/>
      <c r="G6" s="520"/>
      <c r="H6" s="35"/>
    </row>
    <row r="7" spans="2:8" ht="30" customHeight="1" x14ac:dyDescent="0.35">
      <c r="B7" s="39"/>
      <c r="C7" s="501" t="s">
        <v>210</v>
      </c>
      <c r="D7" s="502" t="s">
        <v>209</v>
      </c>
      <c r="E7" s="503" t="s">
        <v>208</v>
      </c>
      <c r="F7" s="504" t="s">
        <v>236</v>
      </c>
      <c r="G7" s="503" t="s">
        <v>241</v>
      </c>
      <c r="H7" s="35"/>
    </row>
    <row r="8" spans="2:8" ht="39" x14ac:dyDescent="0.35">
      <c r="B8" s="39"/>
      <c r="C8" s="493" t="s">
        <v>961</v>
      </c>
      <c r="D8" s="494" t="s">
        <v>962</v>
      </c>
      <c r="E8" s="495" t="s">
        <v>963</v>
      </c>
      <c r="F8" s="496">
        <v>13</v>
      </c>
      <c r="G8" s="495">
        <v>13</v>
      </c>
      <c r="H8" s="40"/>
    </row>
    <row r="9" spans="2:8" ht="52" x14ac:dyDescent="0.35">
      <c r="B9" s="39"/>
      <c r="C9" s="493" t="s">
        <v>961</v>
      </c>
      <c r="D9" s="494" t="s">
        <v>964</v>
      </c>
      <c r="E9" s="495" t="s">
        <v>965</v>
      </c>
      <c r="F9" s="496">
        <v>8</v>
      </c>
      <c r="G9" s="495">
        <v>4</v>
      </c>
      <c r="H9" s="40"/>
    </row>
    <row r="10" spans="2:8" ht="39" x14ac:dyDescent="0.35">
      <c r="B10" s="39"/>
      <c r="C10" s="493" t="s">
        <v>961</v>
      </c>
      <c r="D10" s="494" t="s">
        <v>966</v>
      </c>
      <c r="E10" s="495">
        <v>0</v>
      </c>
      <c r="F10" s="496">
        <v>1</v>
      </c>
      <c r="G10" s="495">
        <v>1</v>
      </c>
      <c r="H10" s="40"/>
    </row>
    <row r="11" spans="2:8" x14ac:dyDescent="0.35">
      <c r="B11" s="39"/>
      <c r="C11" s="493" t="s">
        <v>961</v>
      </c>
      <c r="D11" s="494" t="s">
        <v>967</v>
      </c>
      <c r="E11" s="495">
        <v>0</v>
      </c>
      <c r="F11" s="496">
        <v>1296</v>
      </c>
      <c r="G11" s="495">
        <v>1000</v>
      </c>
      <c r="H11" s="40"/>
    </row>
    <row r="12" spans="2:8" ht="26" x14ac:dyDescent="0.35">
      <c r="B12" s="39"/>
      <c r="C12" s="493" t="s">
        <v>968</v>
      </c>
      <c r="D12" s="494" t="s">
        <v>969</v>
      </c>
      <c r="E12" s="495" t="s">
        <v>970</v>
      </c>
      <c r="F12" s="496">
        <v>543</v>
      </c>
      <c r="G12" s="495">
        <v>90</v>
      </c>
      <c r="H12" s="40"/>
    </row>
    <row r="13" spans="2:8" ht="39" x14ac:dyDescent="0.35">
      <c r="B13" s="39"/>
      <c r="C13" s="493" t="s">
        <v>968</v>
      </c>
      <c r="D13" s="494" t="s">
        <v>971</v>
      </c>
      <c r="E13" s="495" t="s">
        <v>972</v>
      </c>
      <c r="F13" s="496">
        <v>541</v>
      </c>
      <c r="G13" s="495">
        <v>90</v>
      </c>
      <c r="H13" s="40"/>
    </row>
    <row r="14" spans="2:8" x14ac:dyDescent="0.35">
      <c r="B14" s="39"/>
      <c r="C14" s="493" t="s">
        <v>973</v>
      </c>
      <c r="D14" s="494" t="s">
        <v>967</v>
      </c>
      <c r="E14" s="495">
        <v>0</v>
      </c>
      <c r="F14" s="496">
        <v>3879</v>
      </c>
      <c r="G14" s="495">
        <v>1000</v>
      </c>
      <c r="H14" s="40"/>
    </row>
    <row r="15" spans="2:8" ht="78" x14ac:dyDescent="0.35">
      <c r="B15" s="39"/>
      <c r="C15" s="493" t="s">
        <v>973</v>
      </c>
      <c r="D15" s="494" t="s">
        <v>974</v>
      </c>
      <c r="E15" s="495">
        <v>0</v>
      </c>
      <c r="F15" s="496">
        <v>533</v>
      </c>
      <c r="G15" s="495">
        <v>90</v>
      </c>
      <c r="H15" s="40"/>
    </row>
    <row r="16" spans="2:8" x14ac:dyDescent="0.35">
      <c r="B16" s="39"/>
      <c r="C16" s="493" t="s">
        <v>973</v>
      </c>
      <c r="D16" s="494" t="s">
        <v>975</v>
      </c>
      <c r="E16" s="495">
        <v>0</v>
      </c>
      <c r="F16" s="496">
        <v>551</v>
      </c>
      <c r="G16" s="495">
        <v>90</v>
      </c>
      <c r="H16" s="40"/>
    </row>
    <row r="17" spans="2:8" ht="52" x14ac:dyDescent="0.35">
      <c r="B17" s="39"/>
      <c r="C17" s="493" t="s">
        <v>973</v>
      </c>
      <c r="D17" s="494" t="s">
        <v>976</v>
      </c>
      <c r="E17" s="495">
        <v>0</v>
      </c>
      <c r="F17" s="496">
        <v>704</v>
      </c>
      <c r="G17" s="495">
        <v>1000</v>
      </c>
      <c r="H17" s="40"/>
    </row>
    <row r="18" spans="2:8" ht="39" x14ac:dyDescent="0.35">
      <c r="B18" s="39"/>
      <c r="C18" s="811" t="s">
        <v>977</v>
      </c>
      <c r="D18" s="497" t="s">
        <v>1038</v>
      </c>
      <c r="E18" s="498">
        <v>0</v>
      </c>
      <c r="F18" s="496">
        <v>34</v>
      </c>
      <c r="G18" s="498">
        <v>10</v>
      </c>
      <c r="H18" s="40"/>
    </row>
    <row r="19" spans="2:8" ht="52" x14ac:dyDescent="0.35">
      <c r="B19" s="39"/>
      <c r="C19" s="812"/>
      <c r="D19" s="497" t="s">
        <v>978</v>
      </c>
      <c r="E19" s="498">
        <v>0</v>
      </c>
      <c r="F19" s="496">
        <v>2</v>
      </c>
      <c r="G19" s="498">
        <v>5</v>
      </c>
      <c r="H19" s="40"/>
    </row>
    <row r="20" spans="2:8" ht="39" x14ac:dyDescent="0.35">
      <c r="B20" s="39"/>
      <c r="C20" s="493" t="s">
        <v>979</v>
      </c>
      <c r="D20" s="499" t="s">
        <v>980</v>
      </c>
      <c r="E20" s="495">
        <v>0</v>
      </c>
      <c r="F20" s="496">
        <v>84</v>
      </c>
      <c r="G20" s="495">
        <v>52</v>
      </c>
      <c r="H20" s="40"/>
    </row>
    <row r="21" spans="2:8" ht="26" x14ac:dyDescent="0.35">
      <c r="B21" s="39"/>
      <c r="C21" s="493" t="s">
        <v>979</v>
      </c>
      <c r="D21" s="499" t="s">
        <v>981</v>
      </c>
      <c r="E21" s="495">
        <v>0</v>
      </c>
      <c r="F21" s="496">
        <v>16</v>
      </c>
      <c r="G21" s="495">
        <v>12</v>
      </c>
      <c r="H21" s="40"/>
    </row>
    <row r="22" spans="2:8" ht="26" x14ac:dyDescent="0.35">
      <c r="B22" s="39"/>
      <c r="C22" s="493" t="s">
        <v>979</v>
      </c>
      <c r="D22" s="499" t="s">
        <v>982</v>
      </c>
      <c r="E22" s="495">
        <v>0</v>
      </c>
      <c r="F22" s="496">
        <v>4</v>
      </c>
      <c r="G22" s="495">
        <v>3</v>
      </c>
      <c r="H22" s="40"/>
    </row>
    <row r="23" spans="2:8" x14ac:dyDescent="0.35">
      <c r="B23" s="39"/>
      <c r="C23" s="493" t="s">
        <v>979</v>
      </c>
      <c r="D23" s="499" t="s">
        <v>983</v>
      </c>
      <c r="E23" s="495">
        <v>0</v>
      </c>
      <c r="F23" s="496">
        <v>12603</v>
      </c>
      <c r="G23" s="500">
        <v>25000</v>
      </c>
      <c r="H23" s="40"/>
    </row>
    <row r="24" spans="2:8" ht="26" x14ac:dyDescent="0.35">
      <c r="B24" s="39"/>
      <c r="C24" s="493" t="s">
        <v>984</v>
      </c>
      <c r="D24" s="499" t="s">
        <v>985</v>
      </c>
      <c r="E24" s="495">
        <v>0</v>
      </c>
      <c r="F24" s="496">
        <v>94</v>
      </c>
      <c r="G24" s="495">
        <v>5</v>
      </c>
      <c r="H24" s="40"/>
    </row>
    <row r="25" spans="2:8" ht="39" x14ac:dyDescent="0.35">
      <c r="B25" s="39"/>
      <c r="C25" s="493" t="s">
        <v>984</v>
      </c>
      <c r="D25" s="499" t="s">
        <v>986</v>
      </c>
      <c r="E25" s="495">
        <v>0</v>
      </c>
      <c r="F25" s="496">
        <v>5000</v>
      </c>
      <c r="G25" s="495">
        <v>5000</v>
      </c>
      <c r="H25" s="40"/>
    </row>
    <row r="26" spans="2:8" ht="26" x14ac:dyDescent="0.35">
      <c r="B26" s="39"/>
      <c r="C26" s="493" t="s">
        <v>987</v>
      </c>
      <c r="D26" s="499" t="s">
        <v>1099</v>
      </c>
      <c r="E26" s="495">
        <v>0</v>
      </c>
      <c r="F26" s="496">
        <v>108</v>
      </c>
      <c r="G26" s="495">
        <v>50</v>
      </c>
      <c r="H26" s="40"/>
    </row>
    <row r="27" spans="2:8" x14ac:dyDescent="0.35">
      <c r="B27" s="39"/>
      <c r="C27" s="493" t="s">
        <v>987</v>
      </c>
      <c r="D27" s="499" t="s">
        <v>988</v>
      </c>
      <c r="E27" s="495">
        <v>0</v>
      </c>
      <c r="F27" s="496">
        <v>12</v>
      </c>
      <c r="G27" s="495">
        <v>1</v>
      </c>
      <c r="H27" s="40"/>
    </row>
    <row r="28" spans="2:8" ht="65" x14ac:dyDescent="0.35">
      <c r="B28" s="39"/>
      <c r="C28" s="493" t="s">
        <v>989</v>
      </c>
      <c r="D28" s="499" t="s">
        <v>990</v>
      </c>
      <c r="E28" s="495">
        <v>0</v>
      </c>
      <c r="F28" s="496">
        <v>12603</v>
      </c>
      <c r="G28" s="495">
        <v>25000</v>
      </c>
      <c r="H28" s="40"/>
    </row>
    <row r="29" spans="2:8" ht="26" x14ac:dyDescent="0.35">
      <c r="B29" s="39"/>
      <c r="C29" s="493" t="s">
        <v>989</v>
      </c>
      <c r="D29" s="499" t="s">
        <v>991</v>
      </c>
      <c r="E29" s="495">
        <v>0</v>
      </c>
      <c r="F29" s="496">
        <v>39</v>
      </c>
      <c r="G29" s="495">
        <v>50</v>
      </c>
      <c r="H29" s="40"/>
    </row>
    <row r="30" spans="2:8" x14ac:dyDescent="0.35">
      <c r="B30" s="39"/>
      <c r="C30" s="811" t="s">
        <v>992</v>
      </c>
      <c r="D30" s="497" t="s">
        <v>1039</v>
      </c>
      <c r="E30" s="498">
        <v>0</v>
      </c>
      <c r="F30" s="496">
        <v>14</v>
      </c>
      <c r="G30" s="498">
        <v>10</v>
      </c>
      <c r="H30" s="40"/>
    </row>
    <row r="31" spans="2:8" ht="65" x14ac:dyDescent="0.35">
      <c r="B31" s="39"/>
      <c r="C31" s="812"/>
      <c r="D31" s="497" t="s">
        <v>1037</v>
      </c>
      <c r="E31" s="498">
        <v>0</v>
      </c>
      <c r="F31" s="496">
        <v>2</v>
      </c>
      <c r="G31" s="498">
        <v>2</v>
      </c>
      <c r="H31" s="40"/>
    </row>
    <row r="32" spans="2:8" ht="39" x14ac:dyDescent="0.35">
      <c r="B32" s="39"/>
      <c r="C32" s="493" t="s">
        <v>993</v>
      </c>
      <c r="D32" s="499" t="s">
        <v>994</v>
      </c>
      <c r="E32" s="495">
        <v>0</v>
      </c>
      <c r="F32" s="496">
        <v>1446</v>
      </c>
      <c r="G32" s="495">
        <v>500</v>
      </c>
      <c r="H32" s="40"/>
    </row>
    <row r="33" spans="2:8" ht="39" x14ac:dyDescent="0.35">
      <c r="B33" s="39"/>
      <c r="C33" s="493" t="s">
        <v>993</v>
      </c>
      <c r="D33" s="499" t="s">
        <v>995</v>
      </c>
      <c r="E33" s="495">
        <v>0</v>
      </c>
      <c r="F33" s="496">
        <v>34</v>
      </c>
      <c r="G33" s="495">
        <v>10</v>
      </c>
      <c r="H33" s="40"/>
    </row>
    <row r="34" spans="2:8" ht="26" x14ac:dyDescent="0.35">
      <c r="B34" s="39"/>
      <c r="C34" s="493" t="s">
        <v>993</v>
      </c>
      <c r="D34" s="499" t="s">
        <v>996</v>
      </c>
      <c r="E34" s="495">
        <v>0</v>
      </c>
      <c r="F34" s="496">
        <v>24</v>
      </c>
      <c r="G34" s="495">
        <v>8</v>
      </c>
      <c r="H34" s="40"/>
    </row>
    <row r="35" spans="2:8" ht="26" x14ac:dyDescent="0.35">
      <c r="B35" s="39"/>
      <c r="C35" s="493" t="s">
        <v>993</v>
      </c>
      <c r="D35" s="499" t="s">
        <v>997</v>
      </c>
      <c r="E35" s="495">
        <v>0</v>
      </c>
      <c r="F35" s="496">
        <v>2</v>
      </c>
      <c r="G35" s="500">
        <v>1</v>
      </c>
      <c r="H35" s="40"/>
    </row>
    <row r="36" spans="2:8" ht="39" x14ac:dyDescent="0.35">
      <c r="B36" s="39"/>
      <c r="C36" s="493" t="s">
        <v>998</v>
      </c>
      <c r="D36" s="499" t="s">
        <v>999</v>
      </c>
      <c r="E36" s="495">
        <v>0</v>
      </c>
      <c r="F36" s="496">
        <v>25</v>
      </c>
      <c r="G36" s="495">
        <v>25</v>
      </c>
      <c r="H36" s="40"/>
    </row>
    <row r="37" spans="2:8" ht="39" x14ac:dyDescent="0.35">
      <c r="B37" s="39"/>
      <c r="C37" s="493" t="s">
        <v>998</v>
      </c>
      <c r="D37" s="499" t="s">
        <v>1000</v>
      </c>
      <c r="E37" s="495">
        <v>0</v>
      </c>
      <c r="F37" s="496">
        <v>2</v>
      </c>
      <c r="G37" s="500">
        <v>1</v>
      </c>
      <c r="H37" s="40"/>
    </row>
    <row r="38" spans="2:8" ht="26" x14ac:dyDescent="0.35">
      <c r="B38" s="39"/>
      <c r="C38" s="493" t="s">
        <v>1001</v>
      </c>
      <c r="D38" s="499" t="s">
        <v>1002</v>
      </c>
      <c r="E38" s="495">
        <v>0</v>
      </c>
      <c r="F38" s="496">
        <v>1</v>
      </c>
      <c r="G38" s="495">
        <v>1</v>
      </c>
      <c r="H38" s="40"/>
    </row>
    <row r="39" spans="2:8" ht="26" x14ac:dyDescent="0.35">
      <c r="B39" s="39"/>
      <c r="C39" s="493" t="s">
        <v>1001</v>
      </c>
      <c r="D39" s="499" t="s">
        <v>1003</v>
      </c>
      <c r="E39" s="495">
        <v>0</v>
      </c>
      <c r="F39" s="496">
        <v>0</v>
      </c>
      <c r="G39" s="495">
        <v>1</v>
      </c>
      <c r="H39" s="40"/>
    </row>
    <row r="40" spans="2:8" ht="39" x14ac:dyDescent="0.35">
      <c r="B40" s="39"/>
      <c r="C40" s="493" t="s">
        <v>1004</v>
      </c>
      <c r="D40" s="499" t="s">
        <v>1005</v>
      </c>
      <c r="E40" s="495">
        <v>0</v>
      </c>
      <c r="F40" s="496">
        <v>9</v>
      </c>
      <c r="G40" s="495">
        <v>5</v>
      </c>
      <c r="H40" s="40"/>
    </row>
    <row r="41" spans="2:8" x14ac:dyDescent="0.35">
      <c r="B41" s="39"/>
      <c r="C41" s="493" t="s">
        <v>1006</v>
      </c>
      <c r="D41" s="499" t="s">
        <v>1007</v>
      </c>
      <c r="E41" s="495">
        <v>0</v>
      </c>
      <c r="F41" s="496">
        <v>3000</v>
      </c>
      <c r="G41" s="495">
        <v>3000</v>
      </c>
      <c r="H41" s="40"/>
    </row>
    <row r="42" spans="2:8" ht="26" x14ac:dyDescent="0.35">
      <c r="B42" s="39"/>
      <c r="C42" s="493" t="s">
        <v>1006</v>
      </c>
      <c r="D42" s="499" t="s">
        <v>1008</v>
      </c>
      <c r="E42" s="495">
        <v>0</v>
      </c>
      <c r="F42" s="496">
        <v>219</v>
      </c>
      <c r="G42" s="495">
        <v>50</v>
      </c>
      <c r="H42" s="40"/>
    </row>
    <row r="43" spans="2:8" ht="65" x14ac:dyDescent="0.35">
      <c r="B43" s="39"/>
      <c r="C43" s="493" t="s">
        <v>1006</v>
      </c>
      <c r="D43" s="499" t="s">
        <v>1009</v>
      </c>
      <c r="E43" s="495">
        <v>0</v>
      </c>
      <c r="F43" s="496">
        <v>498</v>
      </c>
      <c r="G43" s="495">
        <v>1000</v>
      </c>
      <c r="H43" s="40"/>
    </row>
    <row r="44" spans="2:8" ht="52" x14ac:dyDescent="0.35">
      <c r="B44" s="39"/>
      <c r="C44" s="493" t="s">
        <v>1006</v>
      </c>
      <c r="D44" s="494" t="s">
        <v>1010</v>
      </c>
      <c r="E44" s="495">
        <v>0</v>
      </c>
      <c r="F44" s="496">
        <v>46</v>
      </c>
      <c r="G44" s="495">
        <v>10</v>
      </c>
      <c r="H44" s="40"/>
    </row>
    <row r="45" spans="2:8" ht="91" x14ac:dyDescent="0.35">
      <c r="B45" s="39"/>
      <c r="C45" s="493" t="s">
        <v>1006</v>
      </c>
      <c r="D45" s="494" t="s">
        <v>1011</v>
      </c>
      <c r="E45" s="495">
        <v>0</v>
      </c>
      <c r="F45" s="496">
        <v>8</v>
      </c>
      <c r="G45" s="495">
        <v>1</v>
      </c>
      <c r="H45" s="40"/>
    </row>
    <row r="46" spans="2:8" ht="39" x14ac:dyDescent="0.35">
      <c r="B46" s="39"/>
      <c r="C46" s="493" t="s">
        <v>1006</v>
      </c>
      <c r="D46" s="494" t="s">
        <v>1012</v>
      </c>
      <c r="E46" s="495">
        <v>0</v>
      </c>
      <c r="F46" s="496">
        <v>1</v>
      </c>
      <c r="G46" s="495">
        <v>1</v>
      </c>
      <c r="H46" s="40"/>
    </row>
    <row r="47" spans="2:8" x14ac:dyDescent="0.35">
      <c r="B47" s="39"/>
      <c r="C47" s="493" t="s">
        <v>1006</v>
      </c>
      <c r="D47" s="494" t="s">
        <v>1013</v>
      </c>
      <c r="E47" s="495">
        <v>0</v>
      </c>
      <c r="F47" s="496">
        <v>1</v>
      </c>
      <c r="G47" s="495">
        <v>1</v>
      </c>
      <c r="H47" s="40"/>
    </row>
    <row r="48" spans="2:8" ht="26" x14ac:dyDescent="0.35">
      <c r="B48" s="39"/>
      <c r="C48" s="493" t="s">
        <v>844</v>
      </c>
      <c r="D48" s="499" t="s">
        <v>1014</v>
      </c>
      <c r="E48" s="495">
        <v>0</v>
      </c>
      <c r="F48" s="496">
        <v>2000</v>
      </c>
      <c r="G48" s="495">
        <f>+G41*70%</f>
        <v>2100</v>
      </c>
      <c r="H48" s="40"/>
    </row>
    <row r="49" spans="2:8" ht="39" x14ac:dyDescent="0.35">
      <c r="B49" s="39"/>
      <c r="C49" s="493" t="s">
        <v>844</v>
      </c>
      <c r="D49" s="499" t="s">
        <v>1015</v>
      </c>
      <c r="E49" s="495">
        <v>0</v>
      </c>
      <c r="F49" s="496">
        <v>11</v>
      </c>
      <c r="G49" s="495">
        <v>10</v>
      </c>
      <c r="H49" s="40"/>
    </row>
    <row r="50" spans="2:8" ht="15" thickBot="1" x14ac:dyDescent="0.4">
      <c r="B50" s="521"/>
      <c r="C50" s="810"/>
      <c r="D50" s="810"/>
      <c r="E50" s="810"/>
      <c r="F50" s="810"/>
      <c r="G50" s="810"/>
      <c r="H50" s="522"/>
    </row>
  </sheetData>
  <mergeCells count="7">
    <mergeCell ref="C50:G50"/>
    <mergeCell ref="C18:C19"/>
    <mergeCell ref="C30:C31"/>
    <mergeCell ref="C3:G3"/>
    <mergeCell ref="C4:G4"/>
    <mergeCell ref="C5:G5"/>
    <mergeCell ref="C6:D6"/>
  </mergeCells>
  <pageMargins left="0.25" right="0.25" top="0.17" bottom="0.17" header="0.17" footer="0.17"/>
  <pageSetup orientation="portrait"/>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B1:E41"/>
  <sheetViews>
    <sheetView topLeftCell="A10" zoomScaleNormal="100" workbookViewId="0">
      <selection activeCell="D8" sqref="D8"/>
    </sheetView>
  </sheetViews>
  <sheetFormatPr defaultColWidth="8.81640625" defaultRowHeight="14.5" x14ac:dyDescent="0.35"/>
  <cols>
    <col min="1" max="1" width="1.36328125" customWidth="1"/>
    <col min="2" max="2" width="2" customWidth="1"/>
    <col min="3" max="3" width="45.36328125" customWidth="1"/>
    <col min="4" max="4" width="50.453125" customWidth="1"/>
    <col min="5" max="5" width="2.453125" customWidth="1"/>
    <col min="6" max="6" width="1.453125" customWidth="1"/>
  </cols>
  <sheetData>
    <row r="1" spans="2:5" ht="15" thickBot="1" x14ac:dyDescent="0.4"/>
    <row r="2" spans="2:5" ht="15" thickBot="1" x14ac:dyDescent="0.4">
      <c r="B2" s="100"/>
      <c r="C2" s="56"/>
      <c r="D2" s="56"/>
      <c r="E2" s="57"/>
    </row>
    <row r="3" spans="2:5" ht="18" thickBot="1" x14ac:dyDescent="0.4">
      <c r="B3" s="101"/>
      <c r="C3" s="819" t="s">
        <v>222</v>
      </c>
      <c r="D3" s="820"/>
      <c r="E3" s="102"/>
    </row>
    <row r="4" spans="2:5" x14ac:dyDescent="0.35">
      <c r="B4" s="101"/>
      <c r="C4" s="103"/>
      <c r="D4" s="103"/>
      <c r="E4" s="102"/>
    </row>
    <row r="5" spans="2:5" ht="15" thickBot="1" x14ac:dyDescent="0.4">
      <c r="B5" s="101"/>
      <c r="C5" s="104" t="s">
        <v>256</v>
      </c>
      <c r="D5" s="103"/>
      <c r="E5" s="102"/>
    </row>
    <row r="6" spans="2:5" ht="15" thickBot="1" x14ac:dyDescent="0.4">
      <c r="B6" s="101"/>
      <c r="C6" s="113" t="s">
        <v>223</v>
      </c>
      <c r="D6" s="114" t="s">
        <v>224</v>
      </c>
      <c r="E6" s="102"/>
    </row>
    <row r="7" spans="2:5" ht="140.5" thickBot="1" x14ac:dyDescent="0.4">
      <c r="B7" s="101"/>
      <c r="C7" s="105" t="s">
        <v>260</v>
      </c>
      <c r="D7" s="587" t="s">
        <v>1114</v>
      </c>
      <c r="E7" s="102"/>
    </row>
    <row r="8" spans="2:5" ht="154.5" thickBot="1" x14ac:dyDescent="0.4">
      <c r="B8" s="101"/>
      <c r="C8" s="107" t="s">
        <v>261</v>
      </c>
      <c r="D8" s="586" t="s">
        <v>1113</v>
      </c>
      <c r="E8" s="102"/>
    </row>
    <row r="9" spans="2:5" ht="126.5" thickBot="1" x14ac:dyDescent="0.4">
      <c r="B9" s="101"/>
      <c r="C9" s="406" t="s">
        <v>733</v>
      </c>
      <c r="D9" s="109" t="s">
        <v>1111</v>
      </c>
      <c r="E9" s="102"/>
    </row>
    <row r="10" spans="2:5" ht="42.5" thickBot="1" x14ac:dyDescent="0.4">
      <c r="B10" s="101"/>
      <c r="C10" s="361" t="s">
        <v>726</v>
      </c>
      <c r="D10" s="106" t="s">
        <v>1040</v>
      </c>
      <c r="E10" s="102"/>
    </row>
    <row r="11" spans="2:5" ht="112.5" thickBot="1" x14ac:dyDescent="0.4">
      <c r="B11" s="101"/>
      <c r="C11" s="105" t="s">
        <v>727</v>
      </c>
      <c r="D11" s="106" t="s">
        <v>1040</v>
      </c>
      <c r="E11" s="102"/>
    </row>
    <row r="12" spans="2:5" ht="40" customHeight="1" x14ac:dyDescent="0.35">
      <c r="B12" s="101"/>
      <c r="C12" s="818" t="s">
        <v>734</v>
      </c>
      <c r="D12" s="818"/>
      <c r="E12" s="102"/>
    </row>
    <row r="13" spans="2:5" x14ac:dyDescent="0.35">
      <c r="B13" s="101"/>
      <c r="C13" s="103"/>
      <c r="D13" s="103"/>
      <c r="E13" s="102"/>
    </row>
    <row r="14" spans="2:5" ht="15" thickBot="1" x14ac:dyDescent="0.4">
      <c r="B14" s="101"/>
      <c r="C14" s="821" t="s">
        <v>257</v>
      </c>
      <c r="D14" s="821"/>
      <c r="E14" s="102"/>
    </row>
    <row r="15" spans="2:5" ht="15" thickBot="1" x14ac:dyDescent="0.4">
      <c r="B15" s="101"/>
      <c r="C15" s="115" t="s">
        <v>225</v>
      </c>
      <c r="D15" s="115" t="s">
        <v>224</v>
      </c>
      <c r="E15" s="102"/>
    </row>
    <row r="16" spans="2:5" ht="15" thickBot="1" x14ac:dyDescent="0.4">
      <c r="B16" s="101"/>
      <c r="C16" s="817" t="s">
        <v>258</v>
      </c>
      <c r="D16" s="817"/>
      <c r="E16" s="102"/>
    </row>
    <row r="17" spans="2:5" ht="70.5" thickBot="1" x14ac:dyDescent="0.4">
      <c r="B17" s="101"/>
      <c r="C17" s="108" t="s">
        <v>262</v>
      </c>
      <c r="D17" s="110"/>
      <c r="E17" s="102"/>
    </row>
    <row r="18" spans="2:5" ht="56.5" thickBot="1" x14ac:dyDescent="0.4">
      <c r="B18" s="101"/>
      <c r="C18" s="108" t="s">
        <v>263</v>
      </c>
      <c r="D18" s="110"/>
      <c r="E18" s="102"/>
    </row>
    <row r="19" spans="2:5" ht="15" thickBot="1" x14ac:dyDescent="0.4">
      <c r="B19" s="101"/>
      <c r="C19" s="822" t="s">
        <v>631</v>
      </c>
      <c r="D19" s="822"/>
      <c r="E19" s="102"/>
    </row>
    <row r="20" spans="2:5" ht="75.75" customHeight="1" thickBot="1" x14ac:dyDescent="0.4">
      <c r="B20" s="101"/>
      <c r="C20" s="236" t="s">
        <v>629</v>
      </c>
      <c r="D20" s="235"/>
      <c r="E20" s="102"/>
    </row>
    <row r="21" spans="2:5" ht="120.75" customHeight="1" thickBot="1" x14ac:dyDescent="0.4">
      <c r="B21" s="101"/>
      <c r="C21" s="236" t="s">
        <v>630</v>
      </c>
      <c r="D21" s="235"/>
      <c r="E21" s="102"/>
    </row>
    <row r="22" spans="2:5" ht="15" thickBot="1" x14ac:dyDescent="0.4">
      <c r="B22" s="101"/>
      <c r="C22" s="817" t="s">
        <v>259</v>
      </c>
      <c r="D22" s="817"/>
      <c r="E22" s="102"/>
    </row>
    <row r="23" spans="2:5" ht="70.5" thickBot="1" x14ac:dyDescent="0.4">
      <c r="B23" s="101"/>
      <c r="C23" s="108" t="s">
        <v>264</v>
      </c>
      <c r="D23" s="110"/>
      <c r="E23" s="102"/>
    </row>
    <row r="24" spans="2:5" ht="56.5" thickBot="1" x14ac:dyDescent="0.4">
      <c r="B24" s="101"/>
      <c r="C24" s="108" t="s">
        <v>255</v>
      </c>
      <c r="D24" s="110"/>
      <c r="E24" s="102"/>
    </row>
    <row r="25" spans="2:5" ht="15" thickBot="1" x14ac:dyDescent="0.4">
      <c r="B25" s="101"/>
      <c r="C25" s="817" t="s">
        <v>226</v>
      </c>
      <c r="D25" s="817"/>
      <c r="E25" s="102"/>
    </row>
    <row r="26" spans="2:5" ht="28.5" thickBot="1" x14ac:dyDescent="0.4">
      <c r="B26" s="101"/>
      <c r="C26" s="111" t="s">
        <v>227</v>
      </c>
      <c r="D26" s="111"/>
      <c r="E26" s="102"/>
    </row>
    <row r="27" spans="2:5" ht="28.5" thickBot="1" x14ac:dyDescent="0.4">
      <c r="B27" s="101"/>
      <c r="C27" s="111" t="s">
        <v>228</v>
      </c>
      <c r="D27" s="111"/>
      <c r="E27" s="102"/>
    </row>
    <row r="28" spans="2:5" ht="28.5" thickBot="1" x14ac:dyDescent="0.4">
      <c r="B28" s="101"/>
      <c r="C28" s="111" t="s">
        <v>229</v>
      </c>
      <c r="D28" s="111"/>
      <c r="E28" s="102"/>
    </row>
    <row r="29" spans="2:5" ht="15" thickBot="1" x14ac:dyDescent="0.4">
      <c r="B29" s="101"/>
      <c r="C29" s="817" t="s">
        <v>230</v>
      </c>
      <c r="D29" s="817"/>
      <c r="E29" s="102"/>
    </row>
    <row r="30" spans="2:5" ht="56.5" thickBot="1" x14ac:dyDescent="0.4">
      <c r="B30" s="101"/>
      <c r="C30" s="108" t="s">
        <v>265</v>
      </c>
      <c r="D30" s="110"/>
      <c r="E30" s="102"/>
    </row>
    <row r="31" spans="2:5" ht="42.5" thickBot="1" x14ac:dyDescent="0.4">
      <c r="B31" s="101"/>
      <c r="C31" s="236" t="s">
        <v>728</v>
      </c>
      <c r="D31" s="110"/>
      <c r="E31" s="102"/>
    </row>
    <row r="32" spans="2:5" ht="70.5" thickBot="1" x14ac:dyDescent="0.4">
      <c r="B32" s="101"/>
      <c r="C32" s="236" t="s">
        <v>729</v>
      </c>
      <c r="D32" s="110"/>
      <c r="E32" s="102"/>
    </row>
    <row r="33" spans="2:5" ht="28.5" thickBot="1" x14ac:dyDescent="0.4">
      <c r="B33" s="101"/>
      <c r="C33" s="108" t="s">
        <v>266</v>
      </c>
      <c r="D33" s="110"/>
      <c r="E33" s="102"/>
    </row>
    <row r="34" spans="2:5" ht="56.5" thickBot="1" x14ac:dyDescent="0.4">
      <c r="B34" s="101"/>
      <c r="C34" s="108" t="s">
        <v>231</v>
      </c>
      <c r="D34" s="110"/>
      <c r="E34" s="102"/>
    </row>
    <row r="35" spans="2:5" ht="42.5" thickBot="1" x14ac:dyDescent="0.4">
      <c r="B35" s="101"/>
      <c r="C35" s="108" t="s">
        <v>267</v>
      </c>
      <c r="D35" s="110"/>
      <c r="E35" s="102"/>
    </row>
    <row r="36" spans="2:5" ht="15" thickBot="1" x14ac:dyDescent="0.4">
      <c r="B36" s="101"/>
      <c r="C36" s="817" t="s">
        <v>730</v>
      </c>
      <c r="D36" s="817"/>
      <c r="E36" s="102"/>
    </row>
    <row r="37" spans="2:5" ht="28.5" thickBot="1" x14ac:dyDescent="0.4">
      <c r="B37" s="367"/>
      <c r="C37" s="404" t="s">
        <v>731</v>
      </c>
      <c r="D37" s="110"/>
      <c r="E37" s="367"/>
    </row>
    <row r="38" spans="2:5" ht="15" thickBot="1" x14ac:dyDescent="0.4">
      <c r="B38" s="101"/>
      <c r="C38" s="817" t="s">
        <v>732</v>
      </c>
      <c r="D38" s="817"/>
      <c r="E38" s="102"/>
    </row>
    <row r="39" spans="2:5" ht="45.5" customHeight="1" thickBot="1" x14ac:dyDescent="0.4">
      <c r="B39" s="101"/>
      <c r="C39" s="405" t="s">
        <v>800</v>
      </c>
      <c r="D39" s="110"/>
      <c r="E39" s="102"/>
    </row>
    <row r="40" spans="2:5" ht="28.5" thickBot="1" x14ac:dyDescent="0.4">
      <c r="B40" s="101"/>
      <c r="C40" s="405" t="s">
        <v>799</v>
      </c>
      <c r="D40" s="389"/>
      <c r="E40" s="102"/>
    </row>
    <row r="41" spans="2:5" ht="15" thickBot="1" x14ac:dyDescent="0.4">
      <c r="B41" s="136"/>
      <c r="C41" s="112"/>
      <c r="D41" s="112"/>
      <c r="E41" s="137"/>
    </row>
  </sheetData>
  <mergeCells count="10">
    <mergeCell ref="C36:D36"/>
    <mergeCell ref="C38:D38"/>
    <mergeCell ref="C12:D12"/>
    <mergeCell ref="C29:D29"/>
    <mergeCell ref="C3:D3"/>
    <mergeCell ref="C14:D14"/>
    <mergeCell ref="C16:D16"/>
    <mergeCell ref="C22:D22"/>
    <mergeCell ref="C25:D25"/>
    <mergeCell ref="C19:D19"/>
  </mergeCells>
  <pageMargins left="0.25" right="0.25" top="0.18" bottom="0.17" header="0.17" footer="0.17"/>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20" r:id="rId4" name="Check Box 4">
              <controlPr defaultSize="0" autoFill="0" autoLine="0" autoPict="0">
                <anchor moveWithCells="1" sizeWithCells="1">
                  <from>
                    <xdr:col>2</xdr:col>
                    <xdr:colOff>3168650</xdr:colOff>
                    <xdr:row>38</xdr:row>
                    <xdr:rowOff>0</xdr:rowOff>
                  </from>
                  <to>
                    <xdr:col>3</xdr:col>
                    <xdr:colOff>590550</xdr:colOff>
                    <xdr:row>38</xdr:row>
                    <xdr:rowOff>336550</xdr:rowOff>
                  </to>
                </anchor>
              </controlPr>
            </control>
          </mc:Choice>
        </mc:AlternateContent>
        <mc:AlternateContent xmlns:mc="http://schemas.openxmlformats.org/markup-compatibility/2006">
          <mc:Choice Requires="x14">
            <control shapeId="34821" r:id="rId5" name="Check Box 5">
              <controlPr defaultSize="0" autoFill="0" autoLine="0" autoPict="0">
                <anchor moveWithCells="1" sizeWithCells="1">
                  <from>
                    <xdr:col>3</xdr:col>
                    <xdr:colOff>628650</xdr:colOff>
                    <xdr:row>38</xdr:row>
                    <xdr:rowOff>0</xdr:rowOff>
                  </from>
                  <to>
                    <xdr:col>3</xdr:col>
                    <xdr:colOff>1219200</xdr:colOff>
                    <xdr:row>38</xdr:row>
                    <xdr:rowOff>336550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58</ProjectId>
    <ReportingPeriod xmlns="dc9b7735-1e97-4a24-b7a2-47bf824ab39e" xsi:nil="true"/>
    <WBDocsDocURL xmlns="dc9b7735-1e97-4a24-b7a2-47bf824ab39e">http://wbdocsservices.worldbank.org/services?I4_SERVICE=VC&amp;I4_KEY=TF069013&amp;I4_DOCID=090224b0885670dd</WBDocsDocURL>
    <WBDocsDocURLPublicOnly xmlns="dc9b7735-1e97-4a24-b7a2-47bf824ab39e">http://pubdocs.worldbank.org/en/657481620083195962/58-PPR-year-5-Fundecooper-WEB.xlsx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85</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4F117D9B-ECA3-4227-82C7-2F8E70935B18}"/>
</file>

<file path=customXml/itemProps2.xml><?xml version="1.0" encoding="utf-8"?>
<ds:datastoreItem xmlns:ds="http://schemas.openxmlformats.org/officeDocument/2006/customXml" ds:itemID="{D88D8F3B-3C05-45F2-A83E-11E3394BB5C8}"/>
</file>

<file path=customXml/itemProps3.xml><?xml version="1.0" encoding="utf-8"?>
<ds:datastoreItem xmlns:ds="http://schemas.openxmlformats.org/officeDocument/2006/customXml" ds:itemID="{57B4C3F7-8CAE-448F-8CEC-4B0729A6590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Overview</vt:lpstr>
      <vt:lpstr>Financial Data</vt:lpstr>
      <vt:lpstr>Risk Assesment</vt:lpstr>
      <vt:lpstr>ESP Compliance</vt:lpstr>
      <vt:lpstr>GP Compliance</vt:lpstr>
      <vt:lpstr>ESP and GP Guidance notes</vt:lpstr>
      <vt:lpstr>Rating</vt:lpstr>
      <vt:lpstr>Project Indicators</vt:lpstr>
      <vt:lpstr>Lessons Learned</vt:lpstr>
      <vt:lpstr>Results Tracker</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Martina Dorigo</cp:lastModifiedBy>
  <cp:lastPrinted>2019-07-02T21:11:44Z</cp:lastPrinted>
  <dcterms:created xsi:type="dcterms:W3CDTF">2010-11-30T14:15:01Z</dcterms:created>
  <dcterms:modified xsi:type="dcterms:W3CDTF">2021-05-03T23:04:15Z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d66e7e90-a8cf-400b-936b-23656924d7fb,3;d66e7e90-a8cf-400b-936b-23656924d7fb,3;d66e7e90-a8cf-400b-936b-23656924d7fb,3;d66e7e90-a8cf-400b-936b-23656924d7fb,3;d66e7e90-a8cf-400b-936b-23656924d7fb,3;d66e7e90-a8cf-400b-936b-23656924d7fb,3;d66e7e90-a8cf-400b-936b-23656924d7fb,3;d66e7e90-a8cf-400b-936b-23656924d7fb,3;d66e7e90-a8cf-400b-936b-23656924d7fb,3;407caa77-5430-4363-972c-6ff83a5f7a83,5;</vt:lpwstr>
  </property>
</Properties>
</file>