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P:\Adaptation Fund\Projects and Programs\Project reports\Costa-Rica\3rd PPR\"/>
    </mc:Choice>
  </mc:AlternateContent>
  <xr:revisionPtr revIDLastSave="0" documentId="8_{035043E1-0873-4CB6-8524-2347A31B9C3C}" xr6:coauthVersionLast="41" xr6:coauthVersionMax="41" xr10:uidLastSave="{00000000-0000-0000-0000-000000000000}"/>
  <bookViews>
    <workbookView xWindow="1480" yWindow="1480" windowWidth="14400" windowHeight="7400" firstSheet="2"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Tracker'!$E$140:$E$142</definedName>
    <definedName name="info">'Results Tracker'!$E$159:$E$161</definedName>
    <definedName name="Month">[1]Dropdowns!$G$2:$G$13</definedName>
    <definedName name="overalleffect">'Results Tracker'!$D$159:$D$161</definedName>
    <definedName name="physicalassets">'Results Tracker'!$J$159:$J$167</definedName>
    <definedName name="quality">'Results Tracker'!$B$150:$B$154</definedName>
    <definedName name="question">'Results Tracker'!$F$150:$F$152</definedName>
    <definedName name="responses">'Results Tracker'!$C$150:$C$154</definedName>
    <definedName name="state">'Results Tracker'!$I$154:$I$156</definedName>
    <definedName name="type1">'Results Tracker'!$G$150:$G$153</definedName>
    <definedName name="Year">[1]Dropdowns!$H$2:$H$36</definedName>
    <definedName name="yesno">'Results Tracker'!$E$146:$E$147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5" i="11" l="1"/>
  <c r="I22" i="11"/>
  <c r="M21" i="11" l="1"/>
  <c r="N23" i="11"/>
  <c r="M23" i="11" s="1"/>
  <c r="N22" i="11"/>
  <c r="M22" i="11" s="1"/>
  <c r="G31" i="2" l="1"/>
  <c r="G32" i="2" s="1"/>
  <c r="G33" i="2" s="1"/>
  <c r="G34" i="2" s="1"/>
  <c r="G35" i="2" s="1"/>
  <c r="G36" i="2" s="1"/>
  <c r="G37" i="2" s="1"/>
  <c r="G38" i="2" s="1"/>
  <c r="G39" i="2" s="1"/>
  <c r="S30" i="2"/>
  <c r="R30" i="2"/>
  <c r="Q30" i="2"/>
  <c r="N25" i="2"/>
  <c r="M17" i="2" l="1"/>
  <c r="M26" i="2"/>
  <c r="Q38" i="2" l="1"/>
  <c r="Q39" i="2"/>
  <c r="Q37" i="2"/>
  <c r="Q36" i="2"/>
  <c r="Q35" i="2"/>
  <c r="Q34" i="2"/>
  <c r="Q33" i="2"/>
  <c r="Q32" i="2"/>
  <c r="Q31" i="2"/>
  <c r="S31" i="2" s="1"/>
  <c r="R31" i="2"/>
  <c r="R32" i="2" l="1"/>
  <c r="S32" i="2" s="1"/>
  <c r="R33" i="2"/>
  <c r="S33" i="2" s="1"/>
  <c r="R34" i="2"/>
  <c r="S34" i="2" s="1"/>
  <c r="R35" i="2"/>
  <c r="S35" i="2" s="1"/>
  <c r="R36" i="2"/>
  <c r="S36" i="2" s="1"/>
  <c r="R37" i="2"/>
  <c r="S37" i="2" s="1"/>
  <c r="R39" i="2"/>
  <c r="S39" i="2" s="1"/>
  <c r="F27" i="2" l="1"/>
  <c r="O26" i="2"/>
  <c r="M25" i="2" l="1"/>
  <c r="O25" i="2" s="1"/>
  <c r="O38" i="2" s="1"/>
  <c r="R38" i="2" s="1"/>
  <c r="S38" i="2" s="1"/>
  <c r="M18" i="2"/>
  <c r="O18" i="2" s="1"/>
  <c r="M19" i="2"/>
  <c r="O19" i="2" s="1"/>
  <c r="M20" i="2"/>
  <c r="O20" i="2" s="1"/>
  <c r="M21" i="2"/>
  <c r="O21" i="2" s="1"/>
  <c r="M22" i="2"/>
  <c r="O22" i="2" s="1"/>
  <c r="M23" i="2"/>
  <c r="O23" i="2" s="1"/>
  <c r="M24" i="2"/>
  <c r="O24" i="2" s="1"/>
  <c r="O17" i="2"/>
  <c r="I21" i="11" l="1"/>
  <c r="F17" i="8" l="1"/>
  <c r="D45" i="1" l="1"/>
  <c r="D49" i="1" s="1"/>
  <c r="D53" i="1" s="1"/>
  <c r="D57" i="1" s="1"/>
  <c r="D61" i="1" s="1"/>
  <c r="D65" i="1" s="1"/>
  <c r="D69" i="1" s="1"/>
  <c r="D73" i="1" s="1"/>
  <c r="D77" i="1" s="1"/>
  <c r="D81" i="1" s="1"/>
  <c r="D85" i="1" s="1"/>
  <c r="D89" i="1" s="1"/>
  <c r="D93" i="1" s="1"/>
  <c r="D97" i="1" s="1"/>
  <c r="D101" i="1" s="1"/>
  <c r="D105" i="1" s="1"/>
  <c r="D109" i="1" s="1"/>
  <c r="D113" i="1" s="1"/>
  <c r="D117" i="1" s="1"/>
  <c r="D121" i="1" s="1"/>
  <c r="D125" i="1" s="1"/>
  <c r="D129" i="1" s="1"/>
  <c r="D133" i="1" s="1"/>
  <c r="D137" i="1" s="1"/>
  <c r="D141" i="1" s="1"/>
  <c r="D145" i="1" s="1"/>
  <c r="D149" i="1" s="1"/>
  <c r="D153" i="1" s="1"/>
  <c r="D157" i="1" s="1"/>
  <c r="D161" i="1" s="1"/>
  <c r="I23" i="11" l="1"/>
  <c r="G48" i="8" l="1"/>
  <c r="F40" i="2" l="1"/>
  <c r="G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Estacion13</author>
  </authors>
  <commentList>
    <comment ref="F40" authorId="0" shapeId="0" xr:uid="{1818D7D2-DD59-4BD3-B611-EEFD99D542F8}">
      <text>
        <r>
          <rPr>
            <b/>
            <sz val="9"/>
            <color indexed="81"/>
            <rFont val="Tahoma"/>
            <charset val="1"/>
          </rPr>
          <t>Estacion13:</t>
        </r>
        <r>
          <rPr>
            <sz val="9"/>
            <color indexed="81"/>
            <rFont val="Tahoma"/>
            <charset val="1"/>
          </rPr>
          <t xml:space="preserve">
ICICOR-
SARAPIQUI RESILIENTE
ACEPESA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tc={81819B96-B5CD-4BC6-8AAE-AA5529E22CD4}</author>
  </authors>
  <commentList>
    <comment ref="F98" authorId="0" shapeId="0" xr:uid="{81819B96-B5CD-4BC6-8AAE-AA5529E22CD4}">
      <text>
        <t>[Threaded comment]
Your version of Excel allows you to read this threaded comment; however, any edits to it will get removed if the file is opened in a newer version of Excel. Learn more: https://go.microsoft.com/fwlink/?linkid=870924
Comment:
    unit is left blank because it refers to the #of farms</t>
      </text>
    </comment>
  </commentList>
</comments>
</file>

<file path=xl/sharedStrings.xml><?xml version="1.0" encoding="utf-8"?>
<sst xmlns="http://schemas.openxmlformats.org/spreadsheetml/2006/main" count="1860" uniqueCount="894">
  <si>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</si>
  <si>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</si>
  <si>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</si>
  <si>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</si>
  <si>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</si>
  <si>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</si>
  <si>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</si>
  <si>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</si>
  <si>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</si>
  <si>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</si>
  <si>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</si>
  <si>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</si>
  <si>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</si>
  <si>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</si>
  <si>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</si>
  <si>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</si>
  <si>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</si>
  <si>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</si>
  <si>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</si>
  <si>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</si>
  <si>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</si>
  <si>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</si>
  <si>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</si>
  <si>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</si>
  <si>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</si>
  <si>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</si>
  <si>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</si>
  <si>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</si>
  <si>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</si>
  <si>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</si>
  <si>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</si>
  <si>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</si>
  <si>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</si>
  <si>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</si>
  <si>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</si>
  <si>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</si>
  <si>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</si>
  <si>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</si>
  <si>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</si>
  <si>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</si>
  <si>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</si>
  <si>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</si>
  <si>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</si>
  <si>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</si>
  <si>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</si>
  <si>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</si>
  <si>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</si>
  <si>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</si>
  <si>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</si>
  <si>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</si>
  <si>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</si>
  <si>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</si>
  <si>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</si>
  <si>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</si>
  <si>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</si>
  <si>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</si>
  <si>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</si>
  <si>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</si>
  <si>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</si>
  <si>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</si>
  <si>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</si>
  <si>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</si>
  <si>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</si>
  <si>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</si>
  <si>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</si>
  <si>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</si>
  <si>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</si>
  <si>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</si>
  <si>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</si>
  <si>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</si>
  <si>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</si>
  <si>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</si>
  <si>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</si>
  <si>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</si>
  <si>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</si>
  <si>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</si>
  <si>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</si>
  <si>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</si>
  <si>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</si>
  <si>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</si>
  <si>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</si>
  <si>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</si>
  <si>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</si>
  <si>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</si>
  <si>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</si>
  <si>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</si>
  <si>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</si>
  <si>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</si>
  <si>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</si>
  <si>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</si>
  <si>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</si>
  <si>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</si>
  <si>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</si>
  <si>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</si>
  <si>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</si>
  <si>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</si>
  <si>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</si>
  <si>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</si>
  <si>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</si>
  <si>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</si>
  <si>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</si>
  <si>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</si>
  <si>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</si>
  <si>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</si>
  <si>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</si>
  <si>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</si>
  <si>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</si>
  <si>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</si>
  <si>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</si>
  <si>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</si>
  <si>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</si>
  <si>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</si>
  <si>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</si>
  <si>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</si>
  <si>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</si>
  <si>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</si>
  <si>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</si>
  <si>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</si>
  <si>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</si>
  <si>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</si>
  <si>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</si>
  <si>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</si>
  <si>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</si>
  <si>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</si>
  <si>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</si>
  <si>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</si>
  <si>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</si>
  <si>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</si>
  <si>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</si>
  <si>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</si>
  <si>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</si>
  <si>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</si>
  <si>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</si>
  <si>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</si>
  <si>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</si>
  <si>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</si>
  <si>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</si>
  <si>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</si>
  <si>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</si>
  <si>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</si>
  <si>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</si>
  <si>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</si>
  <si>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</si>
  <si>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</si>
  <si>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</si>
  <si>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</si>
  <si>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</si>
  <si>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</si>
  <si>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</si>
  <si>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</si>
  <si>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</si>
  <si>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</si>
  <si>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</si>
  <si>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</si>
  <si>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</si>
  <si>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</si>
  <si>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</si>
  <si>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</si>
  <si>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</si>
  <si>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</si>
  <si>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</si>
  <si>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</si>
  <si>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</si>
  <si>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</si>
  <si>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</si>
  <si>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</si>
  <si>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</si>
  <si>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</si>
  <si>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</si>
  <si>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</si>
  <si>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</si>
  <si>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</si>
  <si>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</si>
  <si>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</si>
  <si>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</si>
  <si>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</si>
  <si>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</si>
  <si>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</si>
  <si>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</si>
  <si>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</si>
  <si>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</si>
  <si>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</si>
  <si>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</si>
  <si>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</si>
  <si>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</si>
  <si>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</si>
  <si>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</si>
  <si>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</si>
  <si>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</si>
  <si>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</si>
  <si>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</si>
  <si>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</si>
  <si>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</si>
  <si>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</si>
  <si>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</si>
  <si>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</si>
  <si>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</si>
  <si>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</si>
  <si>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</si>
  <si>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</si>
  <si>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</si>
  <si>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</si>
  <si>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</si>
  <si>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</si>
  <si>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</si>
  <si>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</si>
  <si>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</si>
  <si>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</si>
  <si>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</si>
  <si>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</si>
  <si>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</si>
  <si>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</si>
  <si>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</si>
  <si>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</si>
  <si>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</si>
  <si>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</si>
  <si>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</si>
  <si>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</si>
  <si>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</si>
  <si>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</si>
  <si>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</si>
  <si>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</si>
  <si>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</si>
  <si>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</si>
  <si>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</si>
  <si>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</si>
  <si>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</si>
  <si>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</si>
  <si>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</si>
  <si>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</si>
  <si>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</si>
  <si>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</si>
  <si>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</si>
  <si>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</si>
  <si>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</si>
  <si>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</si>
  <si>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</si>
  <si>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</si>
  <si>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</si>
  <si>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</si>
  <si>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</si>
  <si>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</si>
  <si>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</si>
  <si>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</si>
  <si>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</si>
  <si>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</si>
  <si>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</si>
  <si>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</si>
  <si>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</si>
  <si>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</si>
  <si>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</si>
  <si>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</si>
  <si>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</si>
  <si>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</si>
  <si>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</si>
  <si>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</si>
  <si>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</si>
  <si>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</si>
  <si>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</si>
  <si>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</si>
  <si>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</si>
  <si>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</si>
  <si>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</si>
  <si>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</si>
  <si>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</si>
  <si>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</si>
  <si>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</si>
  <si>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</si>
  <si>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</si>
  <si>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</si>
  <si>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</si>
  <si>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</si>
  <si>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</si>
  <si>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</si>
  <si>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</si>
  <si>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</si>
  <si>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</si>
  <si>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</si>
  <si>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</si>
  <si>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</si>
  <si>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</si>
  <si>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</si>
  <si>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</si>
  <si>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</si>
  <si>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</si>
  <si>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</si>
  <si>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</si>
  <si>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</si>
  <si>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</si>
  <si>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</si>
  <si>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</si>
  <si>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</si>
  <si>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</si>
  <si>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</si>
  <si>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</si>
  <si>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</si>
  <si>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</si>
  <si>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</si>
  <si>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</si>
  <si>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</si>
  <si>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</si>
  <si>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</si>
  <si>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</si>
  <si>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</si>
  <si>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</si>
  <si>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</si>
  <si>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</si>
  <si>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</si>
  <si>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</si>
  <si>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</si>
  <si>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</si>
  <si>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</si>
  <si>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</si>
  <si>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</si>
  <si>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</si>
  <si>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</si>
  <si>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</si>
  <si>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</si>
  <si>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</si>
  <si>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</si>
  <si>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</si>
  <si>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</si>
  <si>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</si>
  <si>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</si>
  <si>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</si>
  <si>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</si>
  <si>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</si>
  <si>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</si>
  <si>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</si>
  <si>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</si>
  <si>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</si>
  <si>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</si>
  <si>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</si>
  <si>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</si>
  <si>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</si>
  <si>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</si>
  <si>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</si>
  <si>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</si>
  <si>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</si>
  <si>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</si>
  <si>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</si>
  <si>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</si>
  <si>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</si>
  <si>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</si>
  <si>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</si>
  <si>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</si>
  <si>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</si>
  <si>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</si>
  <si>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</si>
  <si>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</si>
  <si>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</si>
  <si>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</si>
  <si>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</si>
  <si>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</si>
  <si>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</si>
  <si>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</si>
  <si>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</si>
  <si>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</si>
  <si>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</si>
  <si>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</si>
  <si>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</si>
  <si>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</si>
  <si>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</si>
  <si>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</si>
  <si>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</si>
  <si>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</si>
  <si>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</si>
  <si>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</si>
  <si>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</si>
  <si>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</si>
  <si>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</si>
  <si>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</si>
  <si>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</si>
  <si>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</si>
  <si>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</si>
  <si>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</si>
  <si>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</si>
  <si>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</si>
  <si>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</si>
  <si>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</si>
  <si>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</si>
  <si>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</si>
  <si>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</si>
  <si>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</si>
  <si>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</si>
  <si>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</si>
  <si>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</si>
  <si>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</si>
  <si>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</si>
  <si>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</si>
  <si>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</si>
  <si>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</si>
  <si>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</si>
  <si>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</si>
  <si>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</si>
  <si>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</si>
  <si>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</si>
  <si>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</si>
  <si>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</si>
  <si>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</si>
  <si>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</si>
  <si>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</si>
  <si>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</si>
  <si>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</si>
  <si>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</si>
  <si>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</si>
  <si>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</si>
  <si>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</si>
  <si>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</si>
  <si>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</si>
  <si>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</si>
  <si>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</si>
  <si>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</si>
  <si>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</si>
  <si>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</si>
  <si>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</si>
  <si>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</si>
  <si>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</si>
  <si>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</si>
  <si>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</si>
  <si>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</si>
  <si>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</si>
  <si>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</si>
  <si>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</si>
  <si>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</si>
  <si>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</si>
  <si>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</si>
  <si>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</si>
  <si>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</si>
  <si>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</si>
  <si>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</si>
  <si>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</si>
  <si>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</si>
  <si>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</si>
  <si>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</si>
  <si>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</si>
  <si>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</si>
  <si>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</si>
  <si>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</si>
  <si>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</si>
  <si>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</si>
  <si>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</si>
  <si>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</si>
  <si>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</si>
  <si>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</si>
  <si>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</si>
  <si>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</si>
  <si>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</si>
  <si>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</si>
  <si>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</si>
  <si>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</si>
  <si>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</si>
  <si>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</si>
  <si>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</si>
  <si>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</si>
  <si>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</si>
  <si>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</si>
  <si>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</si>
  <si>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</si>
  <si>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</si>
  <si>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</si>
  <si>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</si>
  <si>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</si>
  <si>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</si>
  <si>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</si>
  <si>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</si>
  <si>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</si>
  <si>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</si>
  <si>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</si>
  <si>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</si>
  <si>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</si>
  <si>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</si>
  <si>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</si>
  <si>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</si>
  <si>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</si>
  <si>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</si>
  <si>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</si>
  <si>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</si>
  <si>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</si>
  <si>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</si>
  <si>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</si>
  <si>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</si>
  <si>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</si>
  <si>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</si>
  <si>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</si>
  <si>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</si>
  <si>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</si>
  <si>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</si>
  <si>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</si>
  <si>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</si>
  <si>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</si>
  <si>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</si>
  <si>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</si>
  <si>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</si>
  <si>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</si>
  <si>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</si>
  <si>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</si>
  <si>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</si>
  <si>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</si>
  <si>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</si>
  <si>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</si>
  <si>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</si>
  <si>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</si>
  <si>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</si>
  <si>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</si>
  <si>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</si>
  <si>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</si>
  <si>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</si>
  <si>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</si>
  <si>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</si>
  <si>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</si>
  <si>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</si>
  <si>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</si>
  <si>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</si>
  <si>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</si>
  <si>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</si>
  <si>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</si>
  <si>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</si>
  <si>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</si>
  <si>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</si>
  <si>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</si>
  <si>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</si>
  <si>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</si>
  <si>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</si>
  <si>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</si>
  <si>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</si>
  <si>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</si>
  <si>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</si>
  <si>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</si>
  <si>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</si>
  <si>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</si>
  <si>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</si>
  <si>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</si>
  <si>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</si>
  <si>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</si>
  <si>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</si>
  <si>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</si>
  <si>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</si>
  <si>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</si>
  <si>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</si>
  <si>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</si>
  <si>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</si>
  <si>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</si>
  <si>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</si>
  <si>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</si>
  <si>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</si>
  <si>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</si>
  <si>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</si>
  <si>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</si>
  <si>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</si>
  <si>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</si>
  <si>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</si>
  <si>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</si>
  <si>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</si>
  <si>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</si>
  <si>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</si>
  <si>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</si>
  <si>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</si>
  <si>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</si>
  <si>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</si>
  <si>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</si>
  <si>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</si>
  <si>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</si>
  <si>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</si>
  <si>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</si>
  <si>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</si>
  <si>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</si>
  <si>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</si>
  <si>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</si>
  <si>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</si>
  <si>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</si>
  <si>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</si>
  <si>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</si>
  <si>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</si>
  <si>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</si>
  <si>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</si>
  <si>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</si>
  <si>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</si>
  <si>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</si>
  <si>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</si>
  <si>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</si>
  <si>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</si>
  <si>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</si>
  <si>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</si>
  <si>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</si>
  <si>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</si>
  <si>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</si>
  <si>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</si>
  <si>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</si>
  <si>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</si>
  <si>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</si>
  <si>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</si>
  <si>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</si>
  <si>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</si>
  <si>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</si>
  <si>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</si>
  <si>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</si>
  <si>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</si>
  <si>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</si>
  <si>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</si>
  <si>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</si>
  <si>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</si>
  <si>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</si>
  <si>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</si>
  <si>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</si>
  <si>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</si>
  <si>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</si>
  <si>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</si>
  <si>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</si>
  <si>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</si>
  <si>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</si>
  <si>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</si>
  <si>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</si>
  <si>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</si>
  <si>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</si>
  <si>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</si>
  <si>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</si>
  <si>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</si>
  <si>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</si>
  <si>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</si>
  <si>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</si>
  <si>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</si>
  <si>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</si>
  <si>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</si>
  <si>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</si>
  <si>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</si>
  <si>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</si>
  <si>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</si>
  <si>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</si>
  <si>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</si>
  <si>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</si>
  <si>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</si>
  <si>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</si>
  <si>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</si>
  <si>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</si>
  <si>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</si>
  <si>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</si>
  <si>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</si>
  <si>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</si>
  <si>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</si>
  <si>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</si>
  <si>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</si>
  <si>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</si>
  <si>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</si>
  <si>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</si>
  <si>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</si>
  <si>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</si>
  <si>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</si>
  <si>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</si>
  <si>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</si>
  <si>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</si>
  <si>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</si>
  <si>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</si>
  <si>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</si>
  <si>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</si>
  <si>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</si>
  <si>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</si>
  <si>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</si>
  <si>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</si>
  <si>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</si>
  <si>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</si>
  <si>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</si>
  <si>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</si>
  <si>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</si>
  <si>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</si>
  <si>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</si>
  <si>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</si>
  <si>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</si>
  <si>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</si>
  <si>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</si>
  <si>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</si>
  <si>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1.1</t>
  </si>
  <si>
    <t xml:space="preserve">1.2. </t>
  </si>
  <si>
    <t xml:space="preserve">2.1 </t>
  </si>
  <si>
    <t>2.2</t>
  </si>
  <si>
    <t xml:space="preserve">2.3 </t>
  </si>
  <si>
    <t xml:space="preserve">3.1 </t>
  </si>
  <si>
    <t xml:space="preserve">3.2 </t>
  </si>
  <si>
    <t>3.3</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</si>
  <si>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</si>
  <si>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</si>
  <si>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</si>
  <si>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</si>
  <si>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www.fundecooperacion.org</t>
  </si>
  <si>
    <t>Marianella Feoli Peña</t>
  </si>
  <si>
    <t>mfeoli@fundecooperacion.org</t>
  </si>
  <si>
    <t>Andrea Meza</t>
  </si>
  <si>
    <t>cambioclimatico@minae.go.cr</t>
  </si>
  <si>
    <t>Carolina Reyes</t>
  </si>
  <si>
    <t>creyes@fundecooperacion.org</t>
  </si>
  <si>
    <t>CEDARENA</t>
  </si>
  <si>
    <t>ALIARSE</t>
  </si>
  <si>
    <t>ACEPESA</t>
  </si>
  <si>
    <t>CREMA</t>
  </si>
  <si>
    <t>UNAFOR</t>
  </si>
  <si>
    <t>MARVIVA</t>
  </si>
  <si>
    <t>KETO</t>
  </si>
  <si>
    <t>CNPL</t>
  </si>
  <si>
    <t>CFIA</t>
  </si>
  <si>
    <t xml:space="preserve">Carolina Reyes </t>
  </si>
  <si>
    <t>Extreme weather events or geophysical events diminish programme benefits or cause major disturbances resulting in delays due to needed emergency and recovery processes.</t>
  </si>
  <si>
    <t>Programme beneficiaries resistant to change or weak cooperation at the proposed sites</t>
  </si>
  <si>
    <t>Stakeholders are not able to perceive reductions in vulnerability over the time-scale determined by programme duration.</t>
  </si>
  <si>
    <t>Low</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</si>
  <si>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</si>
  <si>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</si>
  <si>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Limited human resources in Government ministries to support activities.</t>
  </si>
  <si>
    <t>Fluctuations in exchange rate</t>
  </si>
  <si>
    <t>Mismanagement of Resources.</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</si>
  <si>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</si>
  <si>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Insufficient collaboration/coordination between participating partners and stakeholders</t>
  </si>
  <si>
    <t>Delays in disbursements affects project progress</t>
  </si>
  <si>
    <t>Financial Coordinator monitor exchange rate (USD to Colones) in order to communicate any implication to the PC. It is important to mention the exchange rate has during the last months have been beneficial to the project.</t>
  </si>
  <si>
    <t>Component1</t>
  </si>
  <si>
    <t>Component 2</t>
  </si>
  <si>
    <t>Component 3</t>
  </si>
  <si>
    <t>NIE FEE</t>
  </si>
  <si>
    <t>Promotion and Awareness</t>
  </si>
  <si>
    <t>Implementation Communication actions</t>
  </si>
  <si>
    <t>Monitoring visits facilitation</t>
  </si>
  <si>
    <t>Framework functioning effectively</t>
  </si>
  <si>
    <t xml:space="preserve">Programme Implementation Oversight Reunions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</si>
  <si>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</si>
  <si>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Monitoring and field visits</t>
  </si>
  <si>
    <t>Please Provide the Name and Contact information of person(s) responsible for completing the Rating section</t>
  </si>
  <si>
    <t>1. Implementation of different projects at the local level that respond to the adaptation needs of each community.
2. Improving the capacity of communities, producers, institutions, and stakeholders regarding adaptation to Climate Change.</t>
  </si>
  <si>
    <t>Please Provide the Name and Contact information of person(s) responsible for completeling the Rating section</t>
  </si>
  <si>
    <t xml:space="preserve">ZAE maps for selected crops of the Central Region 
</t>
  </si>
  <si>
    <t>technological showcases implemented and applying technology options for the adaptation to climate change in Naranjo, Puriscal, Dota and Pacayas.</t>
  </si>
  <si>
    <t>Online platform with updated information on adaptation technologies and zoning scenarios</t>
  </si>
  <si>
    <t>beneficiaries (50% women and 50% men)</t>
  </si>
  <si>
    <t>Agricultural and livestock units has identified technological options</t>
  </si>
  <si>
    <t>Plans for adaptation at farm level</t>
  </si>
  <si>
    <t>Discrete agricultural adaptation practices are demonstrated on-farm. Adaptation practices include: enhanced water management techniques, enhanced soil management practices, planting techniques, post-harvest processing and diversified livestock practices.</t>
  </si>
  <si>
    <t>ha on indigenous territories implementing technical options and methods that enhance their resilience to the effects of climate change</t>
  </si>
  <si>
    <t>At least 12 ASADAS have undertaken a vulnerability assessment</t>
  </si>
  <si>
    <t>At least 3 committees formed by various social actors</t>
  </si>
  <si>
    <t>At least 25,000 water users beneficiated</t>
  </si>
  <si>
    <t>At least 5 measures implemented for integrated watershed protection</t>
  </si>
  <si>
    <t>Protection of aquifers</t>
  </si>
  <si>
    <t>At least 25,000 inhabitants in 50 communities have their water supply and associated infrastructure, improved to manage climate-induced impacts on water supply</t>
  </si>
  <si>
    <t>50 communities have their water supply and associated infrastructure improved</t>
  </si>
  <si>
    <t>At least 500 citizens in coastal zones are prepared and trained to deal with the impacts of climate change</t>
  </si>
  <si>
    <t>At least 10 coastal communities have implemented at least one adaptation measure</t>
  </si>
  <si>
    <t>At least 1 Community Coastal Reforestation Program</t>
  </si>
  <si>
    <t>25 ha of mangrove reforested in Gandoca (including areas within the National Wildfire Refuge Gandoca Manzanillo)</t>
  </si>
  <si>
    <t>At least one coastal community implement a mangrove nursery effective to combat coastal erosion</t>
  </si>
  <si>
    <t>At least one Early Warning System and Emergency Protocol implemented</t>
  </si>
  <si>
    <t>One management system and incident management for Forest Fires</t>
  </si>
  <si>
    <t>At least 5 communities trained, involving traditional leaders, women and youth groups</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</si>
  <si>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</si>
  <si>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</si>
  <si>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</si>
  <si>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</si>
  <si>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</si>
  <si>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</si>
  <si>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</si>
  <si>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</si>
  <si>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0 technological showcases implemented</t>
  </si>
  <si>
    <t>0 units has identified technological options</t>
  </si>
  <si>
    <t>0 Plans for adaptation at farm level</t>
  </si>
  <si>
    <t>Number of farms implementing actions</t>
  </si>
  <si>
    <t>Last ZAE maps of the country were made in 1980</t>
  </si>
  <si>
    <r>
      <t xml:space="preserve">5000 hectares of the watershed </t>
    </r>
    <r>
      <rPr>
        <sz val="10"/>
        <rFont val="Calibri"/>
        <family val="2"/>
        <scheme val="minor"/>
      </rPr>
      <t xml:space="preserve"> improved directly or indirectly by the implementation of management practices</t>
    </r>
  </si>
  <si>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</si>
  <si>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t>List output and corresponding amount spent for the current reporting period</t>
  </si>
  <si>
    <t>Type of Indicator: indicators towards Objectives</t>
  </si>
  <si>
    <t>1.1.1.</t>
  </si>
  <si>
    <t>1.1.2</t>
  </si>
  <si>
    <t>1.1.3</t>
  </si>
  <si>
    <t>1.2.1</t>
  </si>
  <si>
    <t>2.1.1</t>
  </si>
  <si>
    <t>2.1.2</t>
  </si>
  <si>
    <t>2.2.1</t>
  </si>
  <si>
    <t>2.2.2</t>
  </si>
  <si>
    <t>2.2.3</t>
  </si>
  <si>
    <t>2.3.1</t>
  </si>
  <si>
    <t>2.3.3</t>
  </si>
  <si>
    <t>3.1.1</t>
  </si>
  <si>
    <t>3.1.2</t>
  </si>
  <si>
    <t>3.2</t>
  </si>
  <si>
    <t>It is expected a total of $5.500.000 of co-financing by the Terminal Evaluation. The co-financing of the project is in-kind and part in cash..</t>
  </si>
  <si>
    <t>EE Fee</t>
  </si>
  <si>
    <t>HS</t>
  </si>
  <si>
    <t>At least 50 hectares of aquifer recharge areas reforested</t>
  </si>
  <si>
    <t>8 km of coastline and beaches in protected areas, redesigned and reforested</t>
  </si>
  <si>
    <t>Delays in programme implementation</t>
  </si>
  <si>
    <t>Marianella Feoli as PCU coordinator</t>
  </si>
  <si>
    <t>gerencia@fundecooperacion.org</t>
  </si>
  <si>
    <t>ICICOR</t>
  </si>
  <si>
    <t>PRODUS</t>
  </si>
  <si>
    <t>FUNDECOR</t>
  </si>
  <si>
    <t>2: Physical asset (produced/improved/strenghtened)</t>
  </si>
  <si>
    <t>PCU coordinator</t>
  </si>
  <si>
    <r>
      <t>Estimated cumulative total disbursement as of</t>
    </r>
    <r>
      <rPr>
        <b/>
        <sz val="11"/>
        <color indexed="10"/>
        <rFont val="Times New Roman"/>
        <family val="1"/>
      </rPr>
      <t xml:space="preserve"> 10/10/2017</t>
    </r>
  </si>
  <si>
    <t>CIEDES</t>
  </si>
  <si>
    <t>SIREFOR</t>
  </si>
  <si>
    <t>Increasing the adaptation capacity to climate change in the agricultural sector 
Some expected results at the second year:
-At least 16 agricultural and livestock units has identified technological options 
-At least 16 plans for adaptation at farm level</t>
  </si>
  <si>
    <t>Improving water resources management in order to increase resilience in coastal communities that are more vulnerable to climate change.
Some expected results at the second year:
-10 Operadores have implemented a Water Safety Plan  or Watershed Management Plans
-At least 3 ASADAS have undertaken a vulnerability assessment
-10 hectares of aquifer recharge areas reforested</t>
  </si>
  <si>
    <t>-A completed and operationally tested “Handbook on Coastal Adaptation”, "Technical Guide for Adaptation to Climate Change for the artisanal fishing sector" and "Handbook on Water Supply Systems Adaptation" is developed by the end of the project</t>
  </si>
  <si>
    <t>It is important to notice that for every disbursement a bank fee is deducted.</t>
  </si>
  <si>
    <t>Financial information:  cumulative from project start to Oct, 2017</t>
  </si>
  <si>
    <t>Bank scams accounts of the projects</t>
  </si>
  <si>
    <t>Medium</t>
  </si>
  <si>
    <t>-At least 5 microfinancing institutions include credit products available to local small producers for adaptation to climate change</t>
  </si>
  <si>
    <t>-At least 10 initiatives per year have access to credit schemes for the implementation of adaptation activities</t>
  </si>
  <si>
    <t>-At least 10 initiatives per year</t>
  </si>
  <si>
    <t>-At least 2 credit products available for adaptation to climate change of local water management associations (ASADAS) and national water systems</t>
  </si>
  <si>
    <t>Promotion of early and consistent engagement of senior government decision makers on programme progress and monitoring. Fundecooperación, as NIE, has signed cooperation agreements with the government ministries (that are related to the components) in order to received technical assistance in the field.</t>
  </si>
  <si>
    <t xml:space="preserve">#FondodeAdaptaciónCostaRica for Facebook's news.
"Coffee Producers in Costa Rica Use Science to Tackle Climate Change" http://www.ipsnews.net/2016/10/coffee-producers-in-costa-rica-use-science-to-tackle-climate-change/
“Si no tomamos en consideración la mitad de la población cómo esperamos tener un desarrollo mayor” https://larutadelclima.org/2016/11/18/si-no-tomamos-en-consideracion-la-mitad-de-la-poblacion-como-esperamos-tener-un-desarrollo-mayor/
"Primer informe del Piloto de Adaptación en Zonas Cafetaleras" https://www.youtube.com/watch?v=e2pfGbkuemY&amp;feature=youtu.be
"Nuevos seguros “verdes” premiarán a agricultores que se adapten al cambio climático" https://ojoalclima.com/nuevos-seguros-verdes-premiaran-a-agricultores-que-se-adapten-al-cambio-climatico/
"Sistema de Fertirriego de Purines del Sr Ronald Rodríguez beneficiario del proyecto de adaptación que implementa la Cámara Nacional de Productores de Leche" https://www.facebook.com/ganaderiabajaencarbono/videos/686533231536884/
"Costa Rica es un laboratorio. Nuestros Entes Ejecutores del Adaptation Fund son ejemplo para el mundo en #accionesclimáticas" https://www.facebook.com/dccCostaRica/videos/1632324030132590/
"Acciones a través del Programa País del Fondo de Adaptación" http://www.ambientico.una.ac.cr/pdfs/art/ambientico/A6.pdf 
"Acciones climáticas" https://www.facebook.com/dccCostaRica/videos/1199098133455184/ 
"41-fincas-lecheras-modelo-inician-proceso-de-adaptacion-al-cambio-climatico" http://presidencia.go.cr/comunicados/2016/06/41-fincas-lecheras-modelo-inician-proceso-de-adaptacion-al-cambio-climatico/ 
"Caficultores de Costa Rica enfrentan cambio climático con ciencia" https://www.elpais.cr/2016/10/02/caficultores-de-costa-rica-enfrentan-cambio-climatico-con-ciencia/
"Reservorios de agua de lluvia en Hojancha destacan en la cumbre de cambio climático, en Marruecos" http://www.vozdeguanacaste.com/es/articulos/2016/11/17/reservorios-de-agua-de-lluvia-en-hojancha-destacan-en-la-cumbre-de-cambio
"En agosto la UNAFOR iniciará la implementación del proyecto ”Fortalecimiento del sector campesino frente al Cambio Climático en Hojancha, Nicoya y Nandayure" http://www.periodicomensaje.com/ambientales/1826-en-agosto-la-unafor-iniciara-la-implementacion-del-proyecto-fortalecimiento-del-sector-campesino-frente-al-cambio-climatico-en-hojancha-nicoya-y-nandayure
"Proyecto comunal permite a cantones solucionar problemas de acceso al agua y sequía" https://www.larepublica.net/noticia/proyecto-comunal-permite-a-cantones-solucionar-problemas-de-acceso-al-agua-y-sequia
"El Fondo de Adaptación en Costa Rica" http://larutadelclima.org/2016/04/11/fondo-de-adaptacion-en-costa-rica 
"NOGAL-juego para conocer de Adaptación al Cambio Climático" 
"Manual de Buenas Prácticas Bríbris y Cabecar" http://es.calameo.com/read/0047140859c1a66ce6402 
"El Fondo de Adaptación en Costa Rica y ACEPESA" https://larutadelclima.org/2016/05/17/el-fondo-de-adaptacion-en-costa-rica-y-acepesa/ 
Juntos por el Mar- Almanaque, video y audio.
“El cambio climático ya tiene un impacto en el Parque Nacional Marino Ballena” http://www.vocesnuestras.org/2017-09-07/articulo/cambio-climatico-ya-tiene-impacto-parque-nacional-marino-ballena 
"Hacia una cultura de adaptación" https://gwpcam.wordpress.com/2017/02/10/hacia-una-cultura-de-adaptacion/
“25 fincas de Puriscal cambiaron sus técnicas de trabajo para ser más eficientes y enfrentar el cambio climático” https://www.ameliarueda.com/nota/25-fincas-de-puriscal-transformaron-operaciones-para-ser-mas-eficientes 
Talleres con Entes Implementadores Nacionales: https://www.facebook.com/dccCostaRica/videos/1632324030132590/ 
Projects videos:
ALIARSE: https://www.youtube.com/watch?v=sdoY-kjT1S8 
COOPEPURISCAL: https://www.youtube.com/watch?v=ubfhwvWn__Q
</t>
  </si>
  <si>
    <t>Ministerio de Agricultura y Ganadería</t>
  </si>
  <si>
    <t>At least 50 ASADAS and 2 municipalities have implemented adaptation actions to improve the access to water of their communities</t>
  </si>
  <si>
    <t>Awareness building to EE on the risks of banking scams  and strentghening financial procedures at the EE.
Explanatory comments of why this was identified as risk: 
Two Executing Entities suffered of bank scams. Specifically, ACEPESA and CAC-JICARAL, both entities reported us what happened and did the procedures required by the Investigation Agency of Costa Rica to recover the money. Both entities assumed due responsibility and replenished the money that was stolen with their own funds in order to continue with the planned activities of the project, while the money is recovered by the Investigation Agency.   
Also, this situation/risk was informed to all the other Executing Entities, in order to avoid more scams.The Executing Entities, once they receive the disbursment from the NIE, the organization must invest the money in order to avoid be easily scam by having the money in the current account. For example, funds committed in the short term must be invested in liquid money market or similar, looking for the alternative that offers the best profitability conditions with low risk. These liquidity options must ensure adequate compliance with the project's operational commitments.  All interest income in case generated, will be used for the project as instructed by AFB.</t>
  </si>
  <si>
    <t>andres.santana@marviva.net</t>
  </si>
  <si>
    <t>Asociación de Organizaciones del Corredor Biológico Talamanca Caribe</t>
  </si>
  <si>
    <t>corrbiol@racsa.co.cr</t>
  </si>
  <si>
    <t>Coopepuriscal.</t>
  </si>
  <si>
    <t>coopepuris@racsa.co.cr</t>
  </si>
  <si>
    <t>cafeforestal@coocafe.com</t>
  </si>
  <si>
    <t>Café Forestal</t>
  </si>
  <si>
    <t>INDER</t>
  </si>
  <si>
    <t>scamareno@inder.go.cr</t>
  </si>
  <si>
    <t>csalazar@proleche.com</t>
  </si>
  <si>
    <t>nmoras@mag.go.cr</t>
  </si>
  <si>
    <t>eloymg91@gmail.com</t>
  </si>
  <si>
    <t>soniaduron@gmail.com</t>
  </si>
  <si>
    <t>CAC-Jicaral</t>
  </si>
  <si>
    <t>INTA</t>
  </si>
  <si>
    <t>arosales@inta.go.cr</t>
  </si>
  <si>
    <t>grettel.calderon@aliarse.org</t>
  </si>
  <si>
    <t>CATIE-INS</t>
  </si>
  <si>
    <t>mariela.morales@catie.ac.cr</t>
  </si>
  <si>
    <t>mmarin@acepesa.com</t>
  </si>
  <si>
    <t>vreyes@cedarena.org</t>
  </si>
  <si>
    <t>IMN</t>
  </si>
  <si>
    <t>archacon@imn.ac.cr</t>
  </si>
  <si>
    <t>SETENA</t>
  </si>
  <si>
    <t>nchavarria@setena.go.cr</t>
  </si>
  <si>
    <t>Jorge.Solano@icicor.com</t>
  </si>
  <si>
    <t>CORCOVADO</t>
  </si>
  <si>
    <t>alejandra@corcovadofoundation.org</t>
  </si>
  <si>
    <t>cmolina@fundacionketo.org</t>
  </si>
  <si>
    <t>inaranjo@cremacr.org</t>
  </si>
  <si>
    <t>CATIE-APROCO</t>
  </si>
  <si>
    <t>rmuschler@yahoo.com</t>
  </si>
  <si>
    <t>pzuniga@fundecor.org</t>
  </si>
  <si>
    <t>MAG-BIOLES</t>
  </si>
  <si>
    <t>gflores@mag.go.cr</t>
  </si>
  <si>
    <t>rafael.oreamuno@gmail.com</t>
  </si>
  <si>
    <t>vnaranjo@cfia.cr</t>
  </si>
  <si>
    <t>luis.zamoragonzalez@ucr.ac.cr</t>
  </si>
  <si>
    <t>gmadrigal@addax.cr</t>
  </si>
  <si>
    <t>November 2017-October 2018</t>
  </si>
  <si>
    <t>Total 2018</t>
  </si>
  <si>
    <t>Aprobado Año 1</t>
  </si>
  <si>
    <t>Reportado Año 1</t>
  </si>
  <si>
    <t>Aprobado Año 2</t>
  </si>
  <si>
    <t>Reportado Año 2</t>
  </si>
  <si>
    <t>Aprobado Año 3</t>
  </si>
  <si>
    <t>Reportado Año 3</t>
  </si>
  <si>
    <t>Total Aprobado</t>
  </si>
  <si>
    <t>Total Reportado</t>
  </si>
  <si>
    <t>Projected Cost</t>
  </si>
  <si>
    <t>Aprobado Año 4</t>
  </si>
  <si>
    <t>October 2019</t>
  </si>
  <si>
    <t xml:space="preserve">Maintain proactive outreach communications strategy throughout the programme. Also, the programme is strengthening local capacity to monitor project indicators through the support of the Executing Entities.
</t>
  </si>
  <si>
    <r>
      <t xml:space="preserve">Each of the project Executing Entities reports each semester at the financial and technical level. 
</t>
    </r>
    <r>
      <rPr>
        <b/>
        <u/>
        <sz val="10"/>
        <rFont val="Calibri"/>
        <family val="2"/>
        <scheme val="minor"/>
      </rPr>
      <t>Year 1</t>
    </r>
    <r>
      <rPr>
        <sz val="10"/>
        <rFont val="Calibri"/>
        <family val="2"/>
        <scheme val="minor"/>
      </rPr>
      <t xml:space="preserve">
A project financial evaluation each semester is made by the NIE to each of the project. Disbursements are to be done depending on the results of the evaluation of the EE and if there are not improvements to be done by the EE.  Both the internal and external audits review and verify the sound  management of resources  of the project by Fundecooperación.   </t>
    </r>
  </si>
  <si>
    <r>
      <rPr>
        <b/>
        <u/>
        <sz val="10"/>
        <rFont val="Calibri"/>
        <family val="2"/>
        <scheme val="minor"/>
      </rPr>
      <t>Year 1</t>
    </r>
    <r>
      <rPr>
        <sz val="10"/>
        <rFont val="Calibri"/>
        <family val="2"/>
        <scheme val="minor"/>
      </rPr>
      <t xml:space="preserve">
The implementation has considered the improvement of community preparation and response by developing and consolidating early warning protocols and systems. 
</t>
    </r>
    <r>
      <rPr>
        <b/>
        <u/>
        <sz val="10"/>
        <rFont val="Calibri"/>
        <family val="2"/>
        <scheme val="minor"/>
      </rPr>
      <t>Year 2</t>
    </r>
    <r>
      <rPr>
        <sz val="10"/>
        <rFont val="Calibri"/>
        <family val="2"/>
        <scheme val="minor"/>
      </rPr>
      <t xml:space="preserve">
Differente extreme weather events happened at the end of 2016 and during 2017, Hurrican Otto and Tropical Storm Nate, afected several of the areas  where the programme is being implemented.
</t>
    </r>
    <r>
      <rPr>
        <b/>
        <u/>
        <sz val="10"/>
        <color theme="3" tint="0.39997558519241921"/>
        <rFont val="Calibri"/>
        <family val="2"/>
        <scheme val="minor"/>
      </rPr>
      <t>Year 3</t>
    </r>
    <r>
      <rPr>
        <sz val="10"/>
        <color theme="3" tint="0.39997558519241921"/>
        <rFont val="Calibri"/>
        <family val="2"/>
        <scheme val="minor"/>
      </rPr>
      <t xml:space="preserve">
Although no other extreme weather events happened during the 3 year, the affectations received from Hurrican Otto and the Tropical Storm Nate created a delay in the implementation of actions thou the recovering process was implemented days after and took several months.</t>
    </r>
  </si>
  <si>
    <r>
      <t xml:space="preserve">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Up to today, the projects selected include letters of commitment among the EE and partners/stakeholders. Also we had made meetings with each organization to confirm their participation.
Also, the NIE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
</t>
    </r>
    <r>
      <rPr>
        <b/>
        <u/>
        <sz val="10"/>
        <color theme="3" tint="0.39997558519241921"/>
        <rFont val="Calibri"/>
        <family val="2"/>
        <scheme val="minor"/>
      </rPr>
      <t>Year 3</t>
    </r>
    <r>
      <rPr>
        <sz val="10"/>
        <color theme="3" tint="0.39997558519241921"/>
        <rFont val="Calibri"/>
        <family val="2"/>
        <scheme val="minor"/>
      </rPr>
      <t xml:space="preserve">
A very important colaboration between different organizations initiated during this year, as a result of a possible drought that will affect the country during most of the next year. The participation of the Ministry of Agricuture and the sector in general, along with Fundecooperación have been working in creating conciou in the importance of adapt to climate change.</t>
    </r>
  </si>
  <si>
    <r>
      <t xml:space="preserve">YEAR 1
The Programme was featured in the different media and magazine publications at the local level (Ambientico and magazine Agropecuaria/MAG). Also the programme also participated in/supported awareness initiatives such as "Juntos por el Mar", Congreso Nacional Forrajero 2016, and Congreso PCCMCA, were the adaptation subject has been included. Some of the results:
*Appearances in national TV and newspapers promoting the Adaptation Fund in Costa Rica.
*More than 16 workshops had been held in different communities.
*Participation at the COP 22 in order to present many of the results achieved by the programme at the local level.
YEAR 2.
An important aspect for promotion and awareness of the Programme in Costa Rica, was to differentiate the name of the programme here in Costa Rica from the donor's name. Is important to clarify, that usually here in Costa Rica, the people is used to call the projects as the donor's name; so it was important to make a difference  and as a way of positioning the  programme results and the organization that is financing the initiative. For this reason, the name Adapta2+  was created.
Also, Adapta2+ was featured in the different media  at the local level (newspapers, radio and social media), participated in/supported awareness initiatives such as the Congreso Nacional Lechero 2017 (were the National Adaptation Project was presented), the Climate Finance Readiness Seminar 2017 and the "National Adaptation Plan Workshops" /that were implemented by the Designated Authority). Some of the results:
*Appearances in national TV and newspapers promoting the Adaptation Fund Seminar in Costa Rica. Specificadly, the project of Coopepuriscal was promoted.
*Other appearances in national newspapers promoting projects: 
               1. Final results of the project implemented by ALIARSE.
               2. Improvements and objectives of the project implemented by Keto
               3. Results obtained by UNAFOR, executing entity that is implementing a project in Guanacaste.
               4. Progress Status of the Insurance for the Agricultural Sector                
*Promotion of the Programme Adapta2+ at the COP22, promoting the the results of the first year of implementation.
*2 project videos: ALIARSE and Coopepuriscal
*More than 6 workshops had been held in different communities.
</t>
    </r>
    <r>
      <rPr>
        <b/>
        <sz val="10"/>
        <color theme="3" tint="0.39997558519241921"/>
        <rFont val="Calibri"/>
        <family val="2"/>
        <scheme val="minor"/>
      </rPr>
      <t/>
    </r>
  </si>
  <si>
    <t>The implementation of the programme at this stage has been good; until now there are many results achieved at the local level. It is expected to achieved even more results by the fourth year.</t>
  </si>
  <si>
    <t>*Some of the technologies implemented could be expensive or there are not many supplier which make difficult the implementation in several areas of the country</t>
  </si>
  <si>
    <t>*The existence of a insurance for the agriculture sector have been a key result for the implementation of measures by other farmers, due the access to financial options.
*Many ASADAS are now having a new rate to support adaptation measures.</t>
  </si>
  <si>
    <t>*Case Studies
*Videos
*Application to awards
*Social Media</t>
  </si>
  <si>
    <t>*Learning tools have been generated and implemented locally with students, producers, technicians and decision makers. The training of trainers has been promoted as one of the most effective means to promote replicability and sustainability of the actions. It has also been important that component 3 has allowed the promotion of local and national impact actions by raising awareness of the importance of including the adaptation issue in the country's actions.</t>
  </si>
  <si>
    <t>* Climate information is difficult to access, due to the policies of the country's meteorological institute. These policies have complicated the implementation of some projects that require it in order to generate results. Finally, negotiations between the institutions involved have allowed  the implementation of the projects, however it took time and delayed the results.</t>
  </si>
  <si>
    <r>
      <t xml:space="preserve">Year 1:
- It is important to promote understanding among the NIE, EE, partners and the community groups in order to implement the project in the most successful way. 
- The support of allies among the projects are needed in order to increase the impact. However, a follow up from the NIE during the whole process is also needed to obtain results. The programme approach is to build partnerships with key national and local organizations in order to facilitate progress, obtain outputs, implement activities and shared objectives.
-The constant coordination among the EE and the NIE is needed. The effective coordination allows transparency and good governance of the implementation process.
Year 2:
-It is important that during the implementation phase, external aspects affect sometimes the execution of activities Example: natural disasters. For this cases, it is important to consider to consider always additional time for the project and also technical support to the EE and communities.
-Searching for initiatives that respond to some of the indicators of the project requires the support of additional possible EE and possible partners.
</t>
    </r>
    <r>
      <rPr>
        <b/>
        <sz val="10"/>
        <color theme="3" tint="0.39997558519241921"/>
        <rFont val="Calibri"/>
        <family val="2"/>
        <scheme val="minor"/>
      </rPr>
      <t>Year 3:</t>
    </r>
    <r>
      <rPr>
        <sz val="10"/>
        <color theme="3" tint="0.39997558519241921"/>
        <rFont val="Calibri"/>
        <family val="2"/>
        <scheme val="minor"/>
      </rPr>
      <t xml:space="preserve">
-The implementation has been delayed due that searching for Executing Entities that could respond in a good way to indicators that are need has been difficult. 
-Other indicators have been successfully achieved.</t>
    </r>
  </si>
  <si>
    <r>
      <t xml:space="preserve">YEAR 1
Many of the Executing Entities were not ready for complying with the different standards needed for the implementation of the project. This slowed the progress in some of the components. Also, a significant time and effort had to be spent addressing the requirements for the Environmental and Social Policy with each of the projects selected. 
The coastal sub-component has experience delays due to different challenges with the sector. Measures taken include the promotion of specific adaptive actions from the NIE with specific EE that will be choose considering their experience working with the sector.
YEAR 2
The impact of natural disasters had delayed some of the actions. For this reason, re-planning the actions at the local level has been important, in order to respond to the needs and to ensure a good adaptation.
</t>
    </r>
    <r>
      <rPr>
        <b/>
        <sz val="10"/>
        <color theme="3" tint="0.39997558519241921"/>
        <rFont val="Calibri"/>
        <family val="2"/>
        <scheme val="minor"/>
      </rPr>
      <t>YEAR 3</t>
    </r>
    <r>
      <rPr>
        <sz val="10"/>
        <color theme="3" tint="0.39997558519241921"/>
        <rFont val="Calibri"/>
        <family val="2"/>
        <scheme val="minor"/>
      </rPr>
      <t xml:space="preserve">
Although there is a delay in the budget implementation, several of the indicators have been achieved or should be achieved by 2020. Some other indicators are pending, this because an Executing Entity haven't been identified yet, as NIE we are supporting national authorities in order to identify the way to implement the pending issues. Specifically, the coastal areas are now with less support by the Programme.</t>
    </r>
  </si>
  <si>
    <r>
      <t xml:space="preserve">Year 1.
In order to implement actions on the ground the NIE had to: (i)facilitate access to information and data bases through the creation of alliances with the organizations that owns the information needed (ii) approved the engagement of technical staff that were already in the Executing Entities as part of the consultants in each of project (iii) to search for support at the technical level with some of the adaptation actions promoted specifically the ones that involves water.  Additionally, there were special workshops with each EE to speed  up the implementation.
Year 2.
Some changes had to be made in the following indicators:
1-At least 50 ASADAS and 2 municipalities have implemented a Water Safety Plan/ Watershed Management Plans. The WSP and WMP are methodologies barely known in the country. However, the interventions to be made, are going to be along with the advise of prestigious universities of the country. However, the creation of WSP are not the urgent actions that need to be taking care as a priority; direct interventions as a result of different analysis are the priority. For this reason, it would more reasonable an indicator such as:  -At least 50 ASADAS and 2 municipalities have implemented adaptation actions to improve the access to water of their communities.
</t>
    </r>
    <r>
      <rPr>
        <b/>
        <sz val="10"/>
        <color theme="3" tint="0.39997558519241921"/>
        <rFont val="Calibri"/>
        <family val="2"/>
        <scheme val="minor"/>
      </rPr>
      <t xml:space="preserve">Year 3:
</t>
    </r>
    <r>
      <rPr>
        <sz val="10"/>
        <color theme="3" tint="0.39997558519241921"/>
        <rFont val="Calibri"/>
        <family val="2"/>
        <scheme val="minor"/>
      </rPr>
      <t>-No changes.</t>
    </r>
  </si>
  <si>
    <t xml:space="preserve">YEAR 1
It is important to mention that the gender consideration on the programme is more focus from a family perspective; as a result, both men and women have been actively involved in programme activities. 
However, the programme has made efforts on mainstreaming gender into project implementation. The NIE has assisted Executing Entities to gain a better understanding of the importance of addressing gender issues.  And to continue this efforts, Fundecooperación asked for the AF technical grant support in order to implement activities such as workshops, stakeholder sensitization sessions and development of the communications strategy etc. in order to comply with the AF Gender Policy. The composition of the PSC is an excellent example of gender equality as both men and women occupy decision-making positions.  
YEAR 2
During the second year, NIE conducted the implementation of the Gender Policy through an analysis of the gender conditions in different activities of the project along with partners. This has allowed the project to understand the aspects that the EE and us, as NIE, should be following during the implementation period.
</t>
  </si>
  <si>
    <t>*Many of the adaptation should lead also to economic and social development   in order to be implemented by the beneficiaries.
*Is important to support the introduction of adaptation and resilience language in public policies in order to impact the country in general. 
*Adaptation sometimes is confuse with mitigation; so this is difficult as EIN to identify EE that have several experience in the topic</t>
  </si>
  <si>
    <t xml:space="preserve">*Many of the activities promoted are promoted at the national level by the authorities, for this reason it is possible to promote this actions.
*Other donors are now implementing similar actions in other geographic areas.
</t>
  </si>
  <si>
    <t>*The communities and beneficiaries are preparing and adapting to climate change. Some of them realized that, with the past extreme events that happened in the country, this helped to wake up in the need of doing changes. The target communities respond to the 2 types of extreme events, for this reason is easily to replicate the experiences to other communities.</t>
  </si>
  <si>
    <t>*Transformation of Public policies to include the topic of adaptation to climate change as an important aspect to consider in order to implement future actions, such as:
-Implementation of a Pilot Adaptation Project in Livestock and coffee to validate the initiatives to promote at national level..
-Adaptation in National Territorial Order.
-Creation of a water resource protection rate .
-Working with local governments in the inclusion of Climate risks in the analysis of territorial user permissions.</t>
  </si>
  <si>
    <t>*At national level, the access to climate information from the National Meteorological Institute has been difficult. By today, the main projects that needed this kind of information had to make negotiations in order to have access to the information, this took time and delayed the implementation of actions
*It was necessary the creation of alliances in order to replicate and to have more impact at the local level.</t>
  </si>
  <si>
    <t>The learning objectives have contributed to generate a greater impact by allowing the creation of knowledge at the local level and replication of this impact at other levels. At the end, the implementation of the programme, and the learning objectives, were conceptualized in a bottom-up and top-down approach; for this reason, the 3 component "Creation of Capacities" have been able to promote initiatives such as: strengthening national organizations in the inclusion of the adaptation issue in their actions, generation of financial mechanisms for the replication of adaptation actions, creation of necessary tools and knowledge documents</t>
  </si>
  <si>
    <r>
      <t xml:space="preserve">Programme activities have been designed and paced to ensure a reasonable chance of completion over five years. The Programme Management Board will provide required oversight for management of programme inputs.
</t>
    </r>
    <r>
      <rPr>
        <b/>
        <sz val="10"/>
        <color theme="3" tint="0.39997558519241921"/>
        <rFont val="Calibri"/>
        <family val="2"/>
        <scheme val="minor"/>
      </rPr>
      <t>Year 3</t>
    </r>
    <r>
      <rPr>
        <sz val="10"/>
        <color theme="3" tint="0.39997558519241921"/>
        <rFont val="Calibri"/>
        <family val="2"/>
        <scheme val="minor"/>
      </rPr>
      <t xml:space="preserve">
The implementation of the Programme Adapta2+ have some delay, however the indicators are in general on track, because the EIN have been working in the ones that are more difficult to achieve in less than 2 years. The outputs that have some problems are the ones were the Executed Entity have not been indentified yet-</t>
    </r>
  </si>
  <si>
    <r>
      <t xml:space="preserve">YEAR 1
Meetings with several authorities at the national level, this reunions serve as the main mechanism for the provision of technical and strategic advice. The reunions comprised members from different stakeholders with technical interest and knowledge; including relevant government Ministries representatives, Departments and Agencies, the Private Sector Organization, academia, and NGO partners. There were two (2) meetings held in 2016. 
Also, NIE has implemented regular meetings with executing partners to support the implementation process.  The meetings provide a platform for knowledge sharing and allows collaboration among organizations to interact with and support each other.  This meetings serves as a way for systematically identifying and helping to proactively resolve operational bottlenecks.  
YEAR 2
At the beginning of the year a monitoring meeting along with several allies of the programme was implemented, in order to confirm support, to improve any action that it is supported by the Adaptation Fund and to seek for possible sinergies among the programe and other initiatives. 
Also, different meetings were implemented with the Executing Entities in order to: follow up the execution of the activities, to support the Entities to compliance with different aspects that are being requested at the national level (such as the new labor law) and to support, at the national level, the creation of the National Adaptation Plan (NAP). This is particularly important because the Programme here in Costa Rica has given important inputs to the NAP.
</t>
    </r>
    <r>
      <rPr>
        <b/>
        <sz val="10"/>
        <color theme="3" tint="0.39997558519241921"/>
        <rFont val="Calibri"/>
        <family val="2"/>
        <scheme val="minor"/>
      </rPr>
      <t xml:space="preserve">YEAR 3
</t>
    </r>
    <r>
      <rPr>
        <sz val="10"/>
        <color theme="3" tint="0.39997558519241921"/>
        <rFont val="Calibri"/>
        <family val="2"/>
        <scheme val="minor"/>
      </rPr>
      <t xml:space="preserve">As an important result, a Midterm Evaluation Event was held in april this year, in order to report to all of our stakeholders the results of the Programme. A document that indicates the multidimentional approach  of the Adapta2+ Programme and it's relationship with  Costa Rica's Intended Nationally-Determined Contributions, SUstainable Development Goals, National Adaptation Plan, and the National Development Plan was made in order to promote the impact and the importance of the programme at local, national and international level. This event, reconfirmed the work made during the past years and the importance of the work that is now in implementation.
Also is imporantant to mention that this year was an election year, so it was necessary to have extra meetings along with the new authorithies, to confirm the importance of the Programme and the support of the goverment to the initiative. </t>
    </r>
  </si>
  <si>
    <r>
      <rPr>
        <b/>
        <sz val="10"/>
        <color theme="3" tint="0.39997558519241921"/>
        <rFont val="Calibri"/>
        <family val="2"/>
        <scheme val="minor"/>
      </rPr>
      <t xml:space="preserve">Year 3
</t>
    </r>
    <r>
      <rPr>
        <sz val="10"/>
        <color theme="3" tint="0.39997558519241921"/>
        <rFont val="Calibri"/>
        <family val="2"/>
        <scheme val="minor"/>
      </rPr>
      <t>As is was mentioned before, and important Mid-term Event was held in order to inform the different actors of Adapta2+ the results obtained durng the past years of impleementation and it's support on the country commitments. The result was beyond expected, and the results were presented in diferent websites and social media; the main reason, the results obtained supports the work of Costa Rica and has been possible due the work of many institutions.
A new website was implemented, were the information of each project can be found, also our Ethic Code, Environmental and Social Policy and the differents results of Fundecooperacion initiatives. (www.fundecooperacion.org) 
The Programme participated in/supported awareness initiatives such as the Congreso Nacional Lechero 2018 (were the National Adaptation Project was presented), the Forrage Congress 2018, Expo Pyme 2018, "Understanding Risk Forum 2018: Disrupt, comunicate, influence”, II National Congress: Livestock adapted to Climate Change (II Jornada Nacional de Actualización: “Ganadería Adaptada al Cambio Climático”), IV National Congress of Risk Management and Adaptation to Climate Change (“IV Congreso Nacional de Gestión de Riegos y Adaptación al Cambio Climático”), the "First National Congress for the Regulation of Public services: quality as a human right" (Congreso Nacional de Regulación de los Servicios Públicos: la calidad como un derecho ciudadano) and the NAP Regional Expo.
Some of the results:
*Appearances in national TV and newspapers promoting the Programme Results  at the midterm of implementation. 
1. 11 Project Videos created: (Executing Entities: Keto, ACEPESA, ABANGARES, JICARAL, UNAFOR, CBTC, INDER, MAG-BIOLES)
2. An Insurance for the Agricultural Sector is already in place and promoted by different financial entities as a warranty for loans in the sector.
3. 2 financial products in place for the livestock sector and the Agriculture sector, in order to promote adaptation measures.
4. A new project implemented in order to prepare the livestock sector to the drought of 2019.
5. More than 10 workshops had been held in different communities.
6. One of the projects was the winner of the category "Female Leadership" at the NAP EXPO 2018.</t>
    </r>
  </si>
  <si>
    <r>
      <t xml:space="preserve">YEAR 1
Each of the Executing Entity must report the financial and technical improvements each semester. Executing Entities reports were reviewed and feedback was provided with recommendations for improvement. Field visits were undertaken by NIE along with partners (more than 15 field visits), to meet with beneficiaries in target communities  and also to confirm the implementation of the actions. Monitoring visits allows to gain a better understanding of the actions, verify expenditures made and confirm that work and results are as planned.
YEAR 2
 Is important to mention that also each project must report twice a year, and the reports included documents that allows the NIE to confirm the results. However, as NIE, is important to visit, along with partners, the sites of the projects. For this reason, more than 9 field visits were undertaken during the year. Also, in some cases videos were made to promote the results of the projects at the local level: the videos of the projects implemented by ALIARSE and COOPEPURISCAL are now available.
</t>
    </r>
    <r>
      <rPr>
        <b/>
        <sz val="10"/>
        <color theme="3" tint="0.39997558519241921"/>
        <rFont val="Calibri"/>
        <family val="2"/>
        <scheme val="minor"/>
      </rPr>
      <t>YEAR 3</t>
    </r>
    <r>
      <rPr>
        <sz val="10"/>
        <color theme="3" tint="0.39997558519241921"/>
        <rFont val="Calibri"/>
        <family val="2"/>
        <scheme val="minor"/>
      </rPr>
      <t xml:space="preserve">
*Videos have been prepare, of at least 13 of the initiatives implemented.
*Also 6 audit evaluations were held during the year for those projects that are almost in the final stage of implementation.
*More thatn 10 field visits held during ht year.</t>
    </r>
    <r>
      <rPr>
        <sz val="10"/>
        <color indexed="8"/>
        <rFont val="Calibri"/>
        <family val="2"/>
        <scheme val="minor"/>
      </rPr>
      <t xml:space="preserve">
</t>
    </r>
  </si>
  <si>
    <r>
      <t xml:space="preserve">YEAR 1
To date the programme has started almost 11 initiatives that respond to agricultural adaptation needs in each of the communities selected.
Up to date the programme has achieved the implementation of adaptation measures in 84 farm units. Each unit with its plans farm plans created.
YEAR 2
During the second year, 11 initiatives continue their implementation and a new project started its implementation. This new project also responds to agricultural adaptation needs in each of the communities selected.
Up to date the programme has achieved the implementation of adaptation measures in 160 farms units. Each unit with its farm plans created.
</t>
    </r>
    <r>
      <rPr>
        <b/>
        <sz val="10"/>
        <color theme="3" tint="0.39997558519241921"/>
        <rFont val="Calibri"/>
        <family val="2"/>
        <scheme val="minor"/>
      </rPr>
      <t>YEAR 3</t>
    </r>
    <r>
      <rPr>
        <sz val="10"/>
        <color theme="3" tint="0.39997558519241921"/>
        <rFont val="Calibri"/>
        <family val="2"/>
        <scheme val="minor"/>
      </rPr>
      <t xml:space="preserve">
By the third year of implementation, a new initiative was supported, specificadly in food security. Also, a very important initiative finished it's implementation in a very succesfull way, agriculture and livestock insurance is now a reality in the country. 
Another important result was the increase of farms units that are implementing adaptation measures, the number is now up to 483.</t>
    </r>
  </si>
  <si>
    <r>
      <t xml:space="preserve">YEAR 1
To date the programme has started almost 10 initiatives-projects that respond to water resources and coastal areas adaptation needs in each of the communities selected.
Up to date:
-4 ASADAS have implemented a Water Safety Plan  
-4 ASADAS have undertaken a vulnerability assessment
-25 hectares of aquifer recharge areas reforested
YEAR 2
The second year two more initiatives-projects started, those initiatives respond to water resources adaptation needs. However, the implementation of those 2 projects started in september 2017.
Up to date:
-9 ASADAS have implemented a Water Safety Plans or Strategies to implement improvements .
-4 ASADAS have undertaken a vulnerability assessment.
-33.94 hectares of aquifer recharge areas reforested
</t>
    </r>
    <r>
      <rPr>
        <b/>
        <sz val="10"/>
        <color theme="3" tint="0.39997558519241921"/>
        <rFont val="Calibri"/>
        <family val="2"/>
        <scheme val="minor"/>
      </rPr>
      <t>YEAR 3</t>
    </r>
    <r>
      <rPr>
        <sz val="10"/>
        <color theme="3" tint="0.39997558519241921"/>
        <rFont val="Calibri"/>
        <family val="2"/>
        <scheme val="minor"/>
      </rPr>
      <t xml:space="preserve">
This third year of implemention, a new initiative was supported wth the intention of invigorate the economy of the coastal-rural  areas that usually suffer less development and are the areas were the climate change has affected the most in the last years. With this in mind, the second part of the project will be implemented in 2019 with the support of other donors.
-9 ASADAS have implemented a Water Safety Plans or Strategies to implement improvements .
-4 ASADAS have undertaken a vulnerability assessment.
-127 hectares of aquifer recharge areas reforested-
-A water resource protection fee already in place</t>
    </r>
  </si>
  <si>
    <r>
      <t xml:space="preserve">YEAR 1
All the projects include, as a cross-cutting theme, the improvement of capacities at the local level. At the same time, specific projects that allow the creation of knowledge tools and the improvement of national frameworks has been supported by the programme. 
YEAR 2
2 new projects started in order to improve the capacity of national organizations and communities to adapt to climate change. This 2 projects along with the ones that already started, have an important impact on the Adapta2+ indicators. Adapta2+has created several knowledge materials such as:
*Manual of Bribri and Cabécar Ancestral Practices
*A training guide on adaptation to climate change.
*Nogal: A video-game on climate change for  kids.
*Study Cases
</t>
    </r>
    <r>
      <rPr>
        <b/>
        <sz val="10"/>
        <color theme="3" tint="0.39997558519241921"/>
        <rFont val="Calibri"/>
        <family val="2"/>
        <scheme val="minor"/>
      </rPr>
      <t xml:space="preserve">YEAR 3
</t>
    </r>
    <r>
      <rPr>
        <sz val="10"/>
        <color theme="3" tint="0.39997558519241921"/>
        <rFont val="Calibri"/>
        <family val="2"/>
        <scheme val="minor"/>
      </rPr>
      <t>2 ew projects started in order to improve the capacity of national organizations and communities to adapt to climate change. Some other projects finished in a very succesful way and with great results; a new land management policy that includes criteria for adapting to climate change is already delivered to the ministty of enviroment for its approval</t>
    </r>
  </si>
  <si>
    <r>
      <rPr>
        <b/>
        <sz val="11"/>
        <rFont val="Times New Roman"/>
        <family val="1"/>
      </rPr>
      <t>YEAR 1</t>
    </r>
    <r>
      <rPr>
        <sz val="11"/>
        <rFont val="Times New Roman"/>
        <family val="1"/>
      </rPr>
      <t xml:space="preserve">
</t>
    </r>
    <r>
      <rPr>
        <i/>
        <sz val="11"/>
        <rFont val="Times New Roman"/>
        <family val="1"/>
      </rPr>
      <t xml:space="preserve">The rating of S is because, even though the  budger implementation has been slow, we have achieved several important results at the local level. The main reasons  for the delay has been that the executing entities, specially the ones in charge of the component 2, had to overcomen some issues in order to start implementation. Component 1 has been the component with more implementation at the local level creating specifics examples of adaptation. 
However, is important to mention that the second component, in specific coastal zones, had better implementation during this year.
The work along with many partners ia a priority in order to ensure the sustainability of the projects and the implementation of the different actions at the local level. Is important a continuos dialogue with the stakeholders and other initiatives. The interaction of different initiatives with the projects that had been implemented had already results that increase the impact. 
The progress and achievement of concrete results certainly demonstrates the good management and implementation until now; we are expecting even better results during the upcoming periods.
</t>
    </r>
    <r>
      <rPr>
        <b/>
        <sz val="11"/>
        <rFont val="Times New Roman"/>
        <family val="1"/>
      </rPr>
      <t>YEAR 2
The rating of S is because, even thou an improvement was made in the implementation of actions that responds to the second component, the initiatives started until september 2017. Fundecooperación continuous working with partners from different sectors to ensure the sustainability of the projects, a continuous dialogue  with the stakeholders and other initiatives to increase impact and to seek for more opportunities to support adaptation measures and to leveraging existing resources to improve impact and value of the actions.
Although we consider we can improve, concrete results were achieved during the year and that certainly demonstrates the good implementation of the Adapta2</t>
    </r>
    <r>
      <rPr>
        <b/>
        <vertAlign val="superscript"/>
        <sz val="11"/>
        <rFont val="Times New Roman"/>
        <family val="1"/>
      </rPr>
      <t>+</t>
    </r>
    <r>
      <rPr>
        <b/>
        <sz val="11"/>
        <rFont val="Times New Roman"/>
        <family val="1"/>
      </rPr>
      <t xml:space="preserve">. Also, we consider that a better result will be achieved during the upcoming periods and the initiatices that alredy started will have more results at the local level.
</t>
    </r>
    <r>
      <rPr>
        <b/>
        <sz val="11"/>
        <color rgb="FFFF0000"/>
        <rFont val="Times New Roman"/>
        <family val="1"/>
      </rPr>
      <t xml:space="preserve">YEAR 3
The rating of S is because, even thou we have been working in the results of the second component, the work is still in a early stage. The mid-term evaluation result, confirms the good job we have been doing, and also the improvements we need to make in order to achieve the resuls expected. The main problem is that some results still doesnt have an executing entity that can implement at the local level the projects that are needed. For this reason, projects that can nvigorate the economy of the coastal-rural  areas are needed in order to stretengh the communities and the organizations.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</si>
</sst>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_([$$-540A]* #,##0.00_);_([$$-540A]* \(#,##0.00\);_([$$-540A]* &quot;-&quot;??_);_(@_)"/>
    <numFmt numFmtId="166" formatCode="_-[$$-540A]* #,##0_ ;_-[$$-540A]* \-#,##0\ ;_-[$$-540A]* &quot;-&quot;??_ ;_-@_ "/>
    <numFmt numFmtId="167" formatCode="_([$$-540A]* #,##0_);_([$$-540A]* \(#,##0\);_([$$-540A]* &quot;-&quot;??_);_(@_)"/>
  </numFmts>
  <fonts count="7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11"/>
      <color theme="6" tint="0.59999389629810485"/>
      <name val="Times New Roman"/>
      <family val="1"/>
    </font>
    <font>
      <sz val="10"/>
      <name val="Calibri"/>
      <family val="2"/>
      <scheme val="minor"/>
    </font>
    <font>
      <sz val="11"/>
      <color indexed="8"/>
      <name val="Calibri"/>
      <family val="2"/>
      <scheme val="minor"/>
    </font>
    <font>
      <sz val="10"/>
      <color indexed="8"/>
      <name val="Calibri"/>
      <family val="2"/>
      <scheme val="minor"/>
    </font>
    <font>
      <b/>
      <sz val="14"/>
      <color rgb="FF000000"/>
      <name val="Calibri"/>
      <family val="2"/>
      <scheme val="minor"/>
    </font>
    <font>
      <b/>
      <sz val="11"/>
      <color rgb="FFFF0000"/>
      <name val="Calibri"/>
      <family val="2"/>
      <scheme val="minor"/>
    </font>
    <font>
      <u/>
      <sz val="11"/>
      <color theme="10"/>
      <name val="Calibri"/>
      <family val="2"/>
      <scheme val="minor"/>
    </font>
    <font>
      <sz val="10"/>
      <color rgb="FF000000"/>
      <name val="Calibri"/>
      <family val="2"/>
      <scheme val="minor"/>
    </font>
    <font>
      <sz val="10"/>
      <color theme="3" tint="0.39997558519241921"/>
      <name val="Calibri"/>
      <family val="2"/>
      <scheme val="minor"/>
    </font>
    <font>
      <b/>
      <vertAlign val="superscript"/>
      <sz val="11"/>
      <name val="Times New Roman"/>
      <family val="1"/>
    </font>
    <font>
      <b/>
      <sz val="11"/>
      <color indexed="8"/>
      <name val="Calibri"/>
      <family val="2"/>
      <scheme val="minor"/>
    </font>
    <font>
      <b/>
      <sz val="11"/>
      <color theme="0"/>
      <name val="Times New Roman"/>
      <family val="1"/>
    </font>
    <font>
      <b/>
      <sz val="11"/>
      <color rgb="FFFF0000"/>
      <name val="Times New Roman"/>
      <family val="1"/>
    </font>
    <font>
      <b/>
      <u/>
      <sz val="10"/>
      <name val="Calibri"/>
      <family val="2"/>
      <scheme val="minor"/>
    </font>
    <font>
      <b/>
      <u/>
      <sz val="10"/>
      <color theme="3" tint="0.39997558519241921"/>
      <name val="Calibri"/>
      <family val="2"/>
      <scheme val="minor"/>
    </font>
    <font>
      <b/>
      <sz val="10"/>
      <color theme="3" tint="0.39997558519241921"/>
      <name val="Calibri"/>
      <family val="2"/>
      <scheme val="minor"/>
    </font>
    <font>
      <sz val="11"/>
      <color theme="3" tint="0.39997558519241921"/>
      <name val="Times New Roman"/>
      <family val="1"/>
    </font>
    <font>
      <sz val="10"/>
      <color rgb="FFFF0000"/>
      <name val="Calibri"/>
      <family val="2"/>
      <scheme val="minor"/>
    </font>
    <font>
      <sz val="9"/>
      <color indexed="81"/>
      <name val="Tahoma"/>
      <charset val="1"/>
    </font>
    <font>
      <b/>
      <sz val="9"/>
      <color indexed="81"/>
      <name val="Tahoma"/>
      <charset val="1"/>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9"/>
        <bgColor indexed="64"/>
      </patternFill>
    </fill>
    <fill>
      <patternFill patternType="solid">
        <fgColor theme="3" tint="-0.499984740745262"/>
        <bgColor indexed="64"/>
      </patternFill>
    </fill>
    <fill>
      <patternFill patternType="solid">
        <fgColor theme="0" tint="-0.14999847407452621"/>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590">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5" fillId="0" borderId="0" xfId="0" applyFont="1" applyAlignment="1">
      <alignment horizontal="left" vertical="center"/>
    </xf>
    <xf numFmtId="0" fontId="25" fillId="0" borderId="0" xfId="0" applyFont="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9"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2" fillId="3" borderId="0" xfId="0" applyFont="1" applyFill="1" applyBorder="1" applyProtection="1"/>
    <xf numFmtId="0" fontId="1" fillId="3" borderId="0" xfId="0" applyFont="1" applyFill="1" applyBorder="1" applyAlignment="1" applyProtection="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4"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2" fillId="2" borderId="33"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1"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4" fillId="0" borderId="54"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0" fontId="46" fillId="0" borderId="51"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5"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47"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7"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2" xfId="4" applyFont="1" applyBorder="1" applyAlignment="1" applyProtection="1">
      <alignment vertical="center"/>
      <protection locked="0"/>
    </xf>
    <xf numFmtId="0" fontId="48" fillId="12" borderId="32"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5"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1"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5"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0" fillId="8" borderId="10" xfId="4" applyBorder="1" applyProtection="1">
      <protection locked="0"/>
    </xf>
    <xf numFmtId="0" fontId="48" fillId="8" borderId="27" xfId="4" applyFont="1" applyBorder="1" applyAlignment="1" applyProtection="1">
      <alignment vertical="center" wrapText="1"/>
      <protection locked="0"/>
    </xf>
    <xf numFmtId="0" fontId="48" fillId="8" borderId="48"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47"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7" xfId="4" applyFill="1" applyBorder="1" applyAlignment="1" applyProtection="1">
      <alignment vertical="center" wrapText="1"/>
      <protection locked="0"/>
    </xf>
    <xf numFmtId="0" fontId="40" fillId="8" borderId="51" xfId="4" applyBorder="1" applyAlignment="1" applyProtection="1">
      <alignment horizontal="center" vertical="center"/>
      <protection locked="0"/>
    </xf>
    <xf numFmtId="0" fontId="40" fillId="8" borderId="6" xfId="4"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39"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27"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0" fillId="12" borderId="6" xfId="4" applyFill="1" applyBorder="1" applyAlignment="1" applyProtection="1">
      <alignment vertical="center" wrapText="1"/>
      <protection locked="0"/>
    </xf>
    <xf numFmtId="0" fontId="43" fillId="11" borderId="36"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1" xfId="4" applyBorder="1" applyAlignment="1" applyProtection="1">
      <protection locked="0"/>
    </xf>
    <xf numFmtId="10" fontId="40" fillId="8" borderId="35" xfId="4" applyNumberFormat="1" applyBorder="1" applyAlignment="1" applyProtection="1">
      <alignment horizontal="center" vertical="center"/>
      <protection locked="0"/>
    </xf>
    <xf numFmtId="0" fontId="40" fillId="12" borderId="31" xfId="4" applyFill="1" applyBorder="1" applyAlignment="1" applyProtection="1">
      <protection locked="0"/>
    </xf>
    <xf numFmtId="10" fontId="40" fillId="12" borderId="35"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1"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7" xfId="0" applyFont="1" applyFill="1" applyBorder="1" applyAlignment="1" applyProtection="1">
      <alignment horizontal="center" vertical="center" wrapText="1"/>
    </xf>
    <xf numFmtId="0" fontId="40" fillId="12" borderId="48" xfId="4" applyFill="1" applyBorder="1" applyAlignment="1" applyProtection="1">
      <alignment horizontal="center" vertical="center"/>
      <protection locked="0"/>
    </xf>
    <xf numFmtId="0" fontId="0" fillId="10" borderId="1" xfId="0" applyFill="1" applyBorder="1" applyProtection="1"/>
    <xf numFmtId="0" fontId="40" fillId="12" borderId="51"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165" fontId="53" fillId="3" borderId="0" xfId="0" applyNumberFormat="1" applyFont="1" applyFill="1" applyBorder="1" applyAlignment="1" applyProtection="1">
      <alignment vertical="top" wrapText="1"/>
    </xf>
    <xf numFmtId="0" fontId="50" fillId="0" borderId="5" xfId="0" applyFont="1" applyBorder="1" applyAlignment="1">
      <alignment horizontal="center" vertical="center" wrapText="1"/>
    </xf>
    <xf numFmtId="166" fontId="0" fillId="0" borderId="6" xfId="0" applyNumberFormat="1" applyFill="1" applyBorder="1"/>
    <xf numFmtId="0" fontId="50" fillId="11" borderId="5" xfId="0" applyFont="1" applyFill="1" applyBorder="1" applyAlignment="1">
      <alignment horizontal="center" vertical="center" wrapText="1"/>
    </xf>
    <xf numFmtId="0" fontId="50" fillId="13" borderId="59" xfId="0" applyFont="1" applyFill="1" applyBorder="1" applyAlignment="1">
      <alignment horizontal="center" vertical="center" wrapText="1"/>
    </xf>
    <xf numFmtId="0" fontId="51" fillId="14" borderId="5" xfId="0" applyFont="1" applyFill="1" applyBorder="1" applyAlignment="1">
      <alignment horizontal="center" vertical="center" wrapText="1"/>
    </xf>
    <xf numFmtId="0" fontId="50" fillId="10" borderId="59" xfId="0" applyFont="1" applyFill="1" applyBorder="1" applyAlignment="1">
      <alignment horizontal="center" vertical="center" wrapText="1"/>
    </xf>
    <xf numFmtId="0" fontId="50" fillId="15" borderId="5" xfId="0" applyFont="1" applyFill="1" applyBorder="1" applyAlignment="1">
      <alignment horizontal="center" vertical="center" wrapText="1"/>
    </xf>
    <xf numFmtId="0" fontId="50" fillId="4" borderId="37" xfId="0" applyFont="1" applyFill="1" applyBorder="1" applyAlignment="1">
      <alignment horizontal="center" vertical="center" wrapText="1"/>
    </xf>
    <xf numFmtId="167" fontId="1" fillId="2" borderId="16" xfId="0" applyNumberFormat="1" applyFont="1" applyFill="1" applyBorder="1" applyAlignment="1" applyProtection="1">
      <alignment vertical="top" wrapText="1"/>
    </xf>
    <xf numFmtId="0" fontId="54" fillId="2" borderId="13" xfId="0" applyFont="1" applyFill="1" applyBorder="1" applyAlignment="1" applyProtection="1">
      <alignment horizontal="center" vertical="center" wrapText="1"/>
    </xf>
    <xf numFmtId="0" fontId="54" fillId="2" borderId="46" xfId="0" applyFont="1" applyFill="1" applyBorder="1" applyAlignment="1" applyProtection="1">
      <alignment horizontal="justify" vertical="center" wrapText="1"/>
    </xf>
    <xf numFmtId="0" fontId="0" fillId="2" borderId="1" xfId="0" applyFill="1" applyBorder="1" applyAlignment="1">
      <alignment horizontal="center" vertical="center"/>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50" fillId="13" borderId="5" xfId="0" applyFont="1" applyFill="1" applyBorder="1" applyAlignment="1">
      <alignment horizontal="center" vertical="center" wrapText="1"/>
    </xf>
    <xf numFmtId="0" fontId="50" fillId="10" borderId="5"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2" fillId="2" borderId="11" xfId="0" applyFont="1" applyFill="1" applyBorder="1" applyAlignment="1" applyProtection="1">
      <alignment horizontal="right" vertical="center" wrapText="1"/>
    </xf>
    <xf numFmtId="166" fontId="1" fillId="2" borderId="60" xfId="0" applyNumberFormat="1" applyFont="1" applyFill="1" applyBorder="1" applyAlignment="1" applyProtection="1">
      <alignment vertical="top" wrapText="1"/>
    </xf>
    <xf numFmtId="0" fontId="1" fillId="2" borderId="12" xfId="0" applyFont="1" applyFill="1" applyBorder="1" applyAlignment="1" applyProtection="1">
      <alignment vertical="top" wrapText="1"/>
    </xf>
    <xf numFmtId="0" fontId="1" fillId="5" borderId="25" xfId="0" applyFont="1" applyFill="1" applyBorder="1" applyAlignment="1" applyProtection="1">
      <alignment horizontal="center" vertical="center"/>
    </xf>
    <xf numFmtId="0" fontId="0" fillId="2" borderId="10" xfId="0" applyFont="1" applyFill="1" applyBorder="1" applyAlignment="1">
      <alignment horizontal="center" vertical="center"/>
    </xf>
    <xf numFmtId="0" fontId="56" fillId="2" borderId="10" xfId="0" applyFont="1" applyFill="1" applyBorder="1" applyAlignment="1" applyProtection="1">
      <alignment horizontal="justify" vertical="center" wrapText="1"/>
    </xf>
    <xf numFmtId="0" fontId="57" fillId="0" borderId="1" xfId="0" applyFont="1" applyBorder="1" applyAlignment="1">
      <alignment horizontal="justify" wrapText="1" readingOrder="1"/>
    </xf>
    <xf numFmtId="0" fontId="58" fillId="2" borderId="1" xfId="0" applyFont="1" applyFill="1" applyBorder="1" applyAlignment="1" applyProtection="1">
      <alignment horizontal="justify" wrapText="1"/>
    </xf>
    <xf numFmtId="0" fontId="55" fillId="2" borderId="1" xfId="0" applyFont="1" applyFill="1" applyBorder="1" applyAlignment="1" applyProtection="1">
      <alignment horizontal="justify" vertical="top" wrapText="1"/>
      <protection locked="0"/>
    </xf>
    <xf numFmtId="1" fontId="55" fillId="2" borderId="3" xfId="0" applyNumberFormat="1" applyFont="1" applyFill="1" applyBorder="1" applyAlignment="1" applyProtection="1">
      <alignment horizontal="justify" wrapText="1"/>
      <protection locked="0"/>
    </xf>
    <xf numFmtId="1" fontId="55" fillId="2" borderId="30" xfId="0" applyNumberFormat="1" applyFont="1" applyFill="1" applyBorder="1" applyAlignment="1" applyProtection="1">
      <alignment horizontal="justify" wrapText="1"/>
      <protection locked="0"/>
    </xf>
    <xf numFmtId="1" fontId="55" fillId="2" borderId="1" xfId="0" applyNumberFormat="1" applyFont="1" applyFill="1" applyBorder="1" applyAlignment="1" applyProtection="1">
      <alignment horizontal="justify" wrapText="1"/>
      <protection locked="0"/>
    </xf>
    <xf numFmtId="14" fontId="55" fillId="2" borderId="3" xfId="0" applyNumberFormat="1" applyFont="1" applyFill="1" applyBorder="1" applyAlignment="1" applyProtection="1">
      <alignment horizontal="justify" wrapText="1"/>
    </xf>
    <xf numFmtId="14" fontId="55" fillId="2" borderId="4" xfId="0" applyNumberFormat="1" applyFont="1" applyFill="1" applyBorder="1" applyAlignment="1" applyProtection="1">
      <alignment horizontal="justify" wrapText="1"/>
    </xf>
    <xf numFmtId="0" fontId="55" fillId="2" borderId="2" xfId="0" applyFont="1" applyFill="1" applyBorder="1" applyAlignment="1" applyProtection="1">
      <alignment horizontal="justify" wrapText="1"/>
      <protection locked="0"/>
    </xf>
    <xf numFmtId="0" fontId="59" fillId="2" borderId="3" xfId="1" applyFont="1" applyFill="1" applyBorder="1" applyAlignment="1" applyProtection="1">
      <alignment horizontal="justify" wrapText="1"/>
      <protection locked="0"/>
    </xf>
    <xf numFmtId="164" fontId="55" fillId="2" borderId="4" xfId="0" applyNumberFormat="1" applyFont="1" applyFill="1" applyBorder="1" applyAlignment="1" applyProtection="1">
      <alignment horizontal="justify" wrapText="1"/>
      <protection locked="0"/>
    </xf>
    <xf numFmtId="0" fontId="34" fillId="3" borderId="14" xfId="0"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54" fillId="2" borderId="10" xfId="0" applyFont="1" applyFill="1" applyBorder="1" applyAlignment="1">
      <alignment horizontal="center" vertical="center" wrapText="1"/>
    </xf>
    <xf numFmtId="0" fontId="54" fillId="2" borderId="10" xfId="0" quotePrefix="1" applyFont="1" applyFill="1" applyBorder="1" applyAlignment="1">
      <alignment horizontal="justify" vertical="center" wrapText="1"/>
    </xf>
    <xf numFmtId="0" fontId="54" fillId="2" borderId="10" xfId="0" applyFont="1" applyFill="1" applyBorder="1" applyAlignment="1">
      <alignment horizontal="justify" vertical="center" wrapText="1"/>
    </xf>
    <xf numFmtId="0" fontId="54" fillId="2" borderId="10" xfId="0" quotePrefix="1" applyFont="1" applyFill="1" applyBorder="1" applyAlignment="1">
      <alignment horizontal="center" vertical="center" wrapText="1"/>
    </xf>
    <xf numFmtId="0" fontId="54" fillId="2" borderId="10" xfId="0" applyFont="1" applyFill="1" applyBorder="1" applyAlignment="1">
      <alignment horizontal="center" vertical="center"/>
    </xf>
    <xf numFmtId="0" fontId="54" fillId="2" borderId="10" xfId="0" applyFont="1" applyFill="1" applyBorder="1" applyAlignment="1" applyProtection="1">
      <alignment horizontal="center" vertical="center" wrapText="1"/>
    </xf>
    <xf numFmtId="0" fontId="33" fillId="0" borderId="14"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1" fillId="0" borderId="10" xfId="0" applyFont="1" applyFill="1" applyBorder="1" applyAlignment="1">
      <alignment vertical="top" wrapText="1"/>
    </xf>
    <xf numFmtId="0" fontId="60" fillId="0" borderId="10" xfId="0" applyFont="1" applyFill="1" applyBorder="1" applyAlignment="1">
      <alignment vertical="top" wrapText="1"/>
    </xf>
    <xf numFmtId="0" fontId="60" fillId="0" borderId="10" xfId="0" applyFont="1" applyFill="1" applyBorder="1" applyAlignment="1">
      <alignment horizontal="justify" vertical="top" wrapText="1"/>
    </xf>
    <xf numFmtId="0" fontId="40" fillId="8" borderId="27" xfId="4" applyBorder="1" applyAlignment="1" applyProtection="1">
      <alignment horizontal="center" vertical="center"/>
      <protection locked="0"/>
    </xf>
    <xf numFmtId="10" fontId="40" fillId="8" borderId="10" xfId="4" applyNumberFormat="1" applyFont="1" applyBorder="1" applyAlignment="1" applyProtection="1">
      <alignment horizontal="center" vertical="center"/>
      <protection locked="0"/>
    </xf>
    <xf numFmtId="0" fontId="48" fillId="8" borderId="47" xfId="4" applyFont="1" applyBorder="1" applyAlignment="1" applyProtection="1">
      <alignment horizontal="center" vertical="center" wrapText="1"/>
      <protection locked="0"/>
    </xf>
    <xf numFmtId="0" fontId="48" fillId="8" borderId="6" xfId="4" applyFont="1" applyBorder="1" applyAlignment="1" applyProtection="1">
      <alignment horizontal="center" vertical="center" wrapText="1"/>
      <protection locked="0"/>
    </xf>
    <xf numFmtId="0" fontId="40" fillId="8" borderId="10" xfId="4" applyBorder="1" applyAlignment="1" applyProtection="1">
      <alignment horizontal="center" vertical="center" wrapText="1"/>
      <protection locked="0"/>
    </xf>
    <xf numFmtId="0" fontId="43" fillId="11" borderId="27" xfId="0" applyFont="1" applyFill="1" applyBorder="1" applyAlignment="1" applyProtection="1">
      <alignment horizontal="center" vertical="center" wrapText="1"/>
    </xf>
    <xf numFmtId="0" fontId="40" fillId="8" borderId="27" xfId="4"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48" xfId="4"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40" fillId="12" borderId="47" xfId="4" applyFill="1" applyBorder="1" applyAlignment="1" applyProtection="1">
      <alignment vertical="center"/>
      <protection locked="0"/>
    </xf>
    <xf numFmtId="0" fontId="54" fillId="2" borderId="46" xfId="0" applyFont="1" applyFill="1" applyBorder="1" applyAlignment="1" applyProtection="1">
      <alignment horizontal="justify" vertical="center" wrapText="1"/>
    </xf>
    <xf numFmtId="17" fontId="1" fillId="2" borderId="6" xfId="0" applyNumberFormat="1" applyFont="1" applyFill="1" applyBorder="1" applyAlignment="1" applyProtection="1">
      <alignment horizontal="center" vertical="center" wrapText="1"/>
    </xf>
    <xf numFmtId="166" fontId="52" fillId="0" borderId="59" xfId="0" applyNumberFormat="1" applyFont="1" applyBorder="1" applyAlignment="1">
      <alignment horizontal="center" vertical="center"/>
    </xf>
    <xf numFmtId="0" fontId="1" fillId="5" borderId="1" xfId="0" applyFont="1" applyFill="1" applyBorder="1" applyAlignment="1" applyProtection="1">
      <alignment horizontal="center" vertical="center"/>
    </xf>
    <xf numFmtId="0" fontId="40" fillId="12" borderId="48"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10" fontId="45" fillId="8" borderId="10" xfId="4" applyNumberFormat="1" applyFont="1" applyBorder="1" applyAlignment="1" applyProtection="1">
      <alignment horizontal="center" vertical="center"/>
      <protection locked="0"/>
    </xf>
    <xf numFmtId="0" fontId="40" fillId="12" borderId="10" xfId="4" applyFill="1" applyBorder="1" applyAlignment="1" applyProtection="1">
      <alignment horizontal="center" vertical="center" wrapText="1"/>
      <protection locked="0"/>
    </xf>
    <xf numFmtId="0" fontId="40" fillId="12" borderId="47" xfId="4" applyFill="1" applyBorder="1" applyAlignment="1" applyProtection="1">
      <alignment horizontal="center" vertical="center" wrapText="1"/>
      <protection locked="0"/>
    </xf>
    <xf numFmtId="0" fontId="48" fillId="12" borderId="32" xfId="4" applyFont="1" applyFill="1" applyBorder="1" applyAlignment="1" applyProtection="1">
      <alignment horizontal="center" vertical="center"/>
      <protection locked="0"/>
    </xf>
    <xf numFmtId="0" fontId="48" fillId="12" borderId="47" xfId="4"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wrapText="1"/>
    </xf>
    <xf numFmtId="166" fontId="0" fillId="0" borderId="10" xfId="0" applyNumberFormat="1" applyFill="1" applyBorder="1" applyAlignment="1">
      <alignment horizontal="center" vertical="center"/>
    </xf>
    <xf numFmtId="166" fontId="52" fillId="0" borderId="10" xfId="0" applyNumberFormat="1" applyFont="1" applyBorder="1" applyAlignment="1">
      <alignment horizontal="center" vertical="center"/>
    </xf>
    <xf numFmtId="166" fontId="52" fillId="0" borderId="35" xfId="0" applyNumberFormat="1" applyFont="1" applyBorder="1" applyAlignment="1">
      <alignment horizontal="center" vertical="center"/>
    </xf>
    <xf numFmtId="166" fontId="52" fillId="0" borderId="10" xfId="0" applyNumberFormat="1" applyFont="1" applyBorder="1" applyAlignment="1">
      <alignment horizontal="center" vertical="center"/>
    </xf>
    <xf numFmtId="0" fontId="54" fillId="0" borderId="10" xfId="0" quotePrefix="1" applyFont="1" applyFill="1" applyBorder="1" applyAlignment="1">
      <alignment horizontal="justify" vertical="center" wrapText="1"/>
    </xf>
    <xf numFmtId="0" fontId="54" fillId="0" borderId="10" xfId="0" applyFont="1" applyFill="1" applyBorder="1" applyAlignment="1" applyProtection="1">
      <alignment horizontal="center" vertical="center" wrapText="1"/>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0" xfId="0" applyFont="1" applyFill="1" applyAlignment="1" applyProtection="1">
      <alignment horizontal="justify" wrapText="1"/>
    </xf>
    <xf numFmtId="0" fontId="0" fillId="3" borderId="18" xfId="0" applyFont="1" applyFill="1" applyBorder="1" applyAlignment="1" applyProtection="1">
      <alignment horizontal="justify" wrapText="1"/>
    </xf>
    <xf numFmtId="0" fontId="0" fillId="3" borderId="0" xfId="0" applyFont="1" applyFill="1" applyBorder="1" applyAlignment="1" applyProtection="1">
      <alignment horizontal="justify" wrapText="1"/>
    </xf>
    <xf numFmtId="0" fontId="55" fillId="3" borderId="0" xfId="0" applyFont="1" applyFill="1" applyBorder="1" applyAlignment="1" applyProtection="1">
      <alignment horizontal="justify" wrapText="1"/>
    </xf>
    <xf numFmtId="1" fontId="55" fillId="2" borderId="2" xfId="0" applyNumberFormat="1" applyFont="1" applyFill="1" applyBorder="1" applyAlignment="1" applyProtection="1">
      <alignment horizontal="justify" wrapText="1"/>
      <protection locked="0"/>
    </xf>
    <xf numFmtId="0" fontId="63" fillId="3" borderId="0" xfId="0" applyFont="1" applyFill="1" applyBorder="1" applyAlignment="1" applyProtection="1">
      <alignment horizontal="justify" wrapText="1"/>
    </xf>
    <xf numFmtId="0" fontId="59" fillId="2" borderId="1" xfId="1" applyFont="1" applyFill="1" applyBorder="1" applyAlignment="1" applyProtection="1">
      <alignment horizontal="justify" vertical="top" wrapText="1"/>
      <protection locked="0"/>
    </xf>
    <xf numFmtId="0" fontId="55" fillId="2" borderId="3" xfId="0" applyFont="1" applyFill="1" applyBorder="1" applyAlignment="1" applyProtection="1">
      <alignment horizontal="justify" wrapText="1"/>
      <protection locked="0"/>
    </xf>
    <xf numFmtId="0" fontId="0" fillId="0" borderId="61" xfId="0" applyBorder="1"/>
    <xf numFmtId="164" fontId="55" fillId="2" borderId="2" xfId="0" applyNumberFormat="1" applyFont="1" applyFill="1" applyBorder="1" applyAlignment="1" applyProtection="1">
      <alignment horizontal="justify" wrapText="1"/>
      <protection locked="0"/>
    </xf>
    <xf numFmtId="0" fontId="64" fillId="17" borderId="0" xfId="0" applyFont="1" applyFill="1" applyAlignment="1">
      <alignment horizontal="center" vertical="center"/>
    </xf>
    <xf numFmtId="0" fontId="2" fillId="3" borderId="0" xfId="0" applyFont="1" applyFill="1" applyBorder="1" applyAlignment="1" applyProtection="1">
      <alignment horizontal="left" vertical="center" wrapText="1"/>
    </xf>
    <xf numFmtId="0" fontId="65" fillId="0" borderId="10" xfId="0" applyFont="1" applyFill="1" applyBorder="1" applyAlignment="1" applyProtection="1">
      <alignment horizontal="center" vertical="center" wrapText="1"/>
    </xf>
    <xf numFmtId="166" fontId="25" fillId="0" borderId="10" xfId="0" applyNumberFormat="1" applyFont="1" applyBorder="1"/>
    <xf numFmtId="166" fontId="0" fillId="0" borderId="0" xfId="0" applyNumberFormat="1" applyFill="1" applyBorder="1"/>
    <xf numFmtId="0" fontId="25" fillId="0" borderId="0" xfId="0" applyFont="1" applyBorder="1"/>
    <xf numFmtId="166" fontId="0" fillId="0" borderId="2" xfId="0" applyNumberFormat="1" applyFill="1" applyBorder="1"/>
    <xf numFmtId="166" fontId="0" fillId="0" borderId="8" xfId="0" applyNumberFormat="1" applyFill="1" applyBorder="1"/>
    <xf numFmtId="166" fontId="0" fillId="0" borderId="3" xfId="0" applyNumberFormat="1" applyFill="1" applyBorder="1"/>
    <xf numFmtId="166" fontId="0" fillId="0" borderId="4" xfId="0" applyNumberFormat="1" applyFill="1" applyBorder="1"/>
    <xf numFmtId="166" fontId="0" fillId="0" borderId="12" xfId="0" applyNumberFormat="1" applyFill="1" applyBorder="1"/>
    <xf numFmtId="0" fontId="61" fillId="2" borderId="10" xfId="0" applyFont="1" applyFill="1" applyBorder="1" applyAlignment="1" applyProtection="1">
      <alignment horizontal="justify" vertical="center" wrapText="1"/>
    </xf>
    <xf numFmtId="0" fontId="56" fillId="18" borderId="38" xfId="0" applyFont="1" applyFill="1" applyBorder="1" applyAlignment="1" applyProtection="1">
      <alignment horizontal="justify" vertical="center" wrapText="1"/>
    </xf>
    <xf numFmtId="0" fontId="69" fillId="0" borderId="1" xfId="0" applyFont="1" applyFill="1" applyBorder="1" applyAlignment="1">
      <alignment vertical="top" wrapText="1"/>
    </xf>
    <xf numFmtId="0" fontId="40" fillId="12" borderId="47"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70" fillId="0" borderId="10" xfId="0" applyFont="1" applyFill="1" applyBorder="1" applyAlignment="1">
      <alignment horizontal="center" vertical="center"/>
    </xf>
    <xf numFmtId="9" fontId="40" fillId="12" borderId="47" xfId="4" applyNumberFormat="1" applyFill="1" applyBorder="1" applyAlignment="1" applyProtection="1">
      <alignment horizontal="center" vertical="center" wrapText="1"/>
      <protection locked="0"/>
    </xf>
    <xf numFmtId="0" fontId="56" fillId="2" borderId="38" xfId="0" applyFont="1" applyFill="1" applyBorder="1" applyAlignment="1" applyProtection="1">
      <alignment horizontal="justify" vertical="center" wrapText="1"/>
    </xf>
    <xf numFmtId="17" fontId="55" fillId="2" borderId="14" xfId="0" applyNumberFormat="1" applyFont="1" applyFill="1" applyBorder="1" applyAlignment="1" applyProtection="1">
      <alignment horizontal="justify" wrapText="1"/>
    </xf>
    <xf numFmtId="0" fontId="55" fillId="2" borderId="13" xfId="0" applyFont="1" applyFill="1" applyBorder="1" applyAlignment="1" applyProtection="1">
      <alignment horizontal="justify"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59" fillId="2" borderId="14" xfId="1" applyFont="1" applyFill="1" applyBorder="1" applyAlignment="1" applyProtection="1">
      <alignment horizontal="left" vertical="top" wrapText="1"/>
      <protection locked="0"/>
    </xf>
    <xf numFmtId="0" fontId="59" fillId="2" borderId="61" xfId="1" applyFont="1" applyFill="1" applyBorder="1" applyAlignment="1" applyProtection="1">
      <alignment horizontal="left" vertical="top" wrapText="1"/>
      <protection locked="0"/>
    </xf>
    <xf numFmtId="0" fontId="59" fillId="2" borderId="25" xfId="1"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8"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166" fontId="1" fillId="2" borderId="38" xfId="0" applyNumberFormat="1" applyFont="1" applyFill="1" applyBorder="1" applyAlignment="1" applyProtection="1">
      <alignment horizontal="center" vertical="center" wrapText="1"/>
    </xf>
    <xf numFmtId="166" fontId="1" fillId="2" borderId="28"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8"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3" fontId="1" fillId="2" borderId="38" xfId="0" applyNumberFormat="1" applyFont="1" applyFill="1" applyBorder="1" applyAlignment="1" applyProtection="1">
      <alignment horizontal="center" vertical="center" wrapText="1"/>
      <protection locked="0"/>
    </xf>
    <xf numFmtId="3" fontId="1" fillId="2" borderId="28" xfId="0" applyNumberFormat="1"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top" wrapText="1"/>
    </xf>
    <xf numFmtId="0" fontId="25" fillId="2" borderId="38"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left" vertical="top" wrapText="1"/>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54" fillId="2" borderId="46" xfId="0" applyFont="1" applyFill="1" applyBorder="1" applyAlignment="1" applyProtection="1">
      <alignment horizontal="justify" vertical="top" wrapText="1"/>
    </xf>
    <xf numFmtId="0" fontId="54" fillId="2" borderId="48" xfId="0" applyFont="1" applyFill="1" applyBorder="1" applyAlignment="1" applyProtection="1">
      <alignment horizontal="justify"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54" fillId="2" borderId="46" xfId="0" applyFont="1" applyFill="1" applyBorder="1" applyAlignment="1" applyProtection="1">
      <alignment horizontal="justify" vertical="center" wrapText="1"/>
    </xf>
    <xf numFmtId="0" fontId="54" fillId="2" borderId="48" xfId="0" applyFont="1" applyFill="1" applyBorder="1" applyAlignment="1" applyProtection="1">
      <alignment horizontal="justify" vertical="center" wrapText="1"/>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54" fillId="2" borderId="46" xfId="0" applyFont="1" applyFill="1" applyBorder="1" applyAlignment="1" applyProtection="1">
      <alignment horizontal="justify" vertical="top"/>
    </xf>
    <xf numFmtId="0" fontId="54" fillId="2" borderId="48" xfId="0" applyFont="1" applyFill="1" applyBorder="1" applyAlignment="1" applyProtection="1">
      <alignment horizontal="justify" vertical="top"/>
    </xf>
    <xf numFmtId="0" fontId="15" fillId="2" borderId="5"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38"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28" xfId="0" applyFont="1" applyFill="1" applyBorder="1" applyAlignment="1" applyProtection="1">
      <alignment horizontal="center" vertical="center" wrapText="1"/>
    </xf>
    <xf numFmtId="0" fontId="9" fillId="0" borderId="0" xfId="0" applyFont="1" applyFill="1" applyBorder="1" applyAlignment="1" applyProtection="1">
      <alignment vertical="top" wrapText="1"/>
    </xf>
    <xf numFmtId="0" fontId="11" fillId="3" borderId="18"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0" fillId="0" borderId="10" xfId="0" applyFont="1" applyBorder="1" applyAlignment="1">
      <alignment horizontal="center" vertical="center" wrapText="1"/>
    </xf>
    <xf numFmtId="0" fontId="0" fillId="0" borderId="10" xfId="0" applyFont="1" applyBorder="1" applyAlignment="1">
      <alignment horizontal="center" vertical="center"/>
    </xf>
    <xf numFmtId="0" fontId="55" fillId="2" borderId="10" xfId="0" applyFont="1" applyFill="1" applyBorder="1" applyAlignment="1" applyProtection="1">
      <alignment horizontal="center" vertical="center" wrapText="1"/>
    </xf>
    <xf numFmtId="0" fontId="55" fillId="2" borderId="31"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26" xfId="0" applyFont="1" applyFill="1" applyBorder="1" applyAlignment="1" applyProtection="1">
      <alignment horizontal="center" vertical="center" wrapText="1"/>
    </xf>
    <xf numFmtId="0" fontId="55" fillId="2" borderId="56" xfId="0" applyFont="1" applyFill="1" applyBorder="1" applyAlignment="1" applyProtection="1">
      <alignment horizontal="center" vertical="center" wrapText="1"/>
    </xf>
    <xf numFmtId="0" fontId="56" fillId="16" borderId="38" xfId="0" applyFont="1" applyFill="1" applyBorder="1" applyAlignment="1" applyProtection="1">
      <alignment horizontal="center" vertical="center" wrapText="1"/>
    </xf>
    <xf numFmtId="0" fontId="56" fillId="16" borderId="28"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56" fillId="2" borderId="38" xfId="0" applyFont="1" applyFill="1" applyBorder="1" applyAlignment="1" applyProtection="1">
      <alignment horizontal="justify" vertical="center" wrapText="1"/>
    </xf>
    <xf numFmtId="0" fontId="56" fillId="2" borderId="28" xfId="0" applyFont="1" applyFill="1" applyBorder="1" applyAlignment="1" applyProtection="1">
      <alignment horizontal="justify" vertic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4" fillId="2" borderId="38"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0" fillId="0" borderId="31" xfId="0" applyFont="1" applyBorder="1" applyAlignment="1">
      <alignment horizontal="center" vertical="center"/>
    </xf>
    <xf numFmtId="0" fontId="0" fillId="0" borderId="50" xfId="0" applyFont="1" applyBorder="1" applyAlignment="1">
      <alignment horizontal="center" vertical="center"/>
    </xf>
    <xf numFmtId="0" fontId="0" fillId="0" borderId="26" xfId="0" applyFont="1" applyBorder="1" applyAlignment="1">
      <alignment horizontal="center" vertical="center"/>
    </xf>
    <xf numFmtId="0" fontId="0" fillId="0" borderId="56" xfId="0" applyFont="1" applyBorder="1" applyAlignment="1">
      <alignment horizontal="center" vertical="center"/>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 fillId="2" borderId="38"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8"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0" fillId="0" borderId="15" xfId="0" applyBorder="1"/>
    <xf numFmtId="0" fontId="0" fillId="0" borderId="28" xfId="0"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3" borderId="35" xfId="0" applyFont="1" applyFill="1" applyBorder="1" applyAlignment="1" applyProtection="1">
      <alignment horizontal="left" vertical="center" wrapText="1"/>
    </xf>
    <xf numFmtId="0" fontId="2" fillId="3" borderId="55" xfId="0" applyFont="1" applyFill="1" applyBorder="1" applyAlignment="1" applyProtection="1">
      <alignment horizontal="left" vertical="center" wrapText="1"/>
    </xf>
    <xf numFmtId="0" fontId="36" fillId="4" borderId="1" xfId="0" applyFont="1" applyFill="1" applyBorder="1" applyAlignment="1">
      <alignment horizontal="center"/>
    </xf>
    <xf numFmtId="0" fontId="29" fillId="0" borderId="38" xfId="0" applyFont="1" applyFill="1" applyBorder="1" applyAlignment="1">
      <alignment horizontal="center"/>
    </xf>
    <xf numFmtId="0" fontId="29" fillId="0" borderId="49" xfId="0" applyFont="1" applyFill="1" applyBorder="1" applyAlignment="1">
      <alignment horizontal="center"/>
    </xf>
    <xf numFmtId="0" fontId="32" fillId="3" borderId="23" xfId="0" applyFont="1" applyFill="1" applyBorder="1"/>
    <xf numFmtId="0" fontId="41" fillId="0" borderId="0" xfId="0" applyFont="1" applyAlignment="1" applyProtection="1">
      <alignment horizontal="left"/>
    </xf>
    <xf numFmtId="0" fontId="0" fillId="10" borderId="38"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5"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0"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43" fillId="11" borderId="36"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0" fillId="12" borderId="35" xfId="4" applyFill="1" applyBorder="1" applyAlignment="1" applyProtection="1">
      <alignment horizontal="center" wrapText="1"/>
      <protection locked="0"/>
    </xf>
    <xf numFmtId="0" fontId="40" fillId="12" borderId="55" xfId="4" applyFill="1" applyBorder="1" applyAlignment="1" applyProtection="1">
      <alignment horizontal="center" wrapText="1"/>
      <protection locked="0"/>
    </xf>
    <xf numFmtId="0" fontId="40" fillId="12" borderId="32" xfId="4" applyFill="1" applyBorder="1" applyAlignment="1" applyProtection="1">
      <alignment horizontal="center" wrapText="1"/>
      <protection locked="0"/>
    </xf>
    <xf numFmtId="0" fontId="40" fillId="12" borderId="39" xfId="4" applyFill="1" applyBorder="1" applyAlignment="1" applyProtection="1">
      <alignment horizontal="center" wrapText="1"/>
      <protection locked="0"/>
    </xf>
    <xf numFmtId="0" fontId="0" fillId="0" borderId="35"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35"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48" fillId="8" borderId="35"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8" fillId="12" borderId="35"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48" fillId="8" borderId="32" xfId="4" applyFont="1" applyBorder="1" applyAlignment="1" applyProtection="1">
      <alignment horizontal="center" vertical="center"/>
      <protection locked="0"/>
    </xf>
    <xf numFmtId="0" fontId="48" fillId="8" borderId="39" xfId="4" applyFont="1" applyBorder="1" applyAlignment="1" applyProtection="1">
      <alignment horizontal="center" vertical="center"/>
      <protection locked="0"/>
    </xf>
    <xf numFmtId="0" fontId="40" fillId="12" borderId="35"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wrapText="1"/>
      <protection locked="0"/>
    </xf>
    <xf numFmtId="0" fontId="40" fillId="12" borderId="32" xfId="4" applyFill="1" applyBorder="1" applyAlignment="1" applyProtection="1">
      <alignment horizontal="center" vertical="center" wrapText="1"/>
      <protection locked="0"/>
    </xf>
    <xf numFmtId="0" fontId="40" fillId="12" borderId="39" xfId="4" applyFill="1" applyBorder="1" applyAlignment="1" applyProtection="1">
      <alignment horizontal="center" vertical="center" wrapText="1"/>
      <protection locked="0"/>
    </xf>
    <xf numFmtId="0" fontId="43" fillId="11" borderId="27"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3" fillId="11" borderId="36" xfId="0" applyFont="1" applyFill="1" applyBorder="1" applyAlignment="1" applyProtection="1">
      <alignment horizontal="center" vertical="center"/>
    </xf>
    <xf numFmtId="0" fontId="43" fillId="11" borderId="54" xfId="0" applyFont="1" applyFill="1" applyBorder="1" applyAlignment="1" applyProtection="1">
      <alignment horizontal="center" vertical="center"/>
    </xf>
    <xf numFmtId="0" fontId="40" fillId="8" borderId="35" xfId="4" applyBorder="1" applyAlignment="1" applyProtection="1">
      <alignment horizontal="center" vertical="center" wrapText="1"/>
      <protection locked="0"/>
    </xf>
    <xf numFmtId="0" fontId="40" fillId="8" borderId="55" xfId="4" applyBorder="1" applyAlignment="1" applyProtection="1">
      <alignment horizontal="center" vertical="center" wrapText="1"/>
      <protection locked="0"/>
    </xf>
    <xf numFmtId="0" fontId="40" fillId="8" borderId="32" xfId="4" applyBorder="1" applyAlignment="1" applyProtection="1">
      <alignment horizontal="center" vertical="center" wrapText="1"/>
      <protection locked="0"/>
    </xf>
    <xf numFmtId="0" fontId="40" fillId="8" borderId="39" xfId="4"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8" borderId="48"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8" xfId="4" applyFont="1" applyFill="1" applyBorder="1" applyAlignment="1" applyProtection="1">
      <alignment horizontal="center" vertical="center" wrapText="1"/>
      <protection locked="0"/>
    </xf>
    <xf numFmtId="0" fontId="43" fillId="11" borderId="44" xfId="0" applyFont="1" applyFill="1" applyBorder="1" applyAlignment="1" applyProtection="1">
      <alignment horizontal="center" vertical="center"/>
    </xf>
    <xf numFmtId="0" fontId="43" fillId="11" borderId="43" xfId="0" applyFont="1" applyFill="1" applyBorder="1" applyAlignment="1" applyProtection="1">
      <alignment horizontal="center" vertical="center" wrapText="1"/>
    </xf>
    <xf numFmtId="0" fontId="43" fillId="11" borderId="45"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40" fillId="12" borderId="27" xfId="4" applyFill="1" applyBorder="1" applyAlignment="1" applyProtection="1">
      <alignment horizontal="center" vertical="center"/>
      <protection locked="0"/>
    </xf>
    <xf numFmtId="0" fontId="40" fillId="12" borderId="48" xfId="4" applyFill="1" applyBorder="1" applyAlignment="1" applyProtection="1">
      <alignment horizontal="center" vertical="center"/>
      <protection locked="0"/>
    </xf>
    <xf numFmtId="0" fontId="40" fillId="12" borderId="47" xfId="4" applyFill="1" applyBorder="1" applyAlignment="1" applyProtection="1">
      <alignment horizontal="center" vertical="center"/>
      <protection locked="0"/>
    </xf>
    <xf numFmtId="0" fontId="40" fillId="12" borderId="46"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0" fillId="8" borderId="47"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1" xfId="4" applyNumberFormat="1" applyBorder="1" applyAlignment="1" applyProtection="1">
      <alignment horizontal="center" vertical="center" wrapText="1"/>
      <protection locked="0"/>
    </xf>
    <xf numFmtId="0" fontId="40" fillId="8" borderId="27" xfId="4" applyBorder="1" applyAlignment="1" applyProtection="1">
      <alignment horizontal="center" vertical="center" wrapText="1"/>
      <protection locked="0"/>
    </xf>
    <xf numFmtId="0" fontId="40" fillId="8" borderId="47"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27" xfId="4" applyBorder="1" applyAlignment="1" applyProtection="1">
      <alignment horizontal="center"/>
      <protection locked="0"/>
    </xf>
    <xf numFmtId="0" fontId="40" fillId="8" borderId="48" xfId="4" applyBorder="1" applyAlignment="1" applyProtection="1">
      <alignment horizontal="center"/>
      <protection locked="0"/>
    </xf>
    <xf numFmtId="0" fontId="40" fillId="12" borderId="51" xfId="4" applyFill="1" applyBorder="1" applyAlignment="1" applyProtection="1">
      <alignment horizontal="center" vertical="center"/>
      <protection locked="0"/>
    </xf>
    <xf numFmtId="0" fontId="40" fillId="8" borderId="27" xfId="4" applyBorder="1" applyAlignment="1" applyProtection="1">
      <alignment horizontal="center" vertical="center"/>
      <protection locked="0"/>
    </xf>
    <xf numFmtId="0" fontId="40" fillId="8" borderId="51"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58" xfId="0" applyFill="1" applyBorder="1" applyAlignment="1" applyProtection="1">
      <alignment horizontal="center" vertical="center"/>
    </xf>
    <xf numFmtId="0" fontId="0" fillId="10" borderId="16" xfId="0" applyFill="1" applyBorder="1" applyAlignment="1" applyProtection="1">
      <alignment horizontal="center" vertical="center"/>
    </xf>
    <xf numFmtId="0" fontId="43" fillId="11" borderId="43" xfId="0" applyFont="1" applyFill="1" applyBorder="1" applyAlignment="1" applyProtection="1">
      <alignment horizontal="center" vertical="center"/>
    </xf>
    <xf numFmtId="0" fontId="40" fillId="8" borderId="51"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1"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5"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3" fontId="40" fillId="9" borderId="35" xfId="4" applyNumberFormat="1" applyFill="1" applyBorder="1" applyAlignment="1" applyProtection="1">
      <alignment horizontal="center" vertical="center"/>
      <protection locked="0"/>
    </xf>
    <xf numFmtId="0" fontId="40" fillId="9" borderId="55" xfId="4" applyFill="1" applyBorder="1" applyAlignment="1" applyProtection="1">
      <alignment horizontal="center" vertical="center"/>
      <protection locked="0"/>
    </xf>
    <xf numFmtId="0" fontId="0" fillId="10" borderId="57" xfId="0" applyFill="1" applyBorder="1" applyAlignment="1" applyProtection="1">
      <alignment horizontal="center" vertical="center"/>
    </xf>
    <xf numFmtId="0" fontId="40" fillId="12" borderId="32" xfId="4" applyFill="1" applyBorder="1" applyAlignment="1" applyProtection="1">
      <alignment horizontal="center" vertical="center"/>
      <protection locked="0"/>
    </xf>
    <xf numFmtId="0" fontId="40" fillId="12" borderId="39" xfId="4" applyFill="1" applyBorder="1" applyAlignment="1" applyProtection="1">
      <alignment horizontal="center" vertical="center"/>
      <protection locked="0"/>
    </xf>
    <xf numFmtId="0" fontId="40" fillId="9" borderId="35" xfId="4" applyFill="1" applyBorder="1" applyAlignment="1" applyProtection="1">
      <alignment horizontal="center" vertical="center"/>
      <protection locked="0"/>
    </xf>
    <xf numFmtId="0" fontId="40" fillId="8" borderId="32" xfId="4" applyBorder="1" applyAlignment="1" applyProtection="1">
      <alignment horizontal="center" vertical="center"/>
      <protection locked="0"/>
    </xf>
    <xf numFmtId="0" fontId="40" fillId="8" borderId="39" xfId="4" applyBorder="1" applyAlignment="1" applyProtection="1">
      <alignment horizontal="center" vertical="center"/>
      <protection locked="0"/>
    </xf>
    <xf numFmtId="0" fontId="40" fillId="12" borderId="35"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0" fillId="10" borderId="35" xfId="0" applyFill="1" applyBorder="1" applyAlignment="1" applyProtection="1">
      <alignment horizontal="center" vertical="center" wrapText="1"/>
    </xf>
    <xf numFmtId="0" fontId="0" fillId="10" borderId="52"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10" fontId="40" fillId="12" borderId="27" xfId="4" applyNumberFormat="1" applyFill="1" applyBorder="1" applyAlignment="1" applyProtection="1">
      <alignment horizontal="center" vertical="center"/>
      <protection locked="0"/>
    </xf>
    <xf numFmtId="10" fontId="40" fillId="12" borderId="51" xfId="4" applyNumberFormat="1" applyFill="1" applyBorder="1" applyAlignment="1" applyProtection="1">
      <alignment horizontal="center" vertical="center"/>
      <protection locked="0"/>
    </xf>
    <xf numFmtId="0" fontId="48" fillId="12" borderId="27" xfId="4" applyFont="1" applyFill="1" applyBorder="1" applyAlignment="1" applyProtection="1">
      <alignment horizontal="center" vertical="center"/>
      <protection locked="0"/>
    </xf>
    <xf numFmtId="0" fontId="48" fillId="12" borderId="51" xfId="4" applyFont="1" applyFill="1" applyBorder="1" applyAlignment="1" applyProtection="1">
      <alignment horizontal="center" vertical="center"/>
      <protection locked="0"/>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1"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7" xfId="0" applyFont="1" applyFill="1" applyBorder="1" applyAlignment="1">
      <alignment horizontal="center" vertical="center"/>
    </xf>
    <xf numFmtId="0" fontId="37" fillId="2" borderId="51" xfId="0" applyFont="1" applyFill="1" applyBorder="1" applyAlignment="1">
      <alignment horizontal="center" vertical="center"/>
    </xf>
    <xf numFmtId="0" fontId="40" fillId="12" borderId="47" xfId="4" applyFill="1" applyBorder="1" applyAlignment="1" applyProtection="1">
      <alignment horizontal="center" vertical="center" wrapText="1"/>
      <protection locked="0"/>
    </xf>
    <xf numFmtId="0" fontId="40" fillId="12" borderId="27" xfId="4" applyFill="1" applyBorder="1" applyAlignment="1" applyProtection="1">
      <alignment horizontal="left" vertical="center" wrapText="1"/>
      <protection locked="0"/>
    </xf>
    <xf numFmtId="0" fontId="40" fillId="12" borderId="4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40" fillId="12" borderId="27" xfId="4" applyFill="1" applyBorder="1" applyAlignment="1" applyProtection="1">
      <alignment horizontal="center"/>
      <protection locked="0"/>
    </xf>
    <xf numFmtId="0" fontId="40" fillId="12" borderId="48"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persons/person.xml><?xml version="1.0" encoding="utf-8"?>
<personList xmlns="http://schemas.microsoft.com/office/spreadsheetml/2018/threadedcomments" xmlns:x="http://schemas.openxmlformats.org/spreadsheetml/2006/main">
  <person displayName="Martina Dorigo" id="{E2BE65ED-3942-43AC-A6AE-A34E1C3FB972}" userId="S::mdorigo@adaptation-fund.org::cb60c122-ae7b-403f-99c3-cc60ccc329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98" dT="2019-11-20T19:28:16.64" personId="{E2BE65ED-3942-43AC-A6AE-A34E1C3FB972}" id="{81819B96-B5CD-4BC6-8AAE-AA5529E22CD4}">
    <text>unit is left blank because it refers to the #of farms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corrbiol@racsa.co.cr" TargetMode="External"/><Relationship Id="rId13" Type="http://schemas.openxmlformats.org/officeDocument/2006/relationships/hyperlink" Target="mailto:mmarin@acepesa.com" TargetMode="External"/><Relationship Id="rId18" Type="http://schemas.openxmlformats.org/officeDocument/2006/relationships/drawing" Target="../drawings/drawing1.xml"/><Relationship Id="rId3" Type="http://schemas.openxmlformats.org/officeDocument/2006/relationships/hyperlink" Target="mailto:cambioclimatico@minae.go.cr" TargetMode="External"/><Relationship Id="rId7" Type="http://schemas.openxmlformats.org/officeDocument/2006/relationships/hyperlink" Target="mailto:andres.santana@marviva.net" TargetMode="External"/><Relationship Id="rId12" Type="http://schemas.openxmlformats.org/officeDocument/2006/relationships/hyperlink" Target="mailto:grettel.calderon@aliarse.org" TargetMode="External"/><Relationship Id="rId17" Type="http://schemas.openxmlformats.org/officeDocument/2006/relationships/printerSettings" Target="../printerSettings/printerSettings1.bin"/><Relationship Id="rId2" Type="http://schemas.openxmlformats.org/officeDocument/2006/relationships/hyperlink" Target="mailto:mfeoli@fundecooperacion.org" TargetMode="External"/><Relationship Id="rId16" Type="http://schemas.openxmlformats.org/officeDocument/2006/relationships/hyperlink" Target="mailto:cmolina@fundacionketo.org" TargetMode="External"/><Relationship Id="rId1" Type="http://schemas.openxmlformats.org/officeDocument/2006/relationships/hyperlink" Target="http://www.fundecooperacion.org/" TargetMode="External"/><Relationship Id="rId6" Type="http://schemas.openxmlformats.org/officeDocument/2006/relationships/hyperlink" Target="mailto:creyes@fundecooperacion.org" TargetMode="External"/><Relationship Id="rId11" Type="http://schemas.openxmlformats.org/officeDocument/2006/relationships/hyperlink" Target="mailto:soniaduron@gmail.com" TargetMode="External"/><Relationship Id="rId5" Type="http://schemas.openxmlformats.org/officeDocument/2006/relationships/hyperlink" Target="http://www.ambientico.una.ac.cr/pdfs/art/ambientico/A6.pdf" TargetMode="External"/><Relationship Id="rId15" Type="http://schemas.openxmlformats.org/officeDocument/2006/relationships/hyperlink" Target="mailto:archacon@imn.ac.cr" TargetMode="External"/><Relationship Id="rId10" Type="http://schemas.openxmlformats.org/officeDocument/2006/relationships/hyperlink" Target="mailto:nmoras@mag.go.cr" TargetMode="External"/><Relationship Id="rId4" Type="http://schemas.openxmlformats.org/officeDocument/2006/relationships/hyperlink" Target="mailto:creyes@fundecooperacion.org" TargetMode="External"/><Relationship Id="rId9" Type="http://schemas.openxmlformats.org/officeDocument/2006/relationships/hyperlink" Target="mailto:scamareno@inder.go.cr" TargetMode="External"/><Relationship Id="rId14" Type="http://schemas.openxmlformats.org/officeDocument/2006/relationships/hyperlink" Target="mailto:vreyes@cedaren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8"/>
  <sheetViews>
    <sheetView view="pageBreakPreview" topLeftCell="A66" zoomScale="60" zoomScaleNormal="100" workbookViewId="0">
      <selection activeCell="R15" sqref="R15"/>
    </sheetView>
  </sheetViews>
  <sheetFormatPr defaultColWidth="102.1796875" defaultRowHeight="14.5" x14ac:dyDescent="0.35"/>
  <cols>
    <col min="1" max="1" width="2.54296875" style="1" customWidth="1"/>
    <col min="2" max="2" width="10.81640625" style="113" customWidth="1"/>
    <col min="3" max="3" width="14.81640625" style="113" customWidth="1"/>
    <col min="4" max="4" width="87.1796875" style="316" customWidth="1"/>
    <col min="5" max="5" width="3.81640625" style="1" customWidth="1"/>
    <col min="6" max="6" width="9.1796875" style="1" customWidth="1"/>
    <col min="7" max="7" width="12.179687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81640625" style="1" customWidth="1"/>
    <col min="253" max="254" width="9.1796875" style="1" customWidth="1"/>
    <col min="255" max="255" width="17.1796875" style="1" customWidth="1"/>
    <col min="256" max="16384" width="102.1796875" style="1"/>
  </cols>
  <sheetData>
    <row r="1" spans="2:16" ht="15" thickBot="1" x14ac:dyDescent="0.4"/>
    <row r="2" spans="2:16" ht="15" thickBot="1" x14ac:dyDescent="0.4">
      <c r="B2" s="114"/>
      <c r="C2" s="115"/>
      <c r="D2" s="317"/>
      <c r="E2" s="70"/>
    </row>
    <row r="3" spans="2:16" ht="19" thickBot="1" x14ac:dyDescent="0.5">
      <c r="B3" s="116"/>
      <c r="C3" s="117"/>
      <c r="D3" s="259" t="s">
        <v>244</v>
      </c>
      <c r="E3" s="71"/>
    </row>
    <row r="4" spans="2:16" ht="15" thickBot="1" x14ac:dyDescent="0.4">
      <c r="B4" s="116"/>
      <c r="C4" s="117"/>
      <c r="D4" s="318"/>
      <c r="E4" s="71"/>
    </row>
    <row r="5" spans="2:16" ht="15" thickBot="1" x14ac:dyDescent="0.4">
      <c r="B5" s="116"/>
      <c r="C5" s="120" t="s">
        <v>285</v>
      </c>
      <c r="D5" s="260" t="s">
        <v>852</v>
      </c>
      <c r="E5" s="71"/>
    </row>
    <row r="6" spans="2:16" s="3" customFormat="1" ht="15" thickBot="1" x14ac:dyDescent="0.4">
      <c r="B6" s="118"/>
      <c r="C6" s="77"/>
      <c r="D6" s="319"/>
      <c r="E6" s="38"/>
      <c r="G6" s="2"/>
      <c r="H6" s="2"/>
      <c r="I6" s="2"/>
      <c r="J6" s="2"/>
      <c r="K6" s="2"/>
      <c r="L6" s="2"/>
      <c r="M6" s="2"/>
      <c r="N6" s="2"/>
      <c r="O6" s="2"/>
      <c r="P6" s="2"/>
    </row>
    <row r="7" spans="2:16" s="3" customFormat="1" ht="48" customHeight="1" thickBot="1" x14ac:dyDescent="0.35">
      <c r="B7" s="118"/>
      <c r="C7" s="72" t="s">
        <v>214</v>
      </c>
      <c r="D7" s="261" t="s">
        <v>679</v>
      </c>
      <c r="E7" s="38"/>
      <c r="G7" s="2"/>
      <c r="H7" s="2"/>
      <c r="I7" s="2"/>
      <c r="J7" s="2"/>
      <c r="K7" s="2"/>
      <c r="L7" s="2"/>
      <c r="M7" s="2"/>
      <c r="N7" s="2"/>
      <c r="O7" s="2"/>
      <c r="P7" s="2"/>
    </row>
    <row r="8" spans="2:16" s="3" customFormat="1" hidden="1" x14ac:dyDescent="0.35">
      <c r="B8" s="116"/>
      <c r="C8" s="117"/>
      <c r="D8" s="318"/>
      <c r="E8" s="38"/>
      <c r="G8" s="2"/>
      <c r="H8" s="2"/>
      <c r="I8" s="2"/>
      <c r="J8" s="2"/>
      <c r="K8" s="2"/>
      <c r="L8" s="2"/>
      <c r="M8" s="2"/>
      <c r="N8" s="2"/>
      <c r="O8" s="2"/>
      <c r="P8" s="2"/>
    </row>
    <row r="9" spans="2:16" s="3" customFormat="1" hidden="1" x14ac:dyDescent="0.35">
      <c r="B9" s="116"/>
      <c r="C9" s="117"/>
      <c r="D9" s="318"/>
      <c r="E9" s="38"/>
      <c r="G9" s="2"/>
      <c r="H9" s="2"/>
      <c r="I9" s="2"/>
      <c r="J9" s="2"/>
      <c r="K9" s="2"/>
      <c r="L9" s="2"/>
      <c r="M9" s="2"/>
      <c r="N9" s="2"/>
      <c r="O9" s="2"/>
      <c r="P9" s="2"/>
    </row>
    <row r="10" spans="2:16" s="3" customFormat="1" hidden="1" x14ac:dyDescent="0.35">
      <c r="B10" s="116"/>
      <c r="C10" s="117"/>
      <c r="D10" s="318"/>
      <c r="E10" s="38"/>
      <c r="G10" s="2"/>
      <c r="H10" s="2"/>
      <c r="I10" s="2"/>
      <c r="J10" s="2"/>
      <c r="K10" s="2"/>
      <c r="L10" s="2"/>
      <c r="M10" s="2"/>
      <c r="N10" s="2"/>
      <c r="O10" s="2"/>
      <c r="P10" s="2"/>
    </row>
    <row r="11" spans="2:16" s="3" customFormat="1" hidden="1" x14ac:dyDescent="0.35">
      <c r="B11" s="116"/>
      <c r="C11" s="117"/>
      <c r="D11" s="318"/>
      <c r="E11" s="38"/>
      <c r="G11" s="2"/>
      <c r="H11" s="2"/>
      <c r="I11" s="2"/>
      <c r="J11" s="2"/>
      <c r="K11" s="2"/>
      <c r="L11" s="2"/>
      <c r="M11" s="2"/>
      <c r="N11" s="2"/>
      <c r="O11" s="2"/>
      <c r="P11" s="2"/>
    </row>
    <row r="12" spans="2:16" s="3" customFormat="1" ht="15" thickBot="1" x14ac:dyDescent="0.4">
      <c r="B12" s="118"/>
      <c r="C12" s="77"/>
      <c r="D12" s="319"/>
      <c r="E12" s="38"/>
      <c r="G12" s="2"/>
      <c r="H12" s="2"/>
      <c r="I12" s="2"/>
      <c r="J12" s="2"/>
      <c r="K12" s="2"/>
      <c r="L12" s="2"/>
      <c r="M12" s="2"/>
      <c r="N12" s="2"/>
      <c r="O12" s="2"/>
      <c r="P12" s="2"/>
    </row>
    <row r="13" spans="2:16" s="3" customFormat="1" ht="45.75" customHeight="1" thickBot="1" x14ac:dyDescent="0.35">
      <c r="B13" s="118"/>
      <c r="C13" s="73" t="s">
        <v>0</v>
      </c>
      <c r="D13" s="261" t="s">
        <v>680</v>
      </c>
      <c r="E13" s="38"/>
      <c r="G13" s="2"/>
      <c r="H13" s="2"/>
      <c r="I13" s="2"/>
      <c r="J13" s="2"/>
      <c r="K13" s="2"/>
      <c r="L13" s="2"/>
      <c r="M13" s="2"/>
      <c r="N13" s="2"/>
      <c r="O13" s="2"/>
      <c r="P13" s="2"/>
    </row>
    <row r="14" spans="2:16" s="3" customFormat="1" ht="15" thickBot="1" x14ac:dyDescent="0.4">
      <c r="B14" s="118"/>
      <c r="C14" s="77"/>
      <c r="D14" s="319"/>
      <c r="E14" s="38"/>
      <c r="G14" s="2"/>
      <c r="H14" s="2" t="s">
        <v>1</v>
      </c>
      <c r="I14" s="2" t="s">
        <v>2</v>
      </c>
      <c r="J14" s="2"/>
      <c r="K14" s="2" t="s">
        <v>3</v>
      </c>
      <c r="L14" s="2" t="s">
        <v>4</v>
      </c>
      <c r="M14" s="2" t="s">
        <v>5</v>
      </c>
      <c r="N14" s="2" t="s">
        <v>6</v>
      </c>
      <c r="O14" s="2" t="s">
        <v>7</v>
      </c>
      <c r="P14" s="2" t="s">
        <v>8</v>
      </c>
    </row>
    <row r="15" spans="2:16" s="3" customFormat="1" x14ac:dyDescent="0.35">
      <c r="B15" s="118"/>
      <c r="C15" s="74" t="s">
        <v>204</v>
      </c>
      <c r="D15" s="320"/>
      <c r="E15" s="38"/>
      <c r="G15" s="2"/>
      <c r="H15" s="4" t="s">
        <v>9</v>
      </c>
      <c r="I15" s="2" t="s">
        <v>10</v>
      </c>
      <c r="J15" s="2" t="s">
        <v>11</v>
      </c>
      <c r="K15" s="2" t="s">
        <v>12</v>
      </c>
      <c r="L15" s="2">
        <v>1</v>
      </c>
      <c r="M15" s="2">
        <v>1</v>
      </c>
      <c r="N15" s="2" t="s">
        <v>13</v>
      </c>
      <c r="O15" s="2" t="s">
        <v>14</v>
      </c>
      <c r="P15" s="2" t="s">
        <v>15</v>
      </c>
    </row>
    <row r="16" spans="2:16" s="3" customFormat="1" ht="29.25" customHeight="1" x14ac:dyDescent="0.35">
      <c r="B16" s="348" t="s">
        <v>273</v>
      </c>
      <c r="C16" s="349"/>
      <c r="D16" s="262" t="s">
        <v>681</v>
      </c>
      <c r="E16" s="38"/>
      <c r="G16" s="2"/>
      <c r="H16" s="4" t="s">
        <v>16</v>
      </c>
      <c r="I16" s="2" t="s">
        <v>17</v>
      </c>
      <c r="J16" s="2" t="s">
        <v>18</v>
      </c>
      <c r="K16" s="2" t="s">
        <v>19</v>
      </c>
      <c r="L16" s="2">
        <v>2</v>
      </c>
      <c r="M16" s="2">
        <v>2</v>
      </c>
      <c r="N16" s="2" t="s">
        <v>20</v>
      </c>
      <c r="O16" s="2" t="s">
        <v>21</v>
      </c>
      <c r="P16" s="2" t="s">
        <v>22</v>
      </c>
    </row>
    <row r="17" spans="2:16" s="3" customFormat="1" x14ac:dyDescent="0.35">
      <c r="B17" s="118"/>
      <c r="C17" s="74" t="s">
        <v>210</v>
      </c>
      <c r="D17" s="262" t="s">
        <v>608</v>
      </c>
      <c r="E17" s="38"/>
      <c r="G17" s="2"/>
      <c r="H17" s="4" t="s">
        <v>23</v>
      </c>
      <c r="I17" s="2" t="s">
        <v>24</v>
      </c>
      <c r="J17" s="2"/>
      <c r="K17" s="2" t="s">
        <v>25</v>
      </c>
      <c r="L17" s="2">
        <v>3</v>
      </c>
      <c r="M17" s="2">
        <v>3</v>
      </c>
      <c r="N17" s="2" t="s">
        <v>26</v>
      </c>
      <c r="O17" s="2" t="s">
        <v>27</v>
      </c>
      <c r="P17" s="2" t="s">
        <v>28</v>
      </c>
    </row>
    <row r="18" spans="2:16" s="3" customFormat="1" ht="15" thickBot="1" x14ac:dyDescent="0.4">
      <c r="B18" s="119"/>
      <c r="C18" s="73" t="s">
        <v>205</v>
      </c>
      <c r="D18" s="263" t="s">
        <v>643</v>
      </c>
      <c r="E18" s="38"/>
      <c r="G18" s="2"/>
      <c r="H18" s="4" t="s">
        <v>29</v>
      </c>
      <c r="I18" s="2"/>
      <c r="J18" s="2"/>
      <c r="K18" s="2" t="s">
        <v>30</v>
      </c>
      <c r="L18" s="2">
        <v>5</v>
      </c>
      <c r="M18" s="2">
        <v>5</v>
      </c>
      <c r="N18" s="2" t="s">
        <v>31</v>
      </c>
      <c r="O18" s="2" t="s">
        <v>32</v>
      </c>
      <c r="P18" s="2" t="s">
        <v>33</v>
      </c>
    </row>
    <row r="19" spans="2:16" s="3" customFormat="1" ht="44.25" customHeight="1" thickBot="1" x14ac:dyDescent="0.4">
      <c r="B19" s="351" t="s">
        <v>206</v>
      </c>
      <c r="C19" s="352"/>
      <c r="D19" s="264" t="s">
        <v>682</v>
      </c>
      <c r="E19" s="38"/>
      <c r="G19" s="2"/>
      <c r="H19" s="4" t="s">
        <v>34</v>
      </c>
      <c r="I19" s="2"/>
      <c r="J19" s="2"/>
      <c r="K19" s="2" t="s">
        <v>35</v>
      </c>
      <c r="L19" s="2"/>
      <c r="M19" s="2"/>
      <c r="N19" s="2"/>
      <c r="O19" s="2" t="s">
        <v>36</v>
      </c>
      <c r="P19" s="2" t="s">
        <v>37</v>
      </c>
    </row>
    <row r="20" spans="2:16" s="3" customFormat="1" x14ac:dyDescent="0.35">
      <c r="B20" s="118"/>
      <c r="C20" s="73"/>
      <c r="D20" s="319"/>
      <c r="E20" s="71"/>
      <c r="F20" s="4"/>
      <c r="G20" s="2"/>
      <c r="H20" s="2"/>
      <c r="J20" s="2"/>
      <c r="K20" s="2"/>
      <c r="L20" s="2"/>
      <c r="M20" s="2" t="s">
        <v>38</v>
      </c>
      <c r="N20" s="2" t="s">
        <v>39</v>
      </c>
    </row>
    <row r="21" spans="2:16" s="3" customFormat="1" x14ac:dyDescent="0.35">
      <c r="B21" s="118"/>
      <c r="C21" s="120" t="s">
        <v>209</v>
      </c>
      <c r="D21" s="319"/>
      <c r="E21" s="71"/>
      <c r="F21" s="4"/>
      <c r="G21" s="2"/>
      <c r="H21" s="2"/>
      <c r="J21" s="2"/>
      <c r="K21" s="2"/>
      <c r="L21" s="2"/>
      <c r="M21" s="2" t="s">
        <v>40</v>
      </c>
      <c r="N21" s="2" t="s">
        <v>41</v>
      </c>
    </row>
    <row r="22" spans="2:16" s="3" customFormat="1" ht="15" thickBot="1" x14ac:dyDescent="0.4">
      <c r="B22" s="118"/>
      <c r="C22" s="121" t="s">
        <v>212</v>
      </c>
      <c r="D22" s="319"/>
      <c r="E22" s="38"/>
      <c r="G22" s="2"/>
      <c r="H22" s="4" t="s">
        <v>42</v>
      </c>
      <c r="I22" s="2"/>
      <c r="J22" s="2"/>
      <c r="L22" s="2"/>
      <c r="M22" s="2"/>
      <c r="N22" s="2"/>
      <c r="O22" s="2" t="s">
        <v>43</v>
      </c>
      <c r="P22" s="2" t="s">
        <v>44</v>
      </c>
    </row>
    <row r="23" spans="2:16" s="3" customFormat="1" ht="14" x14ac:dyDescent="0.3">
      <c r="B23" s="348" t="s">
        <v>211</v>
      </c>
      <c r="C23" s="349"/>
      <c r="D23" s="346">
        <v>41944</v>
      </c>
      <c r="E23" s="38"/>
      <c r="G23" s="2"/>
      <c r="H23" s="4"/>
      <c r="I23" s="2"/>
      <c r="J23" s="2"/>
      <c r="L23" s="2"/>
      <c r="M23" s="2"/>
      <c r="N23" s="2"/>
      <c r="O23" s="2"/>
      <c r="P23" s="2"/>
    </row>
    <row r="24" spans="2:16" s="3" customFormat="1" ht="4.5" customHeight="1" x14ac:dyDescent="0.3">
      <c r="B24" s="348"/>
      <c r="C24" s="349"/>
      <c r="D24" s="347"/>
      <c r="E24" s="38"/>
      <c r="G24" s="2"/>
      <c r="H24" s="4"/>
      <c r="I24" s="2"/>
      <c r="J24" s="2"/>
      <c r="L24" s="2"/>
      <c r="M24" s="2"/>
      <c r="N24" s="2"/>
      <c r="O24" s="2"/>
      <c r="P24" s="2"/>
    </row>
    <row r="25" spans="2:16" s="3" customFormat="1" ht="27.75" customHeight="1" x14ac:dyDescent="0.35">
      <c r="B25" s="348" t="s">
        <v>279</v>
      </c>
      <c r="C25" s="349"/>
      <c r="D25" s="265">
        <v>41983</v>
      </c>
      <c r="E25" s="38"/>
      <c r="F25" s="2"/>
      <c r="G25" s="4"/>
      <c r="H25" s="2"/>
      <c r="I25" s="2"/>
      <c r="K25" s="2"/>
      <c r="L25" s="2"/>
      <c r="M25" s="2"/>
      <c r="N25" s="2" t="s">
        <v>45</v>
      </c>
      <c r="O25" s="2" t="s">
        <v>46</v>
      </c>
    </row>
    <row r="26" spans="2:16" s="3" customFormat="1" ht="32.25" customHeight="1" x14ac:dyDescent="0.35">
      <c r="B26" s="348" t="s">
        <v>213</v>
      </c>
      <c r="C26" s="349"/>
      <c r="D26" s="265">
        <v>42284</v>
      </c>
      <c r="E26" s="38"/>
      <c r="F26" s="2"/>
      <c r="G26" s="4"/>
      <c r="H26" s="2"/>
      <c r="I26" s="2"/>
      <c r="K26" s="2"/>
      <c r="L26" s="2"/>
      <c r="M26" s="2"/>
      <c r="N26" s="2" t="s">
        <v>47</v>
      </c>
      <c r="O26" s="2" t="s">
        <v>48</v>
      </c>
    </row>
    <row r="27" spans="2:16" s="3" customFormat="1" ht="28.5" customHeight="1" x14ac:dyDescent="0.35">
      <c r="B27" s="348" t="s">
        <v>278</v>
      </c>
      <c r="C27" s="349"/>
      <c r="D27" s="265">
        <v>43197</v>
      </c>
      <c r="E27" s="75"/>
      <c r="F27" s="2"/>
      <c r="G27" s="4"/>
      <c r="H27" s="2"/>
      <c r="I27" s="2"/>
      <c r="J27" s="2"/>
      <c r="K27" s="2"/>
      <c r="L27" s="2"/>
      <c r="M27" s="2"/>
      <c r="N27" s="2"/>
      <c r="O27" s="2"/>
    </row>
    <row r="28" spans="2:16" s="3" customFormat="1" ht="15" thickBot="1" x14ac:dyDescent="0.4">
      <c r="B28" s="118"/>
      <c r="C28" s="74" t="s">
        <v>281</v>
      </c>
      <c r="D28" s="266">
        <v>44111</v>
      </c>
      <c r="E28" s="38"/>
      <c r="F28" s="2"/>
      <c r="G28" s="4"/>
      <c r="H28" s="2"/>
      <c r="I28" s="2"/>
      <c r="J28" s="2"/>
      <c r="K28" s="2"/>
      <c r="L28" s="2"/>
      <c r="M28" s="2"/>
      <c r="N28" s="2"/>
      <c r="O28" s="2"/>
    </row>
    <row r="29" spans="2:16" s="3" customFormat="1" x14ac:dyDescent="0.35">
      <c r="B29" s="118"/>
      <c r="C29" s="77"/>
      <c r="D29" s="319"/>
      <c r="E29" s="38"/>
      <c r="F29" s="2"/>
      <c r="G29" s="4"/>
      <c r="H29" s="2"/>
      <c r="I29" s="2"/>
      <c r="J29" s="2"/>
      <c r="K29" s="2"/>
      <c r="L29" s="2"/>
      <c r="M29" s="2"/>
      <c r="N29" s="2"/>
      <c r="O29" s="2"/>
    </row>
    <row r="30" spans="2:16" s="3" customFormat="1" ht="15" thickBot="1" x14ac:dyDescent="0.4">
      <c r="B30" s="118"/>
      <c r="C30" s="77"/>
      <c r="D30" s="321" t="s">
        <v>49</v>
      </c>
      <c r="E30" s="38"/>
      <c r="G30" s="2"/>
      <c r="H30" s="4" t="s">
        <v>50</v>
      </c>
      <c r="I30" s="2"/>
      <c r="J30" s="2"/>
      <c r="K30" s="2"/>
      <c r="L30" s="2"/>
      <c r="M30" s="2"/>
      <c r="N30" s="2"/>
      <c r="O30" s="2"/>
      <c r="P30" s="2"/>
    </row>
    <row r="31" spans="2:16" s="3" customFormat="1" ht="409" customHeight="1" x14ac:dyDescent="0.3">
      <c r="B31" s="118"/>
      <c r="C31" s="77"/>
      <c r="D31" s="353" t="s">
        <v>809</v>
      </c>
      <c r="E31" s="38"/>
      <c r="F31" s="5"/>
      <c r="G31" s="2"/>
      <c r="H31" s="4" t="s">
        <v>51</v>
      </c>
      <c r="I31" s="2"/>
      <c r="J31" s="2"/>
      <c r="K31" s="2"/>
      <c r="L31" s="2"/>
      <c r="M31" s="2"/>
      <c r="N31" s="2"/>
      <c r="O31" s="2"/>
      <c r="P31" s="2"/>
    </row>
    <row r="32" spans="2:16" s="3" customFormat="1" ht="409" customHeight="1" x14ac:dyDescent="0.3">
      <c r="B32" s="118"/>
      <c r="C32" s="77"/>
      <c r="D32" s="354"/>
      <c r="E32" s="38"/>
      <c r="F32" s="5"/>
      <c r="G32" s="2"/>
      <c r="H32" s="4"/>
      <c r="I32" s="2"/>
      <c r="J32" s="2"/>
      <c r="K32" s="2"/>
      <c r="L32" s="2"/>
      <c r="M32" s="2"/>
      <c r="N32" s="2"/>
      <c r="O32" s="2"/>
      <c r="P32" s="2"/>
    </row>
    <row r="33" spans="2:16" s="3" customFormat="1" ht="80" customHeight="1" thickBot="1" x14ac:dyDescent="0.35">
      <c r="B33" s="118"/>
      <c r="C33" s="77"/>
      <c r="D33" s="355"/>
      <c r="E33" s="38"/>
      <c r="F33" s="5"/>
      <c r="G33" s="2"/>
      <c r="H33" s="4"/>
      <c r="I33" s="2"/>
      <c r="J33" s="2"/>
      <c r="K33" s="2"/>
      <c r="L33" s="2"/>
      <c r="M33" s="2"/>
      <c r="N33" s="2"/>
      <c r="O33" s="2"/>
      <c r="P33" s="2"/>
    </row>
    <row r="34" spans="2:16" s="3" customFormat="1" ht="50" customHeight="1" thickBot="1" x14ac:dyDescent="0.4">
      <c r="B34" s="348" t="s">
        <v>52</v>
      </c>
      <c r="C34" s="350"/>
      <c r="D34" s="319"/>
      <c r="E34" s="38"/>
      <c r="G34" s="2"/>
      <c r="H34" s="4" t="s">
        <v>53</v>
      </c>
      <c r="I34" s="2"/>
      <c r="J34" s="2"/>
      <c r="K34" s="2"/>
      <c r="L34" s="2"/>
      <c r="M34" s="2"/>
      <c r="N34" s="2"/>
      <c r="O34" s="2"/>
      <c r="P34" s="2"/>
    </row>
    <row r="35" spans="2:16" s="3" customFormat="1" ht="17.25" customHeight="1" thickBot="1" x14ac:dyDescent="0.35">
      <c r="B35" s="118"/>
      <c r="C35" s="77"/>
      <c r="D35" s="322" t="s">
        <v>683</v>
      </c>
      <c r="E35" s="38"/>
      <c r="G35" s="2"/>
      <c r="H35" s="4" t="s">
        <v>54</v>
      </c>
      <c r="I35" s="2"/>
      <c r="J35" s="2"/>
      <c r="K35" s="2"/>
      <c r="L35" s="2"/>
      <c r="M35" s="2"/>
      <c r="N35" s="2"/>
      <c r="O35" s="2"/>
      <c r="P35" s="2"/>
    </row>
    <row r="36" spans="2:16" s="3" customFormat="1" x14ac:dyDescent="0.35">
      <c r="B36" s="118"/>
      <c r="C36" s="77"/>
      <c r="D36" s="319"/>
      <c r="E36" s="38"/>
      <c r="F36" s="5"/>
      <c r="G36" s="2"/>
      <c r="H36" s="4" t="s">
        <v>55</v>
      </c>
      <c r="I36" s="2"/>
      <c r="J36" s="2"/>
      <c r="K36" s="2"/>
      <c r="L36" s="2"/>
      <c r="M36" s="2"/>
      <c r="N36" s="2"/>
      <c r="O36" s="2"/>
      <c r="P36" s="2"/>
    </row>
    <row r="37" spans="2:16" s="3" customFormat="1" x14ac:dyDescent="0.35">
      <c r="B37" s="118"/>
      <c r="C37" s="122" t="s">
        <v>56</v>
      </c>
      <c r="D37" s="319"/>
      <c r="E37" s="38"/>
      <c r="G37" s="2"/>
      <c r="H37" s="4" t="s">
        <v>57</v>
      </c>
      <c r="I37" s="2"/>
      <c r="J37" s="2"/>
      <c r="K37" s="2"/>
      <c r="L37" s="2"/>
      <c r="M37" s="2"/>
      <c r="N37" s="2"/>
      <c r="O37" s="2"/>
      <c r="P37" s="2"/>
    </row>
    <row r="38" spans="2:16" s="3" customFormat="1" ht="31.5" customHeight="1" thickBot="1" x14ac:dyDescent="0.4">
      <c r="B38" s="348" t="s">
        <v>58</v>
      </c>
      <c r="C38" s="350"/>
      <c r="D38" s="319"/>
      <c r="E38" s="38"/>
      <c r="G38" s="2"/>
      <c r="H38" s="4" t="s">
        <v>59</v>
      </c>
      <c r="I38" s="2"/>
      <c r="J38" s="2"/>
      <c r="K38" s="2"/>
      <c r="L38" s="2"/>
      <c r="M38" s="2"/>
      <c r="N38" s="2"/>
      <c r="O38" s="2"/>
      <c r="P38" s="2"/>
    </row>
    <row r="39" spans="2:16" s="3" customFormat="1" x14ac:dyDescent="0.35">
      <c r="B39" s="118"/>
      <c r="C39" s="77" t="s">
        <v>60</v>
      </c>
      <c r="D39" s="267" t="s">
        <v>688</v>
      </c>
      <c r="E39" s="38"/>
      <c r="G39" s="2"/>
      <c r="H39" s="4" t="s">
        <v>61</v>
      </c>
      <c r="I39" s="2"/>
      <c r="J39" s="2"/>
      <c r="K39" s="2"/>
      <c r="L39" s="2"/>
      <c r="M39" s="2"/>
      <c r="N39" s="2"/>
      <c r="O39" s="2"/>
      <c r="P39" s="2"/>
    </row>
    <row r="40" spans="2:16" s="3" customFormat="1" x14ac:dyDescent="0.35">
      <c r="B40" s="118"/>
      <c r="C40" s="77" t="s">
        <v>62</v>
      </c>
      <c r="D40" s="268" t="s">
        <v>689</v>
      </c>
      <c r="E40" s="38"/>
      <c r="G40" s="2"/>
      <c r="H40" s="4" t="s">
        <v>63</v>
      </c>
      <c r="I40" s="2"/>
      <c r="J40" s="2"/>
      <c r="K40" s="2"/>
      <c r="L40" s="2"/>
      <c r="M40" s="2"/>
      <c r="N40" s="2"/>
      <c r="O40" s="2"/>
      <c r="P40" s="2"/>
    </row>
    <row r="41" spans="2:16" s="3" customFormat="1" ht="15" thickBot="1" x14ac:dyDescent="0.4">
      <c r="B41" s="118"/>
      <c r="C41" s="77" t="s">
        <v>64</v>
      </c>
      <c r="D41" s="269">
        <v>43018</v>
      </c>
      <c r="E41" s="38"/>
      <c r="G41" s="2"/>
      <c r="H41" s="4" t="s">
        <v>65</v>
      </c>
      <c r="I41" s="2"/>
      <c r="J41" s="2"/>
      <c r="K41" s="2"/>
      <c r="L41" s="2"/>
      <c r="M41" s="2"/>
      <c r="N41" s="2"/>
      <c r="O41" s="2"/>
      <c r="P41" s="2"/>
    </row>
    <row r="42" spans="2:16" s="3" customFormat="1" ht="15" customHeight="1" thickBot="1" x14ac:dyDescent="0.4">
      <c r="B42" s="118"/>
      <c r="C42" s="74" t="s">
        <v>208</v>
      </c>
      <c r="D42" s="319"/>
      <c r="E42" s="38"/>
      <c r="G42" s="2"/>
      <c r="H42" s="4" t="s">
        <v>66</v>
      </c>
      <c r="I42" s="2"/>
      <c r="J42" s="2"/>
      <c r="K42" s="2"/>
      <c r="L42" s="2"/>
      <c r="M42" s="2"/>
      <c r="N42" s="2"/>
      <c r="O42" s="2"/>
      <c r="P42" s="2"/>
    </row>
    <row r="43" spans="2:16" s="3" customFormat="1" x14ac:dyDescent="0.35">
      <c r="B43" s="118"/>
      <c r="C43" s="77" t="s">
        <v>60</v>
      </c>
      <c r="D43" s="267" t="s">
        <v>686</v>
      </c>
      <c r="E43" s="38"/>
      <c r="G43" s="2"/>
      <c r="H43" s="4" t="s">
        <v>67</v>
      </c>
      <c r="I43" s="2"/>
      <c r="J43" s="2"/>
      <c r="K43" s="2"/>
      <c r="L43" s="2"/>
      <c r="M43" s="2"/>
      <c r="N43" s="2"/>
      <c r="O43" s="2"/>
      <c r="P43" s="2"/>
    </row>
    <row r="44" spans="2:16" s="3" customFormat="1" x14ac:dyDescent="0.35">
      <c r="B44" s="118"/>
      <c r="C44" s="77" t="s">
        <v>62</v>
      </c>
      <c r="D44" s="268" t="s">
        <v>687</v>
      </c>
      <c r="E44" s="38"/>
      <c r="G44" s="2"/>
      <c r="H44" s="4" t="s">
        <v>68</v>
      </c>
      <c r="I44" s="2"/>
      <c r="J44" s="2"/>
      <c r="K44" s="2"/>
      <c r="L44" s="2"/>
      <c r="M44" s="2"/>
      <c r="N44" s="2"/>
      <c r="O44" s="2"/>
      <c r="P44" s="2"/>
    </row>
    <row r="45" spans="2:16" s="3" customFormat="1" ht="15" thickBot="1" x14ac:dyDescent="0.4">
      <c r="B45" s="118"/>
      <c r="C45" s="77" t="s">
        <v>64</v>
      </c>
      <c r="D45" s="269">
        <f>+D41</f>
        <v>43018</v>
      </c>
      <c r="E45" s="38"/>
      <c r="G45" s="2"/>
      <c r="H45" s="4" t="s">
        <v>69</v>
      </c>
      <c r="I45" s="2"/>
      <c r="J45" s="2"/>
      <c r="K45" s="2"/>
      <c r="L45" s="2"/>
      <c r="M45" s="2"/>
      <c r="N45" s="2"/>
      <c r="O45" s="2"/>
      <c r="P45" s="2"/>
    </row>
    <row r="46" spans="2:16" s="3" customFormat="1" ht="15" thickBot="1" x14ac:dyDescent="0.4">
      <c r="B46" s="118"/>
      <c r="C46" s="74" t="s">
        <v>280</v>
      </c>
      <c r="D46" s="319"/>
      <c r="E46" s="38"/>
      <c r="G46" s="2"/>
      <c r="H46" s="4" t="s">
        <v>70</v>
      </c>
      <c r="I46" s="2"/>
      <c r="J46" s="2"/>
      <c r="K46" s="2"/>
      <c r="L46" s="2"/>
      <c r="M46" s="2"/>
      <c r="N46" s="2"/>
      <c r="O46" s="2"/>
      <c r="P46" s="2"/>
    </row>
    <row r="47" spans="2:16" s="3" customFormat="1" x14ac:dyDescent="0.35">
      <c r="B47" s="118"/>
      <c r="C47" s="77" t="s">
        <v>60</v>
      </c>
      <c r="D47" s="267" t="s">
        <v>688</v>
      </c>
      <c r="E47" s="38"/>
      <c r="G47" s="2"/>
      <c r="H47" s="4" t="s">
        <v>71</v>
      </c>
      <c r="I47" s="2"/>
      <c r="J47" s="2"/>
      <c r="K47" s="2"/>
      <c r="L47" s="2"/>
      <c r="M47" s="2"/>
      <c r="N47" s="2"/>
      <c r="O47" s="2"/>
      <c r="P47" s="2"/>
    </row>
    <row r="48" spans="2:16" s="3" customFormat="1" x14ac:dyDescent="0.35">
      <c r="B48" s="118"/>
      <c r="C48" s="77" t="s">
        <v>62</v>
      </c>
      <c r="D48" s="268" t="s">
        <v>689</v>
      </c>
      <c r="E48" s="38"/>
      <c r="G48" s="2"/>
      <c r="H48" s="4" t="s">
        <v>72</v>
      </c>
      <c r="I48" s="2"/>
      <c r="J48" s="2"/>
      <c r="K48" s="2"/>
      <c r="L48" s="2"/>
      <c r="M48" s="2"/>
      <c r="N48" s="2"/>
      <c r="O48" s="2"/>
      <c r="P48" s="2"/>
    </row>
    <row r="49" spans="1:8" ht="15" thickBot="1" x14ac:dyDescent="0.4">
      <c r="A49" s="3"/>
      <c r="B49" s="118"/>
      <c r="C49" s="77" t="s">
        <v>64</v>
      </c>
      <c r="D49" s="269">
        <f>+D45</f>
        <v>43018</v>
      </c>
      <c r="E49" s="38"/>
      <c r="H49" s="4" t="s">
        <v>73</v>
      </c>
    </row>
    <row r="50" spans="1:8" ht="15" thickBot="1" x14ac:dyDescent="0.4">
      <c r="A50" s="3"/>
      <c r="B50" s="118"/>
      <c r="C50" s="74" t="s">
        <v>793</v>
      </c>
      <c r="D50" s="319"/>
      <c r="E50" s="38"/>
      <c r="H50" s="4"/>
    </row>
    <row r="51" spans="1:8" x14ac:dyDescent="0.35">
      <c r="A51" s="3"/>
      <c r="B51" s="118"/>
      <c r="C51" s="77"/>
      <c r="D51" s="267" t="s">
        <v>684</v>
      </c>
      <c r="E51" s="38"/>
      <c r="H51" s="4"/>
    </row>
    <row r="52" spans="1:8" x14ac:dyDescent="0.35">
      <c r="A52" s="3"/>
      <c r="B52" s="118"/>
      <c r="C52" s="77"/>
      <c r="D52" s="268" t="s">
        <v>685</v>
      </c>
      <c r="E52" s="38"/>
      <c r="H52" s="4"/>
    </row>
    <row r="53" spans="1:8" ht="15" thickBot="1" x14ac:dyDescent="0.4">
      <c r="A53" s="3"/>
      <c r="B53" s="118"/>
      <c r="C53" s="77"/>
      <c r="D53" s="269">
        <f>+D49</f>
        <v>43018</v>
      </c>
      <c r="E53" s="38"/>
      <c r="H53" s="4"/>
    </row>
    <row r="54" spans="1:8" ht="15" thickBot="1" x14ac:dyDescent="0.4">
      <c r="B54" s="118"/>
      <c r="C54" s="74" t="s">
        <v>207</v>
      </c>
      <c r="D54" s="319"/>
      <c r="E54" s="38"/>
      <c r="H54" s="4" t="s">
        <v>74</v>
      </c>
    </row>
    <row r="55" spans="1:8" x14ac:dyDescent="0.35">
      <c r="B55" s="118"/>
      <c r="C55" s="77" t="s">
        <v>60</v>
      </c>
      <c r="D55" s="325" t="s">
        <v>810</v>
      </c>
      <c r="E55" s="38"/>
      <c r="H55" s="4" t="s">
        <v>75</v>
      </c>
    </row>
    <row r="56" spans="1:8" x14ac:dyDescent="0.35">
      <c r="B56" s="118"/>
      <c r="C56" s="77" t="s">
        <v>62</v>
      </c>
      <c r="D56" s="323" t="s">
        <v>823</v>
      </c>
      <c r="E56" s="38"/>
      <c r="H56" s="4" t="s">
        <v>76</v>
      </c>
    </row>
    <row r="57" spans="1:8" ht="15" thickBot="1" x14ac:dyDescent="0.4">
      <c r="B57" s="118"/>
      <c r="C57" s="77" t="s">
        <v>64</v>
      </c>
      <c r="D57" s="269">
        <f>+D53</f>
        <v>43018</v>
      </c>
      <c r="E57" s="38"/>
      <c r="H57" s="4" t="s">
        <v>77</v>
      </c>
    </row>
    <row r="58" spans="1:8" ht="15" thickBot="1" x14ac:dyDescent="0.4">
      <c r="B58" s="118"/>
      <c r="C58" s="74" t="s">
        <v>207</v>
      </c>
      <c r="D58" s="319"/>
      <c r="E58" s="38"/>
      <c r="H58" s="4" t="s">
        <v>78</v>
      </c>
    </row>
    <row r="59" spans="1:8" x14ac:dyDescent="0.35">
      <c r="B59" s="118"/>
      <c r="C59" s="77" t="s">
        <v>60</v>
      </c>
      <c r="D59" s="325" t="s">
        <v>695</v>
      </c>
      <c r="E59" s="38"/>
      <c r="H59" s="4" t="s">
        <v>79</v>
      </c>
    </row>
    <row r="60" spans="1:8" x14ac:dyDescent="0.35">
      <c r="B60" s="118"/>
      <c r="C60" s="77" t="s">
        <v>62</v>
      </c>
      <c r="D60" s="323" t="s">
        <v>813</v>
      </c>
      <c r="E60" s="38"/>
      <c r="H60" s="4" t="s">
        <v>80</v>
      </c>
    </row>
    <row r="61" spans="1:8" ht="15" thickBot="1" x14ac:dyDescent="0.4">
      <c r="B61" s="118"/>
      <c r="C61" s="77" t="s">
        <v>64</v>
      </c>
      <c r="D61" s="269">
        <f>+D57</f>
        <v>43018</v>
      </c>
      <c r="E61" s="38"/>
      <c r="H61" s="4" t="s">
        <v>81</v>
      </c>
    </row>
    <row r="62" spans="1:8" ht="15" thickBot="1" x14ac:dyDescent="0.4">
      <c r="B62" s="118"/>
      <c r="C62" s="74" t="s">
        <v>207</v>
      </c>
      <c r="D62" s="319"/>
      <c r="E62" s="38"/>
      <c r="H62" s="4" t="s">
        <v>82</v>
      </c>
    </row>
    <row r="63" spans="1:8" x14ac:dyDescent="0.35">
      <c r="B63" s="118"/>
      <c r="C63" s="77" t="s">
        <v>60</v>
      </c>
      <c r="D63" s="325" t="s">
        <v>814</v>
      </c>
      <c r="E63" s="38"/>
      <c r="H63" s="4" t="s">
        <v>83</v>
      </c>
    </row>
    <row r="64" spans="1:8" x14ac:dyDescent="0.35">
      <c r="B64" s="118"/>
      <c r="C64" s="77" t="s">
        <v>62</v>
      </c>
      <c r="D64" s="323" t="s">
        <v>815</v>
      </c>
      <c r="E64" s="38"/>
      <c r="H64" s="4" t="s">
        <v>84</v>
      </c>
    </row>
    <row r="65" spans="2:8" ht="15" thickBot="1" x14ac:dyDescent="0.4">
      <c r="B65" s="118"/>
      <c r="C65" s="77" t="s">
        <v>64</v>
      </c>
      <c r="D65" s="269">
        <f>+D61</f>
        <v>43018</v>
      </c>
      <c r="E65" s="38"/>
      <c r="H65" s="4" t="s">
        <v>85</v>
      </c>
    </row>
    <row r="66" spans="2:8" ht="15" thickBot="1" x14ac:dyDescent="0.4">
      <c r="B66" s="118"/>
      <c r="C66" s="74" t="s">
        <v>207</v>
      </c>
      <c r="D66" s="319"/>
      <c r="E66" s="38"/>
      <c r="H66" s="4"/>
    </row>
    <row r="67" spans="2:8" x14ac:dyDescent="0.35">
      <c r="B67" s="118"/>
      <c r="C67" s="77" t="s">
        <v>60</v>
      </c>
      <c r="D67" s="325" t="s">
        <v>816</v>
      </c>
      <c r="E67" s="38"/>
      <c r="H67" s="4"/>
    </row>
    <row r="68" spans="2:8" x14ac:dyDescent="0.35">
      <c r="B68" s="118"/>
      <c r="C68" s="77" t="s">
        <v>62</v>
      </c>
      <c r="D68" s="323" t="s">
        <v>817</v>
      </c>
      <c r="E68" s="38"/>
      <c r="H68" s="4"/>
    </row>
    <row r="69" spans="2:8" ht="15" thickBot="1" x14ac:dyDescent="0.4">
      <c r="B69" s="118"/>
      <c r="C69" s="77" t="s">
        <v>64</v>
      </c>
      <c r="D69" s="269">
        <f>+D65</f>
        <v>43018</v>
      </c>
      <c r="E69" s="38"/>
      <c r="H69" s="4"/>
    </row>
    <row r="70" spans="2:8" ht="15" thickBot="1" x14ac:dyDescent="0.4">
      <c r="B70" s="118"/>
      <c r="C70" s="74" t="s">
        <v>207</v>
      </c>
      <c r="D70" s="319"/>
      <c r="E70" s="38"/>
      <c r="H70" s="4"/>
    </row>
    <row r="71" spans="2:8" x14ac:dyDescent="0.35">
      <c r="B71" s="118"/>
      <c r="C71" s="77" t="s">
        <v>60</v>
      </c>
      <c r="D71" s="267" t="s">
        <v>819</v>
      </c>
      <c r="E71" s="38"/>
      <c r="H71" s="4"/>
    </row>
    <row r="72" spans="2:8" x14ac:dyDescent="0.35">
      <c r="B72" s="118"/>
      <c r="C72" s="77" t="s">
        <v>62</v>
      </c>
      <c r="D72" s="324" t="s">
        <v>818</v>
      </c>
      <c r="E72" s="38"/>
      <c r="H72" s="4"/>
    </row>
    <row r="73" spans="2:8" ht="15" thickBot="1" x14ac:dyDescent="0.4">
      <c r="B73" s="118"/>
      <c r="C73" s="77" t="s">
        <v>64</v>
      </c>
      <c r="D73" s="269">
        <f>+D69</f>
        <v>43018</v>
      </c>
      <c r="E73" s="38"/>
      <c r="H73" s="4"/>
    </row>
    <row r="74" spans="2:8" ht="15" thickBot="1" x14ac:dyDescent="0.4">
      <c r="B74" s="118"/>
      <c r="C74" s="74" t="s">
        <v>207</v>
      </c>
      <c r="D74" s="319"/>
      <c r="E74" s="38"/>
      <c r="H74" s="4"/>
    </row>
    <row r="75" spans="2:8" x14ac:dyDescent="0.35">
      <c r="B75" s="118"/>
      <c r="C75" s="77" t="s">
        <v>60</v>
      </c>
      <c r="D75" s="267" t="s">
        <v>820</v>
      </c>
      <c r="E75" s="38"/>
      <c r="H75" s="4"/>
    </row>
    <row r="76" spans="2:8" x14ac:dyDescent="0.35">
      <c r="B76" s="118"/>
      <c r="C76" s="77" t="s">
        <v>62</v>
      </c>
      <c r="D76" s="324" t="s">
        <v>821</v>
      </c>
      <c r="E76" s="38"/>
      <c r="H76" s="4"/>
    </row>
    <row r="77" spans="2:8" ht="15" thickBot="1" x14ac:dyDescent="0.4">
      <c r="B77" s="118"/>
      <c r="C77" s="77" t="s">
        <v>64</v>
      </c>
      <c r="D77" s="269">
        <f>+D73</f>
        <v>43018</v>
      </c>
      <c r="E77" s="38"/>
      <c r="H77" s="4"/>
    </row>
    <row r="78" spans="2:8" ht="15" thickBot="1" x14ac:dyDescent="0.4">
      <c r="B78" s="118"/>
      <c r="C78" s="74" t="s">
        <v>207</v>
      </c>
      <c r="D78" s="319"/>
      <c r="E78" s="38"/>
      <c r="H78" s="4"/>
    </row>
    <row r="79" spans="2:8" x14ac:dyDescent="0.35">
      <c r="B79" s="118"/>
      <c r="C79" s="77" t="s">
        <v>60</v>
      </c>
      <c r="D79" s="267" t="s">
        <v>697</v>
      </c>
      <c r="E79" s="38"/>
      <c r="H79" s="4"/>
    </row>
    <row r="80" spans="2:8" x14ac:dyDescent="0.35">
      <c r="B80" s="118"/>
      <c r="C80" s="77" t="s">
        <v>62</v>
      </c>
      <c r="D80" s="324" t="s">
        <v>822</v>
      </c>
      <c r="E80" s="38"/>
      <c r="H80" s="4"/>
    </row>
    <row r="81" spans="2:8" ht="15" thickBot="1" x14ac:dyDescent="0.4">
      <c r="B81" s="118"/>
      <c r="C81" s="77" t="s">
        <v>64</v>
      </c>
      <c r="D81" s="269">
        <f>+D77</f>
        <v>43018</v>
      </c>
      <c r="E81" s="38"/>
      <c r="H81" s="4"/>
    </row>
    <row r="82" spans="2:8" ht="15" thickBot="1" x14ac:dyDescent="0.4">
      <c r="B82" s="118"/>
      <c r="C82" s="74" t="s">
        <v>207</v>
      </c>
      <c r="D82" s="319"/>
      <c r="E82" s="38"/>
      <c r="H82" s="4"/>
    </row>
    <row r="83" spans="2:8" x14ac:dyDescent="0.35">
      <c r="B83" s="118"/>
      <c r="C83" s="77" t="s">
        <v>60</v>
      </c>
      <c r="D83" s="267" t="s">
        <v>694</v>
      </c>
      <c r="E83" s="38"/>
      <c r="H83" s="4"/>
    </row>
    <row r="84" spans="2:8" x14ac:dyDescent="0.35">
      <c r="B84" s="118"/>
      <c r="C84" s="77" t="s">
        <v>62</v>
      </c>
      <c r="D84" s="324" t="s">
        <v>824</v>
      </c>
      <c r="E84" s="38"/>
      <c r="H84" s="4"/>
    </row>
    <row r="85" spans="2:8" ht="15" thickBot="1" x14ac:dyDescent="0.4">
      <c r="B85" s="118"/>
      <c r="C85" s="77" t="s">
        <v>64</v>
      </c>
      <c r="D85" s="269">
        <f>+D81</f>
        <v>43018</v>
      </c>
      <c r="E85" s="38"/>
      <c r="H85" s="4"/>
    </row>
    <row r="86" spans="2:8" ht="15" thickBot="1" x14ac:dyDescent="0.4">
      <c r="B86" s="118"/>
      <c r="C86" s="74" t="s">
        <v>207</v>
      </c>
      <c r="D86" s="319"/>
      <c r="E86" s="38"/>
      <c r="H86" s="4"/>
    </row>
    <row r="87" spans="2:8" x14ac:dyDescent="0.35">
      <c r="B87" s="118"/>
      <c r="C87" s="77" t="s">
        <v>60</v>
      </c>
      <c r="D87" s="267" t="s">
        <v>826</v>
      </c>
      <c r="E87" s="38"/>
      <c r="H87" s="4"/>
    </row>
    <row r="88" spans="2:8" x14ac:dyDescent="0.35">
      <c r="B88" s="118"/>
      <c r="C88" s="77" t="s">
        <v>62</v>
      </c>
      <c r="D88" s="324" t="s">
        <v>825</v>
      </c>
      <c r="E88" s="38"/>
      <c r="H88" s="4"/>
    </row>
    <row r="89" spans="2:8" ht="15" thickBot="1" x14ac:dyDescent="0.4">
      <c r="B89" s="118"/>
      <c r="C89" s="77" t="s">
        <v>64</v>
      </c>
      <c r="D89" s="269">
        <f>+D85</f>
        <v>43018</v>
      </c>
      <c r="E89" s="38"/>
      <c r="H89" s="4"/>
    </row>
    <row r="90" spans="2:8" ht="15" thickBot="1" x14ac:dyDescent="0.4">
      <c r="B90" s="118"/>
      <c r="C90" s="74" t="s">
        <v>207</v>
      </c>
      <c r="D90" s="319"/>
      <c r="E90" s="38"/>
      <c r="H90" s="4"/>
    </row>
    <row r="91" spans="2:8" x14ac:dyDescent="0.35">
      <c r="B91" s="118"/>
      <c r="C91" s="77" t="s">
        <v>60</v>
      </c>
      <c r="D91" s="267" t="s">
        <v>827</v>
      </c>
      <c r="E91" s="38"/>
      <c r="H91" s="4"/>
    </row>
    <row r="92" spans="2:8" x14ac:dyDescent="0.35">
      <c r="B92" s="118"/>
      <c r="C92" s="77" t="s">
        <v>62</v>
      </c>
      <c r="D92" s="324" t="s">
        <v>828</v>
      </c>
      <c r="E92" s="38"/>
      <c r="H92" s="4"/>
    </row>
    <row r="93" spans="2:8" ht="15" thickBot="1" x14ac:dyDescent="0.4">
      <c r="B93" s="118"/>
      <c r="C93" s="77" t="s">
        <v>64</v>
      </c>
      <c r="D93" s="269">
        <f>+D89</f>
        <v>43018</v>
      </c>
      <c r="E93" s="38"/>
      <c r="H93" s="4"/>
    </row>
    <row r="94" spans="2:8" ht="15" thickBot="1" x14ac:dyDescent="0.4">
      <c r="B94" s="118"/>
      <c r="C94" s="74" t="s">
        <v>207</v>
      </c>
      <c r="D94" s="319"/>
      <c r="E94" s="38"/>
      <c r="H94" s="4"/>
    </row>
    <row r="95" spans="2:8" x14ac:dyDescent="0.35">
      <c r="B95" s="118"/>
      <c r="C95" s="77" t="s">
        <v>60</v>
      </c>
      <c r="D95" s="325" t="s">
        <v>691</v>
      </c>
      <c r="E95" s="38"/>
      <c r="H95" s="4"/>
    </row>
    <row r="96" spans="2:8" x14ac:dyDescent="0.35">
      <c r="B96" s="118"/>
      <c r="C96" s="77" t="s">
        <v>62</v>
      </c>
      <c r="D96" s="323" t="s">
        <v>829</v>
      </c>
      <c r="E96" s="38"/>
      <c r="H96" s="4"/>
    </row>
    <row r="97" spans="2:8" ht="15" thickBot="1" x14ac:dyDescent="0.4">
      <c r="B97" s="118"/>
      <c r="C97" s="77" t="s">
        <v>64</v>
      </c>
      <c r="D97" s="269">
        <f>+D93</f>
        <v>43018</v>
      </c>
      <c r="E97" s="38"/>
      <c r="H97" s="4"/>
    </row>
    <row r="98" spans="2:8" ht="15" thickBot="1" x14ac:dyDescent="0.4">
      <c r="B98" s="118"/>
      <c r="C98" s="74" t="s">
        <v>207</v>
      </c>
      <c r="D98" s="319"/>
      <c r="E98" s="38"/>
      <c r="H98" s="4"/>
    </row>
    <row r="99" spans="2:8" x14ac:dyDescent="0.35">
      <c r="B99" s="118"/>
      <c r="C99" s="77" t="s">
        <v>60</v>
      </c>
      <c r="D99" s="267" t="s">
        <v>830</v>
      </c>
      <c r="E99" s="38"/>
      <c r="H99" s="4"/>
    </row>
    <row r="100" spans="2:8" x14ac:dyDescent="0.35">
      <c r="B100" s="118"/>
      <c r="C100" s="77" t="s">
        <v>62</v>
      </c>
      <c r="D100" s="323" t="s">
        <v>831</v>
      </c>
      <c r="E100" s="38"/>
      <c r="H100" s="4"/>
    </row>
    <row r="101" spans="2:8" ht="15" thickBot="1" x14ac:dyDescent="0.4">
      <c r="B101" s="118"/>
      <c r="C101" s="77" t="s">
        <v>64</v>
      </c>
      <c r="D101" s="269">
        <f>+D97</f>
        <v>43018</v>
      </c>
      <c r="E101" s="38"/>
      <c r="H101" s="4"/>
    </row>
    <row r="102" spans="2:8" ht="15" thickBot="1" x14ac:dyDescent="0.4">
      <c r="B102" s="118"/>
      <c r="C102" s="74" t="s">
        <v>207</v>
      </c>
      <c r="D102" s="319"/>
      <c r="E102" s="38"/>
      <c r="H102" s="4"/>
    </row>
    <row r="103" spans="2:8" x14ac:dyDescent="0.35">
      <c r="B103" s="118"/>
      <c r="C103" s="77" t="s">
        <v>60</v>
      </c>
      <c r="D103" s="267" t="s">
        <v>692</v>
      </c>
      <c r="E103" s="38"/>
      <c r="H103" s="4"/>
    </row>
    <row r="104" spans="2:8" x14ac:dyDescent="0.35">
      <c r="B104" s="118"/>
      <c r="C104" s="77" t="s">
        <v>62</v>
      </c>
      <c r="D104" s="323" t="s">
        <v>832</v>
      </c>
      <c r="E104" s="38"/>
      <c r="H104" s="4"/>
    </row>
    <row r="105" spans="2:8" ht="15" thickBot="1" x14ac:dyDescent="0.4">
      <c r="B105" s="118"/>
      <c r="C105" s="77" t="s">
        <v>64</v>
      </c>
      <c r="D105" s="269">
        <f>+D101</f>
        <v>43018</v>
      </c>
      <c r="E105" s="38"/>
      <c r="H105" s="4"/>
    </row>
    <row r="106" spans="2:8" ht="15" thickBot="1" x14ac:dyDescent="0.4">
      <c r="B106" s="118"/>
      <c r="C106" s="74" t="s">
        <v>207</v>
      </c>
      <c r="D106" s="319"/>
      <c r="E106" s="38"/>
      <c r="H106" s="4"/>
    </row>
    <row r="107" spans="2:8" x14ac:dyDescent="0.35">
      <c r="B107" s="118"/>
      <c r="C107" s="77" t="s">
        <v>60</v>
      </c>
      <c r="D107" s="267" t="s">
        <v>690</v>
      </c>
      <c r="E107" s="38"/>
      <c r="H107" s="4"/>
    </row>
    <row r="108" spans="2:8" x14ac:dyDescent="0.35">
      <c r="B108" s="118"/>
      <c r="C108" s="77" t="s">
        <v>62</v>
      </c>
      <c r="D108" s="323" t="s">
        <v>833</v>
      </c>
      <c r="E108" s="38"/>
      <c r="H108" s="4"/>
    </row>
    <row r="109" spans="2:8" ht="15" thickBot="1" x14ac:dyDescent="0.4">
      <c r="B109" s="118"/>
      <c r="C109" s="77" t="s">
        <v>64</v>
      </c>
      <c r="D109" s="269">
        <f>+D105</f>
        <v>43018</v>
      </c>
      <c r="E109" s="38"/>
      <c r="H109" s="4"/>
    </row>
    <row r="110" spans="2:8" ht="15" thickBot="1" x14ac:dyDescent="0.4">
      <c r="B110" s="118"/>
      <c r="C110" s="74" t="s">
        <v>207</v>
      </c>
      <c r="D110" s="319"/>
      <c r="E110" s="38"/>
      <c r="H110" s="4"/>
    </row>
    <row r="111" spans="2:8" x14ac:dyDescent="0.35">
      <c r="B111" s="118"/>
      <c r="C111" s="77" t="s">
        <v>60</v>
      </c>
      <c r="D111" s="267" t="s">
        <v>834</v>
      </c>
      <c r="E111" s="38"/>
      <c r="H111" s="4"/>
    </row>
    <row r="112" spans="2:8" x14ac:dyDescent="0.35">
      <c r="B112" s="118"/>
      <c r="C112" s="77" t="s">
        <v>62</v>
      </c>
      <c r="D112" s="323" t="s">
        <v>835</v>
      </c>
      <c r="E112" s="38"/>
      <c r="H112" s="4"/>
    </row>
    <row r="113" spans="2:8" ht="15" thickBot="1" x14ac:dyDescent="0.4">
      <c r="B113" s="118"/>
      <c r="C113" s="77" t="s">
        <v>64</v>
      </c>
      <c r="D113" s="269">
        <f>+D109</f>
        <v>43018</v>
      </c>
      <c r="E113" s="38"/>
      <c r="H113" s="4"/>
    </row>
    <row r="114" spans="2:8" ht="15" thickBot="1" x14ac:dyDescent="0.4">
      <c r="B114" s="118"/>
      <c r="C114" s="74" t="s">
        <v>207</v>
      </c>
      <c r="D114" s="319"/>
      <c r="E114" s="38"/>
      <c r="H114" s="4"/>
    </row>
    <row r="115" spans="2:8" x14ac:dyDescent="0.35">
      <c r="B115" s="118"/>
      <c r="C115" s="77" t="s">
        <v>60</v>
      </c>
      <c r="D115" s="267" t="s">
        <v>836</v>
      </c>
      <c r="E115" s="38"/>
      <c r="H115" s="4"/>
    </row>
    <row r="116" spans="2:8" x14ac:dyDescent="0.35">
      <c r="B116" s="118"/>
      <c r="C116" s="77" t="s">
        <v>62</v>
      </c>
      <c r="D116" s="323" t="s">
        <v>837</v>
      </c>
      <c r="E116" s="38"/>
      <c r="H116" s="4"/>
    </row>
    <row r="117" spans="2:8" ht="15" thickBot="1" x14ac:dyDescent="0.4">
      <c r="B117" s="118"/>
      <c r="C117" s="77" t="s">
        <v>64</v>
      </c>
      <c r="D117" s="269">
        <f>+D113</f>
        <v>43018</v>
      </c>
      <c r="E117" s="38"/>
      <c r="H117" s="4"/>
    </row>
    <row r="118" spans="2:8" ht="15" thickBot="1" x14ac:dyDescent="0.4">
      <c r="B118" s="118"/>
      <c r="C118" s="74" t="s">
        <v>207</v>
      </c>
      <c r="D118" s="319"/>
      <c r="E118" s="38"/>
      <c r="H118" s="4"/>
    </row>
    <row r="119" spans="2:8" x14ac:dyDescent="0.35">
      <c r="B119" s="118"/>
      <c r="C119" s="77" t="s">
        <v>60</v>
      </c>
      <c r="D119" s="267" t="s">
        <v>789</v>
      </c>
      <c r="E119" s="38"/>
      <c r="H119" s="4"/>
    </row>
    <row r="120" spans="2:8" x14ac:dyDescent="0.35">
      <c r="B120" s="118"/>
      <c r="C120" s="77" t="s">
        <v>62</v>
      </c>
      <c r="D120" s="323" t="s">
        <v>838</v>
      </c>
      <c r="E120" s="38"/>
      <c r="H120" s="4"/>
    </row>
    <row r="121" spans="2:8" ht="15" thickBot="1" x14ac:dyDescent="0.4">
      <c r="B121" s="118"/>
      <c r="C121" s="77" t="s">
        <v>64</v>
      </c>
      <c r="D121" s="269">
        <f>+D117</f>
        <v>43018</v>
      </c>
      <c r="E121" s="38"/>
      <c r="H121" s="4"/>
    </row>
    <row r="122" spans="2:8" ht="15" thickBot="1" x14ac:dyDescent="0.4">
      <c r="B122" s="118"/>
      <c r="C122" s="74" t="s">
        <v>207</v>
      </c>
      <c r="D122" s="319"/>
      <c r="E122" s="38"/>
      <c r="H122" s="4"/>
    </row>
    <row r="123" spans="2:8" x14ac:dyDescent="0.35">
      <c r="B123" s="118"/>
      <c r="C123" s="77" t="s">
        <v>60</v>
      </c>
      <c r="D123" s="267" t="s">
        <v>839</v>
      </c>
      <c r="E123" s="38"/>
      <c r="H123" s="4"/>
    </row>
    <row r="124" spans="2:8" x14ac:dyDescent="0.35">
      <c r="B124" s="118"/>
      <c r="C124" s="77" t="s">
        <v>62</v>
      </c>
      <c r="D124" s="323" t="s">
        <v>840</v>
      </c>
      <c r="E124" s="38"/>
      <c r="H124" s="4"/>
    </row>
    <row r="125" spans="2:8" ht="15" thickBot="1" x14ac:dyDescent="0.4">
      <c r="B125" s="118"/>
      <c r="C125" s="77" t="s">
        <v>64</v>
      </c>
      <c r="D125" s="269">
        <f>+D121</f>
        <v>43018</v>
      </c>
      <c r="E125" s="38"/>
      <c r="H125" s="4"/>
    </row>
    <row r="126" spans="2:8" ht="15" thickBot="1" x14ac:dyDescent="0.4">
      <c r="B126" s="118"/>
      <c r="C126" s="74" t="s">
        <v>207</v>
      </c>
      <c r="D126" s="319"/>
      <c r="E126" s="38"/>
      <c r="H126" s="4"/>
    </row>
    <row r="127" spans="2:8" x14ac:dyDescent="0.35">
      <c r="B127" s="118"/>
      <c r="C127" s="77" t="s">
        <v>60</v>
      </c>
      <c r="D127" s="267" t="s">
        <v>696</v>
      </c>
      <c r="E127" s="38"/>
      <c r="H127" s="4"/>
    </row>
    <row r="128" spans="2:8" x14ac:dyDescent="0.35">
      <c r="B128" s="118"/>
      <c r="C128" s="77" t="s">
        <v>62</v>
      </c>
      <c r="D128" s="323" t="s">
        <v>841</v>
      </c>
      <c r="E128" s="38"/>
      <c r="H128" s="4"/>
    </row>
    <row r="129" spans="2:8" ht="15" thickBot="1" x14ac:dyDescent="0.4">
      <c r="B129" s="118"/>
      <c r="C129" s="77" t="s">
        <v>64</v>
      </c>
      <c r="D129" s="269">
        <f>+D125</f>
        <v>43018</v>
      </c>
      <c r="E129" s="38"/>
      <c r="H129" s="4"/>
    </row>
    <row r="130" spans="2:8" ht="15" thickBot="1" x14ac:dyDescent="0.4">
      <c r="B130" s="118"/>
      <c r="C130" s="74" t="s">
        <v>207</v>
      </c>
      <c r="D130" s="319"/>
      <c r="E130" s="38"/>
      <c r="H130" s="4"/>
    </row>
    <row r="131" spans="2:8" x14ac:dyDescent="0.35">
      <c r="B131" s="118"/>
      <c r="C131" s="77" t="s">
        <v>60</v>
      </c>
      <c r="D131" s="267" t="s">
        <v>693</v>
      </c>
      <c r="E131" s="38"/>
      <c r="H131" s="4"/>
    </row>
    <row r="132" spans="2:8" x14ac:dyDescent="0.35">
      <c r="B132" s="118"/>
      <c r="C132" s="77" t="s">
        <v>62</v>
      </c>
      <c r="D132" s="323" t="s">
        <v>842</v>
      </c>
      <c r="E132" s="38"/>
      <c r="H132" s="4"/>
    </row>
    <row r="133" spans="2:8" ht="15" thickBot="1" x14ac:dyDescent="0.4">
      <c r="B133" s="118"/>
      <c r="C133" s="77" t="s">
        <v>64</v>
      </c>
      <c r="D133" s="269">
        <f>+D129</f>
        <v>43018</v>
      </c>
      <c r="E133" s="38"/>
      <c r="H133" s="4"/>
    </row>
    <row r="134" spans="2:8" ht="15" thickBot="1" x14ac:dyDescent="0.4">
      <c r="B134" s="118"/>
      <c r="C134" s="74" t="s">
        <v>207</v>
      </c>
      <c r="D134" s="319"/>
      <c r="E134" s="38"/>
      <c r="H134" s="4"/>
    </row>
    <row r="135" spans="2:8" x14ac:dyDescent="0.35">
      <c r="B135" s="118"/>
      <c r="C135" s="77" t="s">
        <v>60</v>
      </c>
      <c r="D135" s="267" t="s">
        <v>843</v>
      </c>
      <c r="E135" s="38"/>
      <c r="H135" s="4"/>
    </row>
    <row r="136" spans="2:8" x14ac:dyDescent="0.35">
      <c r="B136" s="118"/>
      <c r="C136" s="77" t="s">
        <v>62</v>
      </c>
      <c r="D136" s="323" t="s">
        <v>844</v>
      </c>
      <c r="E136" s="38"/>
      <c r="H136" s="4"/>
    </row>
    <row r="137" spans="2:8" ht="15" thickBot="1" x14ac:dyDescent="0.4">
      <c r="B137" s="118"/>
      <c r="C137" s="77" t="s">
        <v>64</v>
      </c>
      <c r="D137" s="269">
        <f>+D133</f>
        <v>43018</v>
      </c>
      <c r="E137" s="38"/>
      <c r="H137" s="4"/>
    </row>
    <row r="138" spans="2:8" ht="15" thickBot="1" x14ac:dyDescent="0.4">
      <c r="B138" s="118"/>
      <c r="C138" s="74" t="s">
        <v>207</v>
      </c>
      <c r="D138" s="319"/>
      <c r="E138" s="38"/>
      <c r="H138" s="4"/>
    </row>
    <row r="139" spans="2:8" x14ac:dyDescent="0.35">
      <c r="B139" s="118"/>
      <c r="C139" s="77" t="s">
        <v>60</v>
      </c>
      <c r="D139" s="267" t="s">
        <v>791</v>
      </c>
      <c r="E139" s="38"/>
      <c r="H139" s="4"/>
    </row>
    <row r="140" spans="2:8" x14ac:dyDescent="0.35">
      <c r="B140" s="118"/>
      <c r="C140" s="77" t="s">
        <v>62</v>
      </c>
      <c r="D140" s="323" t="s">
        <v>845</v>
      </c>
      <c r="E140" s="38"/>
      <c r="H140" s="4"/>
    </row>
    <row r="141" spans="2:8" ht="15" thickBot="1" x14ac:dyDescent="0.4">
      <c r="B141" s="118"/>
      <c r="C141" s="77" t="s">
        <v>64</v>
      </c>
      <c r="D141" s="269">
        <f>+D137</f>
        <v>43018</v>
      </c>
      <c r="E141" s="38"/>
      <c r="H141" s="4"/>
    </row>
    <row r="142" spans="2:8" ht="15" thickBot="1" x14ac:dyDescent="0.4">
      <c r="B142" s="118"/>
      <c r="C142" s="74" t="s">
        <v>207</v>
      </c>
      <c r="D142" s="319"/>
      <c r="E142" s="38"/>
      <c r="H142" s="4"/>
    </row>
    <row r="143" spans="2:8" x14ac:dyDescent="0.35">
      <c r="B143" s="118"/>
      <c r="C143" s="77" t="s">
        <v>60</v>
      </c>
      <c r="D143" s="267" t="s">
        <v>846</v>
      </c>
      <c r="E143" s="38"/>
      <c r="H143" s="4"/>
    </row>
    <row r="144" spans="2:8" x14ac:dyDescent="0.35">
      <c r="B144" s="118"/>
      <c r="C144" s="77" t="s">
        <v>62</v>
      </c>
      <c r="D144" s="323" t="s">
        <v>847</v>
      </c>
      <c r="E144" s="38"/>
      <c r="H144" s="4"/>
    </row>
    <row r="145" spans="2:8" ht="15" thickBot="1" x14ac:dyDescent="0.4">
      <c r="B145" s="118"/>
      <c r="C145" s="77" t="s">
        <v>64</v>
      </c>
      <c r="D145" s="269">
        <f>+D141</f>
        <v>43018</v>
      </c>
      <c r="E145" s="38"/>
      <c r="H145" s="4"/>
    </row>
    <row r="146" spans="2:8" ht="15" thickBot="1" x14ac:dyDescent="0.4">
      <c r="B146" s="118"/>
      <c r="C146" s="74" t="s">
        <v>207</v>
      </c>
      <c r="D146" s="319"/>
      <c r="E146" s="38"/>
      <c r="H146" s="4"/>
    </row>
    <row r="147" spans="2:8" x14ac:dyDescent="0.35">
      <c r="B147" s="118"/>
      <c r="C147" s="77" t="s">
        <v>60</v>
      </c>
      <c r="D147" s="267" t="s">
        <v>795</v>
      </c>
      <c r="E147" s="38"/>
      <c r="H147" s="4"/>
    </row>
    <row r="148" spans="2:8" x14ac:dyDescent="0.35">
      <c r="B148" s="118"/>
      <c r="C148" s="77" t="s">
        <v>62</v>
      </c>
      <c r="D148" s="323" t="s">
        <v>848</v>
      </c>
      <c r="E148" s="38"/>
      <c r="H148" s="4"/>
    </row>
    <row r="149" spans="2:8" ht="15" thickBot="1" x14ac:dyDescent="0.4">
      <c r="B149" s="118"/>
      <c r="C149" s="77" t="s">
        <v>64</v>
      </c>
      <c r="D149" s="269">
        <f>+D145</f>
        <v>43018</v>
      </c>
      <c r="E149" s="38"/>
      <c r="H149" s="4"/>
    </row>
    <row r="150" spans="2:8" ht="15" thickBot="1" x14ac:dyDescent="0.4">
      <c r="B150" s="118"/>
      <c r="C150" s="74" t="s">
        <v>207</v>
      </c>
      <c r="D150" s="319"/>
      <c r="E150" s="38"/>
      <c r="H150" s="4"/>
    </row>
    <row r="151" spans="2:8" x14ac:dyDescent="0.35">
      <c r="B151" s="118"/>
      <c r="C151" s="77" t="s">
        <v>60</v>
      </c>
      <c r="D151" s="267" t="s">
        <v>698</v>
      </c>
      <c r="E151" s="38"/>
      <c r="H151" s="4"/>
    </row>
    <row r="152" spans="2:8" x14ac:dyDescent="0.35">
      <c r="B152" s="118"/>
      <c r="C152" s="77" t="s">
        <v>62</v>
      </c>
      <c r="D152" s="323" t="s">
        <v>849</v>
      </c>
      <c r="E152" s="38"/>
      <c r="H152" s="4"/>
    </row>
    <row r="153" spans="2:8" ht="15" thickBot="1" x14ac:dyDescent="0.4">
      <c r="B153" s="118"/>
      <c r="C153" s="77" t="s">
        <v>64</v>
      </c>
      <c r="D153" s="269">
        <f>+D149</f>
        <v>43018</v>
      </c>
      <c r="E153" s="38"/>
      <c r="H153" s="4"/>
    </row>
    <row r="154" spans="2:8" ht="15" thickBot="1" x14ac:dyDescent="0.4">
      <c r="B154" s="118"/>
      <c r="C154" s="74" t="s">
        <v>207</v>
      </c>
      <c r="D154" s="319"/>
      <c r="E154" s="38"/>
      <c r="H154" s="4"/>
    </row>
    <row r="155" spans="2:8" x14ac:dyDescent="0.35">
      <c r="B155" s="118"/>
      <c r="C155" s="77" t="s">
        <v>60</v>
      </c>
      <c r="D155" s="267" t="s">
        <v>790</v>
      </c>
      <c r="E155" s="38"/>
      <c r="H155" s="4"/>
    </row>
    <row r="156" spans="2:8" x14ac:dyDescent="0.35">
      <c r="B156" s="118"/>
      <c r="C156" s="77" t="s">
        <v>62</v>
      </c>
      <c r="D156" s="323" t="s">
        <v>850</v>
      </c>
      <c r="E156" s="38"/>
      <c r="H156" s="4"/>
    </row>
    <row r="157" spans="2:8" ht="15" thickBot="1" x14ac:dyDescent="0.4">
      <c r="B157" s="118"/>
      <c r="C157" s="77" t="s">
        <v>64</v>
      </c>
      <c r="D157" s="269">
        <f>+D153</f>
        <v>43018</v>
      </c>
      <c r="E157" s="38"/>
      <c r="H157" s="4"/>
    </row>
    <row r="158" spans="2:8" ht="15" thickBot="1" x14ac:dyDescent="0.4">
      <c r="B158" s="118"/>
      <c r="C158" s="74" t="s">
        <v>207</v>
      </c>
      <c r="D158" s="319"/>
      <c r="E158" s="38"/>
      <c r="H158" s="4"/>
    </row>
    <row r="159" spans="2:8" x14ac:dyDescent="0.35">
      <c r="B159" s="118"/>
      <c r="C159" s="77" t="s">
        <v>60</v>
      </c>
      <c r="D159" s="267" t="s">
        <v>796</v>
      </c>
      <c r="E159" s="38"/>
      <c r="H159" s="4"/>
    </row>
    <row r="160" spans="2:8" x14ac:dyDescent="0.35">
      <c r="B160" s="118"/>
      <c r="C160" s="77" t="s">
        <v>62</v>
      </c>
      <c r="D160" s="323" t="s">
        <v>851</v>
      </c>
      <c r="E160" s="38"/>
      <c r="H160" s="4"/>
    </row>
    <row r="161" spans="2:8" ht="15" thickBot="1" x14ac:dyDescent="0.4">
      <c r="B161" s="123"/>
      <c r="C161" s="124" t="s">
        <v>64</v>
      </c>
      <c r="D161" s="269">
        <f>+D157</f>
        <v>43018</v>
      </c>
      <c r="E161" s="50"/>
      <c r="H161" s="4"/>
    </row>
    <row r="162" spans="2:8" ht="14" x14ac:dyDescent="0.3">
      <c r="C162" s="1"/>
      <c r="D162" s="1"/>
      <c r="H162" s="4" t="s">
        <v>87</v>
      </c>
    </row>
    <row r="163" spans="2:8" x14ac:dyDescent="0.35">
      <c r="H163" s="4" t="s">
        <v>88</v>
      </c>
    </row>
    <row r="164" spans="2:8" x14ac:dyDescent="0.35">
      <c r="H164" s="4" t="s">
        <v>89</v>
      </c>
    </row>
    <row r="165" spans="2:8" x14ac:dyDescent="0.35">
      <c r="H165" s="4" t="s">
        <v>90</v>
      </c>
    </row>
    <row r="166" spans="2:8" x14ac:dyDescent="0.35">
      <c r="H166" s="4" t="s">
        <v>91</v>
      </c>
    </row>
    <row r="167" spans="2:8" x14ac:dyDescent="0.35">
      <c r="H167" s="4" t="s">
        <v>92</v>
      </c>
    </row>
    <row r="168" spans="2:8" x14ac:dyDescent="0.35">
      <c r="H168" s="4" t="s">
        <v>93</v>
      </c>
    </row>
    <row r="169" spans="2:8" x14ac:dyDescent="0.35">
      <c r="H169" s="4" t="s">
        <v>94</v>
      </c>
    </row>
    <row r="170" spans="2:8" x14ac:dyDescent="0.35">
      <c r="H170" s="4" t="s">
        <v>95</v>
      </c>
    </row>
    <row r="171" spans="2:8" x14ac:dyDescent="0.35">
      <c r="H171" s="4" t="s">
        <v>96</v>
      </c>
    </row>
    <row r="172" spans="2:8" x14ac:dyDescent="0.35">
      <c r="H172" s="4" t="s">
        <v>97</v>
      </c>
    </row>
    <row r="173" spans="2:8" x14ac:dyDescent="0.35">
      <c r="H173" s="4" t="s">
        <v>98</v>
      </c>
    </row>
    <row r="174" spans="2:8" x14ac:dyDescent="0.35">
      <c r="H174" s="4" t="s">
        <v>99</v>
      </c>
    </row>
    <row r="175" spans="2:8" x14ac:dyDescent="0.35">
      <c r="H175" s="4" t="s">
        <v>100</v>
      </c>
    </row>
    <row r="176" spans="2:8" x14ac:dyDescent="0.35">
      <c r="H176" s="4" t="s">
        <v>101</v>
      </c>
    </row>
    <row r="177" spans="8:8" x14ac:dyDescent="0.35">
      <c r="H177" s="4" t="s">
        <v>102</v>
      </c>
    </row>
    <row r="178" spans="8:8" x14ac:dyDescent="0.35">
      <c r="H178" s="4" t="s">
        <v>103</v>
      </c>
    </row>
    <row r="179" spans="8:8" x14ac:dyDescent="0.35">
      <c r="H179" s="4" t="s">
        <v>104</v>
      </c>
    </row>
    <row r="180" spans="8:8" x14ac:dyDescent="0.35">
      <c r="H180" s="4" t="s">
        <v>105</v>
      </c>
    </row>
    <row r="181" spans="8:8" x14ac:dyDescent="0.35">
      <c r="H181" s="4" t="s">
        <v>106</v>
      </c>
    </row>
    <row r="182" spans="8:8" x14ac:dyDescent="0.35">
      <c r="H182" s="4" t="s">
        <v>107</v>
      </c>
    </row>
    <row r="183" spans="8:8" x14ac:dyDescent="0.35">
      <c r="H183" s="4" t="s">
        <v>108</v>
      </c>
    </row>
    <row r="184" spans="8:8" x14ac:dyDescent="0.35">
      <c r="H184" s="4" t="s">
        <v>109</v>
      </c>
    </row>
    <row r="185" spans="8:8" x14ac:dyDescent="0.35">
      <c r="H185" s="4" t="s">
        <v>110</v>
      </c>
    </row>
    <row r="186" spans="8:8" x14ac:dyDescent="0.35">
      <c r="H186" s="4" t="s">
        <v>111</v>
      </c>
    </row>
    <row r="187" spans="8:8" x14ac:dyDescent="0.35">
      <c r="H187" s="4" t="s">
        <v>112</v>
      </c>
    </row>
    <row r="188" spans="8:8" x14ac:dyDescent="0.35">
      <c r="H188" s="4" t="s">
        <v>113</v>
      </c>
    </row>
    <row r="189" spans="8:8" x14ac:dyDescent="0.35">
      <c r="H189" s="4" t="s">
        <v>114</v>
      </c>
    </row>
    <row r="190" spans="8:8" x14ac:dyDescent="0.35">
      <c r="H190" s="4" t="s">
        <v>115</v>
      </c>
    </row>
    <row r="191" spans="8:8" x14ac:dyDescent="0.35">
      <c r="H191" s="4" t="s">
        <v>116</v>
      </c>
    </row>
    <row r="192" spans="8:8" x14ac:dyDescent="0.35">
      <c r="H192" s="4" t="s">
        <v>117</v>
      </c>
    </row>
    <row r="193" spans="8:8" x14ac:dyDescent="0.35">
      <c r="H193" s="4" t="s">
        <v>118</v>
      </c>
    </row>
    <row r="194" spans="8:8" x14ac:dyDescent="0.35">
      <c r="H194" s="4" t="s">
        <v>119</v>
      </c>
    </row>
    <row r="195" spans="8:8" x14ac:dyDescent="0.35">
      <c r="H195" s="4" t="s">
        <v>120</v>
      </c>
    </row>
    <row r="196" spans="8:8" x14ac:dyDescent="0.35">
      <c r="H196" s="4" t="s">
        <v>121</v>
      </c>
    </row>
    <row r="197" spans="8:8" x14ac:dyDescent="0.35">
      <c r="H197" s="4" t="s">
        <v>122</v>
      </c>
    </row>
    <row r="198" spans="8:8" x14ac:dyDescent="0.35">
      <c r="H198" s="4" t="s">
        <v>123</v>
      </c>
    </row>
    <row r="199" spans="8:8" x14ac:dyDescent="0.35">
      <c r="H199" s="4" t="s">
        <v>124</v>
      </c>
    </row>
    <row r="200" spans="8:8" x14ac:dyDescent="0.35">
      <c r="H200" s="4" t="s">
        <v>125</v>
      </c>
    </row>
    <row r="201" spans="8:8" x14ac:dyDescent="0.35">
      <c r="H201" s="4" t="s">
        <v>126</v>
      </c>
    </row>
    <row r="202" spans="8:8" x14ac:dyDescent="0.35">
      <c r="H202" s="4" t="s">
        <v>127</v>
      </c>
    </row>
    <row r="203" spans="8:8" x14ac:dyDescent="0.35">
      <c r="H203" s="4" t="s">
        <v>128</v>
      </c>
    </row>
    <row r="204" spans="8:8" x14ac:dyDescent="0.35">
      <c r="H204" s="4" t="s">
        <v>129</v>
      </c>
    </row>
    <row r="205" spans="8:8" x14ac:dyDescent="0.35">
      <c r="H205" s="4" t="s">
        <v>130</v>
      </c>
    </row>
    <row r="206" spans="8:8" x14ac:dyDescent="0.35">
      <c r="H206" s="4" t="s">
        <v>131</v>
      </c>
    </row>
    <row r="207" spans="8:8" x14ac:dyDescent="0.35">
      <c r="H207" s="4" t="s">
        <v>132</v>
      </c>
    </row>
    <row r="208" spans="8:8" x14ac:dyDescent="0.35">
      <c r="H208" s="4" t="s">
        <v>133</v>
      </c>
    </row>
    <row r="209" spans="8:8" x14ac:dyDescent="0.35">
      <c r="H209" s="4" t="s">
        <v>134</v>
      </c>
    </row>
    <row r="210" spans="8:8" x14ac:dyDescent="0.35">
      <c r="H210" s="4" t="s">
        <v>135</v>
      </c>
    </row>
    <row r="211" spans="8:8" x14ac:dyDescent="0.35">
      <c r="H211" s="4" t="s">
        <v>136</v>
      </c>
    </row>
    <row r="212" spans="8:8" x14ac:dyDescent="0.35">
      <c r="H212" s="4" t="s">
        <v>137</v>
      </c>
    </row>
    <row r="213" spans="8:8" x14ac:dyDescent="0.35">
      <c r="H213" s="4" t="s">
        <v>138</v>
      </c>
    </row>
    <row r="214" spans="8:8" x14ac:dyDescent="0.35">
      <c r="H214" s="4" t="s">
        <v>139</v>
      </c>
    </row>
    <row r="215" spans="8:8" x14ac:dyDescent="0.35">
      <c r="H215" s="4" t="s">
        <v>140</v>
      </c>
    </row>
    <row r="216" spans="8:8" x14ac:dyDescent="0.35">
      <c r="H216" s="4" t="s">
        <v>141</v>
      </c>
    </row>
    <row r="217" spans="8:8" x14ac:dyDescent="0.35">
      <c r="H217" s="4" t="s">
        <v>142</v>
      </c>
    </row>
    <row r="218" spans="8:8" x14ac:dyDescent="0.35">
      <c r="H218" s="4" t="s">
        <v>143</v>
      </c>
    </row>
    <row r="219" spans="8:8" x14ac:dyDescent="0.35">
      <c r="H219" s="4" t="s">
        <v>144</v>
      </c>
    </row>
    <row r="220" spans="8:8" x14ac:dyDescent="0.35">
      <c r="H220" s="4" t="s">
        <v>145</v>
      </c>
    </row>
    <row r="221" spans="8:8" x14ac:dyDescent="0.35">
      <c r="H221" s="4" t="s">
        <v>146</v>
      </c>
    </row>
    <row r="222" spans="8:8" x14ac:dyDescent="0.35">
      <c r="H222" s="4" t="s">
        <v>147</v>
      </c>
    </row>
    <row r="223" spans="8:8" x14ac:dyDescent="0.35">
      <c r="H223" s="4" t="s">
        <v>148</v>
      </c>
    </row>
    <row r="224" spans="8:8" x14ac:dyDescent="0.35">
      <c r="H224" s="4" t="s">
        <v>149</v>
      </c>
    </row>
    <row r="225" spans="8:8" x14ac:dyDescent="0.35">
      <c r="H225" s="4" t="s">
        <v>150</v>
      </c>
    </row>
    <row r="226" spans="8:8" x14ac:dyDescent="0.35">
      <c r="H226" s="4" t="s">
        <v>151</v>
      </c>
    </row>
    <row r="227" spans="8:8" x14ac:dyDescent="0.35">
      <c r="H227" s="4" t="s">
        <v>152</v>
      </c>
    </row>
    <row r="228" spans="8:8" x14ac:dyDescent="0.35">
      <c r="H228" s="4" t="s">
        <v>153</v>
      </c>
    </row>
    <row r="229" spans="8:8" x14ac:dyDescent="0.35">
      <c r="H229" s="4" t="s">
        <v>154</v>
      </c>
    </row>
    <row r="230" spans="8:8" x14ac:dyDescent="0.35">
      <c r="H230" s="4" t="s">
        <v>155</v>
      </c>
    </row>
    <row r="231" spans="8:8" x14ac:dyDescent="0.35">
      <c r="H231" s="4" t="s">
        <v>156</v>
      </c>
    </row>
    <row r="232" spans="8:8" x14ac:dyDescent="0.35">
      <c r="H232" s="4" t="s">
        <v>157</v>
      </c>
    </row>
    <row r="233" spans="8:8" x14ac:dyDescent="0.35">
      <c r="H233" s="4" t="s">
        <v>158</v>
      </c>
    </row>
    <row r="234" spans="8:8" x14ac:dyDescent="0.35">
      <c r="H234" s="4" t="s">
        <v>159</v>
      </c>
    </row>
    <row r="235" spans="8:8" x14ac:dyDescent="0.35">
      <c r="H235" s="4" t="s">
        <v>160</v>
      </c>
    </row>
    <row r="236" spans="8:8" x14ac:dyDescent="0.35">
      <c r="H236" s="4" t="s">
        <v>161</v>
      </c>
    </row>
    <row r="237" spans="8:8" x14ac:dyDescent="0.35">
      <c r="H237" s="4" t="s">
        <v>162</v>
      </c>
    </row>
    <row r="238" spans="8:8" x14ac:dyDescent="0.35">
      <c r="H238" s="4" t="s">
        <v>163</v>
      </c>
    </row>
    <row r="239" spans="8:8" x14ac:dyDescent="0.35">
      <c r="H239" s="4" t="s">
        <v>164</v>
      </c>
    </row>
    <row r="240" spans="8:8" x14ac:dyDescent="0.35">
      <c r="H240" s="4" t="s">
        <v>165</v>
      </c>
    </row>
    <row r="241" spans="8:8" x14ac:dyDescent="0.35">
      <c r="H241" s="4" t="s">
        <v>166</v>
      </c>
    </row>
    <row r="242" spans="8:8" x14ac:dyDescent="0.35">
      <c r="H242" s="4" t="s">
        <v>167</v>
      </c>
    </row>
    <row r="243" spans="8:8" x14ac:dyDescent="0.35">
      <c r="H243" s="4" t="s">
        <v>168</v>
      </c>
    </row>
    <row r="244" spans="8:8" x14ac:dyDescent="0.35">
      <c r="H244" s="4" t="s">
        <v>169</v>
      </c>
    </row>
    <row r="245" spans="8:8" x14ac:dyDescent="0.35">
      <c r="H245" s="4" t="s">
        <v>170</v>
      </c>
    </row>
    <row r="246" spans="8:8" x14ac:dyDescent="0.35">
      <c r="H246" s="4" t="s">
        <v>171</v>
      </c>
    </row>
    <row r="247" spans="8:8" x14ac:dyDescent="0.35">
      <c r="H247" s="4" t="s">
        <v>172</v>
      </c>
    </row>
    <row r="248" spans="8:8" x14ac:dyDescent="0.35">
      <c r="H248" s="4" t="s">
        <v>173</v>
      </c>
    </row>
    <row r="249" spans="8:8" x14ac:dyDescent="0.35">
      <c r="H249" s="4" t="s">
        <v>174</v>
      </c>
    </row>
    <row r="250" spans="8:8" x14ac:dyDescent="0.35">
      <c r="H250" s="4" t="s">
        <v>175</v>
      </c>
    </row>
    <row r="251" spans="8:8" x14ac:dyDescent="0.35">
      <c r="H251" s="4" t="s">
        <v>176</v>
      </c>
    </row>
    <row r="252" spans="8:8" x14ac:dyDescent="0.35">
      <c r="H252" s="4" t="s">
        <v>177</v>
      </c>
    </row>
    <row r="253" spans="8:8" x14ac:dyDescent="0.35">
      <c r="H253" s="4" t="s">
        <v>178</v>
      </c>
    </row>
    <row r="254" spans="8:8" x14ac:dyDescent="0.35">
      <c r="H254" s="4" t="s">
        <v>179</v>
      </c>
    </row>
    <row r="255" spans="8:8" x14ac:dyDescent="0.35">
      <c r="H255" s="4" t="s">
        <v>180</v>
      </c>
    </row>
    <row r="256" spans="8:8" x14ac:dyDescent="0.35">
      <c r="H256" s="4" t="s">
        <v>181</v>
      </c>
    </row>
    <row r="257" spans="8:8" x14ac:dyDescent="0.35">
      <c r="H257" s="4" t="s">
        <v>182</v>
      </c>
    </row>
    <row r="258" spans="8:8" x14ac:dyDescent="0.35">
      <c r="H258" s="4" t="s">
        <v>183</v>
      </c>
    </row>
    <row r="259" spans="8:8" x14ac:dyDescent="0.35">
      <c r="H259" s="4" t="s">
        <v>184</v>
      </c>
    </row>
    <row r="260" spans="8:8" x14ac:dyDescent="0.35">
      <c r="H260" s="4" t="s">
        <v>185</v>
      </c>
    </row>
    <row r="261" spans="8:8" x14ac:dyDescent="0.35">
      <c r="H261" s="4" t="s">
        <v>186</v>
      </c>
    </row>
    <row r="262" spans="8:8" x14ac:dyDescent="0.35">
      <c r="H262" s="4" t="s">
        <v>187</v>
      </c>
    </row>
    <row r="263" spans="8:8" x14ac:dyDescent="0.35">
      <c r="H263" s="4" t="s">
        <v>188</v>
      </c>
    </row>
    <row r="264" spans="8:8" x14ac:dyDescent="0.35">
      <c r="H264" s="4" t="s">
        <v>189</v>
      </c>
    </row>
    <row r="265" spans="8:8" x14ac:dyDescent="0.35">
      <c r="H265" s="4" t="s">
        <v>190</v>
      </c>
    </row>
    <row r="266" spans="8:8" x14ac:dyDescent="0.35">
      <c r="H266" s="4" t="s">
        <v>191</v>
      </c>
    </row>
    <row r="267" spans="8:8" x14ac:dyDescent="0.35">
      <c r="H267" s="4" t="s">
        <v>192</v>
      </c>
    </row>
    <row r="268" spans="8:8" x14ac:dyDescent="0.35">
      <c r="H268" s="4" t="s">
        <v>193</v>
      </c>
    </row>
    <row r="269" spans="8:8" x14ac:dyDescent="0.35">
      <c r="H269" s="4" t="s">
        <v>194</v>
      </c>
    </row>
    <row r="270" spans="8:8" x14ac:dyDescent="0.35">
      <c r="H270" s="4" t="s">
        <v>195</v>
      </c>
    </row>
    <row r="271" spans="8:8" x14ac:dyDescent="0.35">
      <c r="H271" s="4" t="s">
        <v>196</v>
      </c>
    </row>
    <row r="272" spans="8:8" x14ac:dyDescent="0.35">
      <c r="H272" s="4" t="s">
        <v>197</v>
      </c>
    </row>
    <row r="273" spans="8:8" x14ac:dyDescent="0.35">
      <c r="H273" s="4" t="s">
        <v>198</v>
      </c>
    </row>
    <row r="274" spans="8:8" x14ac:dyDescent="0.35">
      <c r="H274" s="4" t="s">
        <v>199</v>
      </c>
    </row>
    <row r="275" spans="8:8" x14ac:dyDescent="0.35">
      <c r="H275" s="4" t="s">
        <v>200</v>
      </c>
    </row>
    <row r="276" spans="8:8" x14ac:dyDescent="0.35">
      <c r="H276" s="4" t="s">
        <v>201</v>
      </c>
    </row>
    <row r="277" spans="8:8" x14ac:dyDescent="0.35">
      <c r="H277" s="4" t="s">
        <v>202</v>
      </c>
    </row>
    <row r="278" spans="8:8" x14ac:dyDescent="0.35">
      <c r="H278" s="4" t="s">
        <v>203</v>
      </c>
    </row>
  </sheetData>
  <mergeCells count="10">
    <mergeCell ref="D23:D24"/>
    <mergeCell ref="B16:C16"/>
    <mergeCell ref="B27:C27"/>
    <mergeCell ref="B38:C38"/>
    <mergeCell ref="B26:C26"/>
    <mergeCell ref="B19:C19"/>
    <mergeCell ref="B23:C24"/>
    <mergeCell ref="B25:C25"/>
    <mergeCell ref="B34:C34"/>
    <mergeCell ref="D31:D33"/>
  </mergeCells>
  <dataValidations count="5">
    <dataValidation type="list" allowBlank="1" showInputMessage="1" showErrorMessage="1" sqref="D65635" xr:uid="{00000000-0002-0000-0000-000000000000}">
      <formula1>$P$15:$P$26</formula1>
    </dataValidation>
    <dataValidation type="list" allowBlank="1" showInputMessage="1" showErrorMessage="1" sqref="IV65633" xr:uid="{00000000-0002-0000-0000-000001000000}">
      <formula1>$K$15:$K$19</formula1>
    </dataValidation>
    <dataValidation type="list" allowBlank="1" showInputMessage="1" showErrorMessage="1" sqref="D65634" xr:uid="{00000000-0002-0000-0000-000002000000}">
      <formula1>$O$15:$O$26</formula1>
    </dataValidation>
    <dataValidation type="list" allowBlank="1" showInputMessage="1" showErrorMessage="1" sqref="IV65626 D65626" xr:uid="{00000000-0002-0000-0000-000003000000}">
      <formula1>$I$15:$I$17</formula1>
    </dataValidation>
    <dataValidation type="list" allowBlank="1" showInputMessage="1" showErrorMessage="1" sqref="IV65627:IV65631 D65627:D65631" xr:uid="{00000000-0002-0000-0000-000004000000}">
      <formula1>$H$15:$H$278</formula1>
    </dataValidation>
  </dataValidations>
  <hyperlinks>
    <hyperlink ref="D35" r:id="rId1" xr:uid="{00000000-0004-0000-0000-000000000000}"/>
    <hyperlink ref="D52" r:id="rId2" xr:uid="{00000000-0004-0000-0000-000001000000}"/>
    <hyperlink ref="D44" r:id="rId3" xr:uid="{00000000-0004-0000-0000-000002000000}"/>
    <hyperlink ref="D40" r:id="rId4" xr:uid="{00000000-0004-0000-0000-000003000000}"/>
    <hyperlink ref="D31" r:id="rId5" display="http://www.ambientico.una.ac.cr/pdfs/art/ambientico/A6.pdf" xr:uid="{00000000-0004-0000-0000-000004000000}"/>
    <hyperlink ref="D48" r:id="rId6" xr:uid="{00000000-0004-0000-0000-000005000000}"/>
    <hyperlink ref="D60" r:id="rId7" display="mailto:andres.santana@marviva.net" xr:uid="{00000000-0004-0000-0000-000006000000}"/>
    <hyperlink ref="D64" r:id="rId8" display="mailto:corrbiol@racsa.co.cr" xr:uid="{00000000-0004-0000-0000-000007000000}"/>
    <hyperlink ref="D76" r:id="rId9" xr:uid="{00000000-0004-0000-0000-000008000000}"/>
    <hyperlink ref="D56" r:id="rId10" xr:uid="{00000000-0004-0000-0000-000009000000}"/>
    <hyperlink ref="D88" r:id="rId11" xr:uid="{00000000-0004-0000-0000-00000A000000}"/>
    <hyperlink ref="D96" r:id="rId12" xr:uid="{00000000-0004-0000-0000-00000B000000}"/>
    <hyperlink ref="D104" r:id="rId13" xr:uid="{00000000-0004-0000-0000-00000C000000}"/>
    <hyperlink ref="D108" r:id="rId14" xr:uid="{00000000-0004-0000-0000-00000D000000}"/>
    <hyperlink ref="D112" r:id="rId15" xr:uid="{00000000-0004-0000-0000-00000E000000}"/>
    <hyperlink ref="D128" r:id="rId16" xr:uid="{00000000-0004-0000-0000-00000F000000}"/>
  </hyperlinks>
  <pageMargins left="0.7" right="0.7" top="0.75" bottom="0.75" header="0.3" footer="0.3"/>
  <pageSetup orientation="landscape"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60"/>
  <sheetViews>
    <sheetView topLeftCell="C55" zoomScale="80" zoomScaleNormal="80" workbookViewId="0">
      <selection activeCell="F26" sqref="F26"/>
    </sheetView>
  </sheetViews>
  <sheetFormatPr defaultColWidth="9.1796875" defaultRowHeight="14" x14ac:dyDescent="0.3"/>
  <cols>
    <col min="1" max="1" width="1.453125" style="15" customWidth="1"/>
    <col min="2" max="2" width="1.54296875" style="14" customWidth="1"/>
    <col min="3" max="3" width="16.1796875" style="14" customWidth="1"/>
    <col min="4" max="4" width="23.81640625" style="14" customWidth="1"/>
    <col min="5" max="5" width="27.54296875" style="15" customWidth="1"/>
    <col min="6" max="6" width="22.81640625" style="15" customWidth="1"/>
    <col min="7" max="7" width="26.08984375" style="15" customWidth="1"/>
    <col min="8" max="8" width="1" style="15" customWidth="1"/>
    <col min="9" max="9" width="1.453125" style="15" customWidth="1"/>
    <col min="10" max="10" width="11.1796875" style="15" bestFit="1" customWidth="1"/>
    <col min="11" max="11" width="9.81640625" style="15" bestFit="1" customWidth="1"/>
    <col min="12" max="12" width="11.1796875" style="15" bestFit="1" customWidth="1"/>
    <col min="13" max="13" width="11.54296875" style="15" bestFit="1" customWidth="1"/>
    <col min="14" max="14" width="11.1796875" style="15" bestFit="1" customWidth="1"/>
    <col min="15" max="15" width="10.6328125" style="15" bestFit="1" customWidth="1"/>
    <col min="16" max="19" width="11.54296875" style="15" bestFit="1" customWidth="1"/>
    <col min="20" max="16384" width="9.1796875" style="15"/>
  </cols>
  <sheetData>
    <row r="1" spans="2:15" ht="14.5" thickBot="1" x14ac:dyDescent="0.35"/>
    <row r="2" spans="2:15" ht="14.5" thickBot="1" x14ac:dyDescent="0.35">
      <c r="B2" s="59"/>
      <c r="C2" s="60"/>
      <c r="D2" s="60"/>
      <c r="E2" s="61"/>
      <c r="F2" s="61"/>
      <c r="G2" s="61"/>
      <c r="H2" s="62"/>
    </row>
    <row r="3" spans="2:15" ht="20.5" thickBot="1" x14ac:dyDescent="0.45">
      <c r="B3" s="63"/>
      <c r="C3" s="363" t="s">
        <v>801</v>
      </c>
      <c r="D3" s="364"/>
      <c r="E3" s="364"/>
      <c r="F3" s="364"/>
      <c r="G3" s="365"/>
      <c r="H3" s="64"/>
    </row>
    <row r="4" spans="2:15" x14ac:dyDescent="0.3">
      <c r="B4" s="370"/>
      <c r="C4" s="371"/>
      <c r="D4" s="371"/>
      <c r="E4" s="371"/>
      <c r="F4" s="371"/>
      <c r="G4" s="66"/>
      <c r="H4" s="64"/>
    </row>
    <row r="5" spans="2:15" x14ac:dyDescent="0.3">
      <c r="B5" s="65"/>
      <c r="C5" s="369"/>
      <c r="D5" s="369"/>
      <c r="E5" s="369"/>
      <c r="F5" s="369"/>
      <c r="G5" s="66"/>
      <c r="H5" s="64"/>
    </row>
    <row r="6" spans="2:15" x14ac:dyDescent="0.3">
      <c r="B6" s="65"/>
      <c r="C6" s="39"/>
      <c r="D6" s="44"/>
      <c r="E6" s="40"/>
      <c r="F6" s="66"/>
      <c r="G6" s="66"/>
      <c r="H6" s="64"/>
    </row>
    <row r="7" spans="2:15" x14ac:dyDescent="0.3">
      <c r="B7" s="65"/>
      <c r="C7" s="359" t="s">
        <v>236</v>
      </c>
      <c r="D7" s="359"/>
      <c r="E7" s="41"/>
      <c r="F7" s="66"/>
      <c r="G7" s="66"/>
      <c r="H7" s="64"/>
    </row>
    <row r="8" spans="2:15" ht="27.75" customHeight="1" thickBot="1" x14ac:dyDescent="0.35">
      <c r="B8" s="65"/>
      <c r="C8" s="379" t="s">
        <v>249</v>
      </c>
      <c r="D8" s="379"/>
      <c r="E8" s="379"/>
      <c r="F8" s="379"/>
      <c r="G8" s="66"/>
      <c r="H8" s="64"/>
    </row>
    <row r="9" spans="2:15" ht="50.25" customHeight="1" thickBot="1" x14ac:dyDescent="0.35">
      <c r="B9" s="65"/>
      <c r="C9" s="359" t="s">
        <v>794</v>
      </c>
      <c r="D9" s="359"/>
      <c r="E9" s="375">
        <v>2713520</v>
      </c>
      <c r="F9" s="376"/>
      <c r="G9" s="66"/>
      <c r="H9" s="64"/>
    </row>
    <row r="10" spans="2:15" ht="100" customHeight="1" thickBot="1" x14ac:dyDescent="0.35">
      <c r="B10" s="65"/>
      <c r="C10" s="359" t="s">
        <v>237</v>
      </c>
      <c r="D10" s="359"/>
      <c r="E10" s="377" t="s">
        <v>800</v>
      </c>
      <c r="F10" s="378"/>
      <c r="G10" s="66"/>
      <c r="H10" s="64"/>
    </row>
    <row r="11" spans="2:15" ht="14.5" thickBot="1" x14ac:dyDescent="0.35">
      <c r="B11" s="65"/>
      <c r="C11" s="44"/>
      <c r="D11" s="44"/>
      <c r="E11" s="66"/>
      <c r="F11" s="66"/>
      <c r="G11" s="66"/>
      <c r="H11" s="64"/>
    </row>
    <row r="12" spans="2:15" ht="18.75" customHeight="1" thickBot="1" x14ac:dyDescent="0.35">
      <c r="B12" s="65"/>
      <c r="C12" s="359" t="s">
        <v>310</v>
      </c>
      <c r="D12" s="359"/>
      <c r="E12" s="373">
        <v>71871</v>
      </c>
      <c r="F12" s="374"/>
      <c r="G12" s="66"/>
      <c r="H12" s="64"/>
    </row>
    <row r="13" spans="2:15" ht="15" customHeight="1" x14ac:dyDescent="0.3">
      <c r="B13" s="65"/>
      <c r="C13" s="372" t="s">
        <v>309</v>
      </c>
      <c r="D13" s="372"/>
      <c r="E13" s="372"/>
      <c r="F13" s="372"/>
      <c r="G13" s="66"/>
      <c r="H13" s="64"/>
    </row>
    <row r="14" spans="2:15" ht="15" customHeight="1" x14ac:dyDescent="0.3">
      <c r="B14" s="65"/>
      <c r="C14" s="134"/>
      <c r="D14" s="134"/>
      <c r="E14" s="134"/>
      <c r="F14" s="134"/>
      <c r="G14" s="66"/>
      <c r="H14" s="64"/>
    </row>
    <row r="15" spans="2:15" ht="14.5" thickBot="1" x14ac:dyDescent="0.35">
      <c r="B15" s="65"/>
      <c r="C15" s="359" t="s">
        <v>218</v>
      </c>
      <c r="D15" s="359"/>
      <c r="E15" s="66"/>
      <c r="F15" s="66"/>
      <c r="G15" s="66"/>
      <c r="H15" s="64"/>
    </row>
    <row r="16" spans="2:15" ht="50.25" customHeight="1" thickBot="1" x14ac:dyDescent="0.35">
      <c r="B16" s="65"/>
      <c r="C16" s="359" t="s">
        <v>765</v>
      </c>
      <c r="D16" s="359"/>
      <c r="E16" s="126" t="s">
        <v>219</v>
      </c>
      <c r="F16" s="127" t="s">
        <v>220</v>
      </c>
      <c r="G16" s="66"/>
      <c r="H16" s="64"/>
      <c r="K16" s="326">
        <v>2016</v>
      </c>
      <c r="L16" s="326">
        <v>2017</v>
      </c>
      <c r="M16" s="326"/>
      <c r="N16" s="326" t="s">
        <v>325</v>
      </c>
      <c r="O16" s="326" t="s">
        <v>853</v>
      </c>
    </row>
    <row r="17" spans="2:19" ht="15.5" x14ac:dyDescent="0.35">
      <c r="B17" s="65"/>
      <c r="C17" s="44"/>
      <c r="D17" s="44"/>
      <c r="E17" s="235" t="s">
        <v>671</v>
      </c>
      <c r="F17" s="236">
        <v>417461.76280000235</v>
      </c>
      <c r="G17" s="66"/>
      <c r="H17" s="64"/>
      <c r="K17" s="332">
        <v>444317</v>
      </c>
      <c r="L17" s="333">
        <v>570882.03317727998</v>
      </c>
      <c r="M17" s="333">
        <f>+K17+L17</f>
        <v>1015199.03317728</v>
      </c>
      <c r="N17" s="333">
        <v>1432660.7959772823</v>
      </c>
      <c r="O17" s="333">
        <f>+N17-M17</f>
        <v>417461.76280000235</v>
      </c>
    </row>
    <row r="18" spans="2:19" ht="15.5" x14ac:dyDescent="0.35">
      <c r="B18" s="65"/>
      <c r="C18" s="44"/>
      <c r="D18" s="44"/>
      <c r="E18" s="235" t="s">
        <v>672</v>
      </c>
      <c r="F18" s="236">
        <v>91546.73000000001</v>
      </c>
      <c r="G18" s="66"/>
      <c r="H18" s="64"/>
      <c r="K18" s="334">
        <v>20000</v>
      </c>
      <c r="L18" s="236">
        <v>20000</v>
      </c>
      <c r="M18" s="236">
        <f t="shared" ref="M18:M24" si="0">+K18+L18</f>
        <v>40000</v>
      </c>
      <c r="N18" s="236">
        <v>131546.73000000001</v>
      </c>
      <c r="O18" s="236">
        <f t="shared" ref="O18:O25" si="1">+N18-M18</f>
        <v>91546.73000000001</v>
      </c>
    </row>
    <row r="19" spans="2:19" ht="15.5" x14ac:dyDescent="0.35">
      <c r="B19" s="65"/>
      <c r="C19" s="44"/>
      <c r="D19" s="44"/>
      <c r="E19" s="237" t="s">
        <v>673</v>
      </c>
      <c r="F19" s="236">
        <v>56520.02</v>
      </c>
      <c r="G19" s="66"/>
      <c r="H19" s="64"/>
      <c r="K19" s="334">
        <v>50672.97</v>
      </c>
      <c r="L19" s="236">
        <v>9284.7900000000009</v>
      </c>
      <c r="M19" s="236">
        <f t="shared" si="0"/>
        <v>59957.760000000002</v>
      </c>
      <c r="N19" s="236">
        <v>116477.78</v>
      </c>
      <c r="O19" s="236">
        <f t="shared" si="1"/>
        <v>56520.02</v>
      </c>
    </row>
    <row r="20" spans="2:19" ht="15.5" x14ac:dyDescent="0.35">
      <c r="B20" s="65"/>
      <c r="C20" s="44"/>
      <c r="D20" s="44"/>
      <c r="E20" s="238" t="s">
        <v>674</v>
      </c>
      <c r="F20" s="236">
        <v>229004.96000000002</v>
      </c>
      <c r="G20" s="66"/>
      <c r="H20" s="64"/>
      <c r="K20" s="334">
        <v>288339</v>
      </c>
      <c r="L20" s="236">
        <v>21736.320000000007</v>
      </c>
      <c r="M20" s="236">
        <f t="shared" si="0"/>
        <v>310075.32</v>
      </c>
      <c r="N20" s="236">
        <v>539080.28</v>
      </c>
      <c r="O20" s="236">
        <f t="shared" si="1"/>
        <v>229004.96000000002</v>
      </c>
    </row>
    <row r="21" spans="2:19" ht="15.5" x14ac:dyDescent="0.35">
      <c r="B21" s="65"/>
      <c r="C21" s="44"/>
      <c r="D21" s="44"/>
      <c r="E21" s="239" t="s">
        <v>675</v>
      </c>
      <c r="F21" s="236">
        <v>73068.399999999994</v>
      </c>
      <c r="G21" s="66"/>
      <c r="H21" s="64"/>
      <c r="K21" s="334">
        <v>115606</v>
      </c>
      <c r="L21" s="236">
        <v>104489.67000000001</v>
      </c>
      <c r="M21" s="236">
        <f t="shared" si="0"/>
        <v>220095.67</v>
      </c>
      <c r="N21" s="236">
        <v>293164.07</v>
      </c>
      <c r="O21" s="236">
        <f t="shared" si="1"/>
        <v>73068.399999999994</v>
      </c>
    </row>
    <row r="22" spans="2:19" ht="15.5" x14ac:dyDescent="0.35">
      <c r="B22" s="65"/>
      <c r="C22" s="44"/>
      <c r="D22" s="44"/>
      <c r="E22" s="240" t="s">
        <v>676</v>
      </c>
      <c r="F22" s="236">
        <v>100904.43000000002</v>
      </c>
      <c r="G22" s="66"/>
      <c r="H22" s="64"/>
      <c r="K22" s="334">
        <v>9834</v>
      </c>
      <c r="L22" s="236">
        <v>102707.47</v>
      </c>
      <c r="M22" s="236">
        <f t="shared" si="0"/>
        <v>112541.47</v>
      </c>
      <c r="N22" s="236">
        <v>213445.90000000002</v>
      </c>
      <c r="O22" s="236">
        <f t="shared" si="1"/>
        <v>100904.43000000002</v>
      </c>
    </row>
    <row r="23" spans="2:19" ht="15.5" x14ac:dyDescent="0.35">
      <c r="B23" s="65"/>
      <c r="C23" s="44"/>
      <c r="D23" s="44"/>
      <c r="E23" s="241" t="s">
        <v>677</v>
      </c>
      <c r="F23" s="236">
        <v>64703.179999999993</v>
      </c>
      <c r="G23" s="66"/>
      <c r="H23" s="64"/>
      <c r="K23" s="334">
        <v>119731.63000000002</v>
      </c>
      <c r="L23" s="236">
        <v>149086.65000000002</v>
      </c>
      <c r="M23" s="236">
        <f t="shared" si="0"/>
        <v>268818.28000000003</v>
      </c>
      <c r="N23" s="236">
        <v>333521.46000000002</v>
      </c>
      <c r="O23" s="236">
        <f t="shared" si="1"/>
        <v>64703.179999999993</v>
      </c>
    </row>
    <row r="24" spans="2:19" ht="15.5" x14ac:dyDescent="0.35">
      <c r="B24" s="65"/>
      <c r="C24" s="44"/>
      <c r="D24" s="44"/>
      <c r="E24" s="242" t="s">
        <v>678</v>
      </c>
      <c r="F24" s="236">
        <v>13314.630000000034</v>
      </c>
      <c r="G24" s="66"/>
      <c r="H24" s="64"/>
      <c r="K24" s="334">
        <v>11811</v>
      </c>
      <c r="L24" s="236">
        <v>143131.70000000001</v>
      </c>
      <c r="M24" s="236">
        <f t="shared" si="0"/>
        <v>154942.70000000001</v>
      </c>
      <c r="N24" s="236">
        <v>168257.33000000005</v>
      </c>
      <c r="O24" s="236">
        <f t="shared" si="1"/>
        <v>13314.630000000034</v>
      </c>
    </row>
    <row r="25" spans="2:19" ht="14.5" x14ac:dyDescent="0.35">
      <c r="B25" s="65"/>
      <c r="C25" s="44"/>
      <c r="D25" s="44"/>
      <c r="E25" s="297" t="s">
        <v>782</v>
      </c>
      <c r="F25" s="236">
        <v>20000</v>
      </c>
      <c r="G25" s="66"/>
      <c r="H25" s="64"/>
      <c r="K25" s="334">
        <v>180014.49837018896</v>
      </c>
      <c r="L25" s="236">
        <v>75351</v>
      </c>
      <c r="M25" s="236">
        <f>+K25+L25</f>
        <v>255365.49837018896</v>
      </c>
      <c r="N25" s="236">
        <f>178745.841157511+35858</f>
        <v>214603.84115751099</v>
      </c>
      <c r="O25" s="236">
        <f t="shared" si="1"/>
        <v>-40761.657212677965</v>
      </c>
    </row>
    <row r="26" spans="2:19" ht="15" thickBot="1" x14ac:dyDescent="0.4">
      <c r="B26" s="65"/>
      <c r="C26" s="44"/>
      <c r="D26" s="44"/>
      <c r="E26" s="297" t="s">
        <v>716</v>
      </c>
      <c r="F26" s="236">
        <v>157037.3445660352</v>
      </c>
      <c r="G26" s="66"/>
      <c r="H26" s="64"/>
      <c r="K26" s="335">
        <v>123355.04097028842</v>
      </c>
      <c r="L26" s="336">
        <v>153169</v>
      </c>
      <c r="M26" s="336">
        <f>+K26+L26</f>
        <v>276524.04097028845</v>
      </c>
      <c r="N26" s="336">
        <v>433561.385536324</v>
      </c>
      <c r="O26" s="336">
        <f>+N26-M26</f>
        <v>157037.34456603555</v>
      </c>
    </row>
    <row r="27" spans="2:19" ht="15" thickBot="1" x14ac:dyDescent="0.4">
      <c r="B27" s="65"/>
      <c r="C27" s="44"/>
      <c r="D27" s="44"/>
      <c r="E27" s="125" t="s">
        <v>282</v>
      </c>
      <c r="F27" s="243">
        <f>SUM(F17:F26)</f>
        <v>1223561.4573660376</v>
      </c>
      <c r="G27" s="234" t="e">
        <f>+F27-#REF!</f>
        <v>#REF!</v>
      </c>
      <c r="H27" s="64"/>
      <c r="K27" s="330"/>
      <c r="L27" s="330"/>
      <c r="M27" s="330"/>
      <c r="N27" s="330"/>
      <c r="O27" s="330"/>
      <c r="P27" s="331"/>
    </row>
    <row r="28" spans="2:19" ht="34.5" customHeight="1" thickBot="1" x14ac:dyDescent="0.35">
      <c r="B28" s="65"/>
      <c r="C28" s="359" t="s">
        <v>286</v>
      </c>
      <c r="D28" s="359"/>
      <c r="E28" s="66"/>
      <c r="F28" s="66"/>
      <c r="G28" s="66"/>
      <c r="H28" s="64"/>
    </row>
    <row r="29" spans="2:19" ht="28" x14ac:dyDescent="0.3">
      <c r="B29" s="65"/>
      <c r="C29" s="359" t="s">
        <v>288</v>
      </c>
      <c r="D29" s="359"/>
      <c r="E29" s="247" t="s">
        <v>219</v>
      </c>
      <c r="F29" s="248" t="s">
        <v>221</v>
      </c>
      <c r="G29" s="249" t="s">
        <v>250</v>
      </c>
      <c r="H29" s="64"/>
      <c r="J29" s="328" t="s">
        <v>854</v>
      </c>
      <c r="K29" s="328" t="s">
        <v>855</v>
      </c>
      <c r="L29" s="328" t="s">
        <v>856</v>
      </c>
      <c r="M29" s="328" t="s">
        <v>857</v>
      </c>
      <c r="N29" s="328" t="s">
        <v>858</v>
      </c>
      <c r="O29" s="328" t="s">
        <v>859</v>
      </c>
      <c r="P29" s="328" t="s">
        <v>863</v>
      </c>
      <c r="Q29" s="328" t="s">
        <v>860</v>
      </c>
      <c r="R29" s="328" t="s">
        <v>861</v>
      </c>
      <c r="S29" s="328" t="s">
        <v>862</v>
      </c>
    </row>
    <row r="30" spans="2:19" ht="15.5" x14ac:dyDescent="0.3">
      <c r="B30" s="65"/>
      <c r="C30" s="44"/>
      <c r="D30" s="44"/>
      <c r="E30" s="235" t="s">
        <v>671</v>
      </c>
      <c r="F30" s="307">
        <v>522339.20402271766</v>
      </c>
      <c r="G30" s="296" t="s">
        <v>864</v>
      </c>
      <c r="H30" s="64"/>
      <c r="J30" s="308">
        <v>345000</v>
      </c>
      <c r="K30" s="308">
        <v>444317</v>
      </c>
      <c r="L30" s="307">
        <v>575000</v>
      </c>
      <c r="M30" s="307">
        <v>570882.03317727998</v>
      </c>
      <c r="N30" s="307">
        <v>575000</v>
      </c>
      <c r="O30" s="307">
        <v>417461.76280000235</v>
      </c>
      <c r="P30" s="307">
        <v>460000</v>
      </c>
      <c r="Q30" s="329">
        <f t="shared" ref="Q30:Q39" si="2">+J30+L30+N30+P30</f>
        <v>1955000</v>
      </c>
      <c r="R30" s="329">
        <f t="shared" ref="R30:R39" si="3">+K30+M30+O30</f>
        <v>1432660.7959772823</v>
      </c>
      <c r="S30" s="329">
        <f>+Q30-R30</f>
        <v>522339.20402271766</v>
      </c>
    </row>
    <row r="31" spans="2:19" ht="15.5" x14ac:dyDescent="0.3">
      <c r="B31" s="65"/>
      <c r="C31" s="44"/>
      <c r="D31" s="44"/>
      <c r="E31" s="235" t="s">
        <v>672</v>
      </c>
      <c r="F31" s="308">
        <v>468453.27</v>
      </c>
      <c r="G31" s="296" t="str">
        <f>+G30</f>
        <v>October 2019</v>
      </c>
      <c r="H31" s="64"/>
      <c r="J31" s="308">
        <v>50000</v>
      </c>
      <c r="K31" s="308">
        <v>20000</v>
      </c>
      <c r="L31" s="307">
        <v>180000</v>
      </c>
      <c r="M31" s="307">
        <v>20000</v>
      </c>
      <c r="N31" s="307">
        <v>220000</v>
      </c>
      <c r="O31" s="307">
        <v>91546.73000000001</v>
      </c>
      <c r="P31" s="307">
        <v>150000</v>
      </c>
      <c r="Q31" s="329">
        <f t="shared" si="2"/>
        <v>600000</v>
      </c>
      <c r="R31" s="329">
        <f t="shared" si="3"/>
        <v>131546.73000000001</v>
      </c>
      <c r="S31" s="329">
        <f t="shared" ref="S31:S39" si="4">+Q31-R31</f>
        <v>468453.27</v>
      </c>
    </row>
    <row r="32" spans="2:19" ht="15.5" x14ac:dyDescent="0.3">
      <c r="B32" s="65"/>
      <c r="C32" s="44"/>
      <c r="D32" s="44"/>
      <c r="E32" s="237" t="s">
        <v>673</v>
      </c>
      <c r="F32" s="308">
        <v>237403.438888</v>
      </c>
      <c r="G32" s="296" t="str">
        <f t="shared" ref="G32:G39" si="5">+G31</f>
        <v>October 2019</v>
      </c>
      <c r="H32" s="64"/>
      <c r="J32" s="308">
        <v>141552.49816799999</v>
      </c>
      <c r="K32" s="308">
        <v>50672.97</v>
      </c>
      <c r="L32" s="307">
        <v>212328.72071999998</v>
      </c>
      <c r="M32" s="307">
        <v>9284.7900000000009</v>
      </c>
      <c r="N32" s="307">
        <v>0</v>
      </c>
      <c r="O32" s="307">
        <v>56520.02</v>
      </c>
      <c r="P32" s="307">
        <v>0</v>
      </c>
      <c r="Q32" s="329">
        <f t="shared" si="2"/>
        <v>353881.218888</v>
      </c>
      <c r="R32" s="329">
        <f t="shared" si="3"/>
        <v>116477.78</v>
      </c>
      <c r="S32" s="329">
        <f t="shared" si="4"/>
        <v>237403.438888</v>
      </c>
    </row>
    <row r="33" spans="2:19" ht="15.5" x14ac:dyDescent="0.3">
      <c r="B33" s="65"/>
      <c r="C33" s="44"/>
      <c r="D33" s="44"/>
      <c r="E33" s="250" t="s">
        <v>674</v>
      </c>
      <c r="F33" s="308">
        <v>900000</v>
      </c>
      <c r="G33" s="296" t="str">
        <f t="shared" si="5"/>
        <v>October 2019</v>
      </c>
      <c r="H33" s="64"/>
      <c r="J33" s="308">
        <v>306563.87086999993</v>
      </c>
      <c r="K33" s="308">
        <v>288339</v>
      </c>
      <c r="L33" s="307">
        <v>527605.87572499993</v>
      </c>
      <c r="M33" s="307">
        <v>21736.320000000007</v>
      </c>
      <c r="N33" s="307">
        <v>527606.45144999993</v>
      </c>
      <c r="O33" s="307">
        <v>229004.96000000002</v>
      </c>
      <c r="P33" s="307">
        <v>492085.16116000002</v>
      </c>
      <c r="Q33" s="329">
        <f t="shared" si="2"/>
        <v>1853861.3592050001</v>
      </c>
      <c r="R33" s="329">
        <f t="shared" si="3"/>
        <v>539080.28</v>
      </c>
      <c r="S33" s="329">
        <f t="shared" si="4"/>
        <v>1314781.0792050001</v>
      </c>
    </row>
    <row r="34" spans="2:19" ht="15.5" x14ac:dyDescent="0.3">
      <c r="B34" s="65"/>
      <c r="C34" s="44"/>
      <c r="D34" s="44"/>
      <c r="E34" s="239" t="s">
        <v>675</v>
      </c>
      <c r="F34" s="308">
        <v>469450.355193</v>
      </c>
      <c r="G34" s="296" t="str">
        <f t="shared" si="5"/>
        <v>October 2019</v>
      </c>
      <c r="H34" s="64"/>
      <c r="J34" s="308">
        <v>132704.63288250001</v>
      </c>
      <c r="K34" s="308">
        <v>115606</v>
      </c>
      <c r="L34" s="307">
        <v>237100.40480399996</v>
      </c>
      <c r="M34" s="307">
        <v>104489.67000000001</v>
      </c>
      <c r="N34" s="307">
        <v>223830.54699649999</v>
      </c>
      <c r="O34" s="307">
        <v>73068.399999999994</v>
      </c>
      <c r="P34" s="307">
        <v>168978.84051000001</v>
      </c>
      <c r="Q34" s="329">
        <f t="shared" si="2"/>
        <v>762614.425193</v>
      </c>
      <c r="R34" s="329">
        <f t="shared" si="3"/>
        <v>293164.07</v>
      </c>
      <c r="S34" s="329">
        <f t="shared" si="4"/>
        <v>469450.355193</v>
      </c>
    </row>
    <row r="35" spans="2:19" ht="15.5" x14ac:dyDescent="0.3">
      <c r="B35" s="65"/>
      <c r="C35" s="44"/>
      <c r="D35" s="44"/>
      <c r="E35" s="251" t="s">
        <v>676</v>
      </c>
      <c r="F35" s="308">
        <v>292474.09999999998</v>
      </c>
      <c r="G35" s="296" t="str">
        <f t="shared" si="5"/>
        <v>October 2019</v>
      </c>
      <c r="H35" s="64"/>
      <c r="J35" s="308">
        <v>81600</v>
      </c>
      <c r="K35" s="308">
        <v>9834</v>
      </c>
      <c r="L35" s="307">
        <v>201280</v>
      </c>
      <c r="M35" s="307">
        <v>102707.47</v>
      </c>
      <c r="N35" s="307">
        <v>146880</v>
      </c>
      <c r="O35" s="307">
        <v>100904.43000000002</v>
      </c>
      <c r="P35" s="307">
        <v>76160</v>
      </c>
      <c r="Q35" s="329">
        <f t="shared" si="2"/>
        <v>505920</v>
      </c>
      <c r="R35" s="329">
        <f t="shared" si="3"/>
        <v>213445.90000000002</v>
      </c>
      <c r="S35" s="329">
        <f t="shared" si="4"/>
        <v>292474.09999999998</v>
      </c>
    </row>
    <row r="36" spans="2:19" ht="15.5" x14ac:dyDescent="0.3">
      <c r="B36" s="65"/>
      <c r="C36" s="44"/>
      <c r="D36" s="44"/>
      <c r="E36" s="241" t="s">
        <v>677</v>
      </c>
      <c r="F36" s="309">
        <v>425358.54</v>
      </c>
      <c r="G36" s="296" t="str">
        <f t="shared" si="5"/>
        <v>October 2019</v>
      </c>
      <c r="H36" s="64"/>
      <c r="J36" s="308">
        <v>122400</v>
      </c>
      <c r="K36" s="308">
        <v>119731.63000000002</v>
      </c>
      <c r="L36" s="307">
        <v>301920</v>
      </c>
      <c r="M36" s="307">
        <v>149086.65000000002</v>
      </c>
      <c r="N36" s="307">
        <v>220320.00000000003</v>
      </c>
      <c r="O36" s="307">
        <v>64703.179999999993</v>
      </c>
      <c r="P36" s="307">
        <v>114240.00000000003</v>
      </c>
      <c r="Q36" s="329">
        <f t="shared" si="2"/>
        <v>758880</v>
      </c>
      <c r="R36" s="329">
        <f t="shared" si="3"/>
        <v>333521.46000000002</v>
      </c>
      <c r="S36" s="329">
        <f t="shared" si="4"/>
        <v>425358.54</v>
      </c>
    </row>
    <row r="37" spans="2:19" ht="15.5" x14ac:dyDescent="0.3">
      <c r="B37" s="65"/>
      <c r="C37" s="44"/>
      <c r="D37" s="44"/>
      <c r="E37" s="252" t="s">
        <v>678</v>
      </c>
      <c r="F37" s="309">
        <v>333942.66999999993</v>
      </c>
      <c r="G37" s="296" t="str">
        <f t="shared" si="5"/>
        <v>October 2019</v>
      </c>
      <c r="H37" s="64"/>
      <c r="J37" s="308">
        <v>81000</v>
      </c>
      <c r="K37" s="308">
        <v>11811</v>
      </c>
      <c r="L37" s="307">
        <v>199800</v>
      </c>
      <c r="M37" s="307">
        <v>143131.70000000001</v>
      </c>
      <c r="N37" s="307">
        <v>145800</v>
      </c>
      <c r="O37" s="307">
        <v>13314.630000000034</v>
      </c>
      <c r="P37" s="307">
        <v>75600</v>
      </c>
      <c r="Q37" s="329">
        <f t="shared" si="2"/>
        <v>502200</v>
      </c>
      <c r="R37" s="329">
        <f t="shared" si="3"/>
        <v>168257.33000000005</v>
      </c>
      <c r="S37" s="329">
        <f t="shared" si="4"/>
        <v>333942.66999999993</v>
      </c>
    </row>
    <row r="38" spans="2:19" ht="14.5" x14ac:dyDescent="0.3">
      <c r="B38" s="65"/>
      <c r="C38" s="44"/>
      <c r="D38" s="44"/>
      <c r="E38" s="297" t="s">
        <v>782</v>
      </c>
      <c r="F38" s="311">
        <v>127583.501629811</v>
      </c>
      <c r="G38" s="296" t="str">
        <f t="shared" si="5"/>
        <v>October 2019</v>
      </c>
      <c r="H38" s="64"/>
      <c r="J38" s="308">
        <v>214056</v>
      </c>
      <c r="K38" s="308">
        <v>180014.49837018899</v>
      </c>
      <c r="L38" s="307">
        <v>144631</v>
      </c>
      <c r="M38" s="307">
        <v>75351</v>
      </c>
      <c r="N38" s="307">
        <v>179631</v>
      </c>
      <c r="O38" s="307">
        <f>+O25</f>
        <v>-40761.657212677965</v>
      </c>
      <c r="P38" s="307">
        <v>144631</v>
      </c>
      <c r="Q38" s="329">
        <f t="shared" si="2"/>
        <v>682949</v>
      </c>
      <c r="R38" s="329">
        <f t="shared" si="3"/>
        <v>214603.84115751102</v>
      </c>
      <c r="S38" s="329">
        <f>+Q38-R38</f>
        <v>468345.15884248901</v>
      </c>
    </row>
    <row r="39" spans="2:19" ht="14.5" x14ac:dyDescent="0.3">
      <c r="B39" s="65"/>
      <c r="C39" s="44"/>
      <c r="D39" s="44"/>
      <c r="E39" s="297" t="s">
        <v>716</v>
      </c>
      <c r="F39" s="310">
        <v>193166.61446367635</v>
      </c>
      <c r="G39" s="296" t="str">
        <f t="shared" si="5"/>
        <v>October 2019</v>
      </c>
      <c r="H39" s="64"/>
      <c r="J39" s="308">
        <v>176682</v>
      </c>
      <c r="K39" s="308">
        <v>123355.04097028842</v>
      </c>
      <c r="L39" s="307">
        <v>146682</v>
      </c>
      <c r="M39" s="307">
        <v>153169</v>
      </c>
      <c r="N39" s="307">
        <v>146682</v>
      </c>
      <c r="O39" s="307">
        <v>157037.3445660352</v>
      </c>
      <c r="P39" s="307">
        <v>156682</v>
      </c>
      <c r="Q39" s="329">
        <f t="shared" si="2"/>
        <v>626728</v>
      </c>
      <c r="R39" s="329">
        <f t="shared" si="3"/>
        <v>433561.38553632365</v>
      </c>
      <c r="S39" s="329">
        <f t="shared" si="4"/>
        <v>193166.61446367635</v>
      </c>
    </row>
    <row r="40" spans="2:19" ht="14.5" thickBot="1" x14ac:dyDescent="0.35">
      <c r="B40" s="65"/>
      <c r="C40" s="44"/>
      <c r="D40" s="44"/>
      <c r="E40" s="253" t="s">
        <v>282</v>
      </c>
      <c r="F40" s="254">
        <f>SUM(F30:F39)</f>
        <v>3970171.6941972044</v>
      </c>
      <c r="G40" s="255"/>
      <c r="H40" s="64"/>
    </row>
    <row r="41" spans="2:19" x14ac:dyDescent="0.3">
      <c r="B41" s="65"/>
      <c r="C41" s="44"/>
      <c r="D41" s="44"/>
      <c r="E41" s="66"/>
      <c r="F41" s="66"/>
      <c r="G41" s="66"/>
      <c r="H41" s="64"/>
    </row>
    <row r="42" spans="2:19" ht="34.5" customHeight="1" thickBot="1" x14ac:dyDescent="0.35">
      <c r="B42" s="65"/>
      <c r="C42" s="359" t="s">
        <v>289</v>
      </c>
      <c r="D42" s="359"/>
      <c r="E42" s="359"/>
      <c r="F42" s="359"/>
      <c r="G42" s="129"/>
      <c r="H42" s="64"/>
    </row>
    <row r="43" spans="2:19" ht="63.75" customHeight="1" thickBot="1" x14ac:dyDescent="0.35">
      <c r="B43" s="65"/>
      <c r="C43" s="359" t="s">
        <v>215</v>
      </c>
      <c r="D43" s="359"/>
      <c r="E43" s="367">
        <v>3317341</v>
      </c>
      <c r="F43" s="368"/>
      <c r="G43" s="66"/>
      <c r="H43" s="64"/>
    </row>
    <row r="44" spans="2:19" ht="14.5" thickBot="1" x14ac:dyDescent="0.35">
      <c r="B44" s="65"/>
      <c r="C44" s="366"/>
      <c r="D44" s="366"/>
      <c r="E44" s="366"/>
      <c r="F44" s="366"/>
      <c r="G44" s="66"/>
      <c r="H44" s="64"/>
    </row>
    <row r="45" spans="2:19" ht="59.25" customHeight="1" thickBot="1" x14ac:dyDescent="0.35">
      <c r="B45" s="65"/>
      <c r="C45" s="359" t="s">
        <v>216</v>
      </c>
      <c r="D45" s="359"/>
      <c r="E45" s="367">
        <v>3317341</v>
      </c>
      <c r="F45" s="368"/>
      <c r="G45" s="66"/>
      <c r="H45" s="64"/>
    </row>
    <row r="46" spans="2:19" ht="100" customHeight="1" thickBot="1" x14ac:dyDescent="0.35">
      <c r="B46" s="65"/>
      <c r="C46" s="359" t="s">
        <v>217</v>
      </c>
      <c r="D46" s="359"/>
      <c r="E46" s="380" t="s">
        <v>781</v>
      </c>
      <c r="F46" s="381"/>
      <c r="G46" s="66"/>
      <c r="H46" s="64"/>
    </row>
    <row r="47" spans="2:19" x14ac:dyDescent="0.3">
      <c r="B47" s="65"/>
      <c r="C47" s="44"/>
      <c r="D47" s="44"/>
      <c r="E47" s="66"/>
      <c r="F47" s="66"/>
      <c r="G47" s="66"/>
      <c r="H47" s="64"/>
    </row>
    <row r="48" spans="2:19" ht="14.5" thickBot="1" x14ac:dyDescent="0.35">
      <c r="B48" s="67"/>
      <c r="C48" s="356"/>
      <c r="D48" s="356"/>
      <c r="E48" s="68"/>
      <c r="F48" s="49"/>
      <c r="G48" s="49"/>
      <c r="H48" s="69"/>
    </row>
    <row r="49" spans="2:7" s="18" customFormat="1" ht="65.25" customHeight="1" x14ac:dyDescent="0.3">
      <c r="B49" s="17"/>
      <c r="C49" s="357"/>
      <c r="D49" s="357"/>
      <c r="E49" s="358"/>
      <c r="F49" s="358"/>
      <c r="G49" s="13"/>
    </row>
    <row r="50" spans="2:7" ht="59.25" customHeight="1" x14ac:dyDescent="0.3">
      <c r="B50" s="17"/>
      <c r="C50" s="19"/>
      <c r="D50" s="19"/>
      <c r="E50" s="16"/>
      <c r="F50" s="16"/>
      <c r="G50" s="13"/>
    </row>
    <row r="51" spans="2:7" ht="50.25" customHeight="1" x14ac:dyDescent="0.3">
      <c r="B51" s="17"/>
      <c r="C51" s="360"/>
      <c r="D51" s="360"/>
      <c r="E51" s="362"/>
      <c r="F51" s="362"/>
      <c r="G51" s="13"/>
    </row>
    <row r="52" spans="2:7" ht="100" customHeight="1" x14ac:dyDescent="0.3">
      <c r="B52" s="17"/>
      <c r="C52" s="360"/>
      <c r="D52" s="360"/>
      <c r="E52" s="361"/>
      <c r="F52" s="361"/>
      <c r="G52" s="13"/>
    </row>
    <row r="53" spans="2:7" x14ac:dyDescent="0.3">
      <c r="B53" s="17"/>
      <c r="C53" s="17"/>
      <c r="D53" s="17"/>
      <c r="E53" s="13"/>
      <c r="F53" s="13"/>
      <c r="G53" s="13"/>
    </row>
    <row r="54" spans="2:7" x14ac:dyDescent="0.3">
      <c r="B54" s="17"/>
      <c r="C54" s="357"/>
      <c r="D54" s="357"/>
      <c r="E54" s="13"/>
      <c r="F54" s="13"/>
      <c r="G54" s="13"/>
    </row>
    <row r="55" spans="2:7" ht="50.25" customHeight="1" x14ac:dyDescent="0.3">
      <c r="B55" s="17"/>
      <c r="C55" s="357"/>
      <c r="D55" s="357"/>
      <c r="E55" s="361"/>
      <c r="F55" s="361"/>
      <c r="G55" s="13"/>
    </row>
    <row r="56" spans="2:7" ht="100" customHeight="1" x14ac:dyDescent="0.3">
      <c r="B56" s="17"/>
      <c r="C56" s="360"/>
      <c r="D56" s="360"/>
      <c r="E56" s="361"/>
      <c r="F56" s="361"/>
      <c r="G56" s="13"/>
    </row>
    <row r="57" spans="2:7" x14ac:dyDescent="0.3">
      <c r="B57" s="17"/>
      <c r="C57" s="20"/>
      <c r="D57" s="17"/>
      <c r="E57" s="21"/>
      <c r="F57" s="13"/>
      <c r="G57" s="13"/>
    </row>
    <row r="58" spans="2:7" x14ac:dyDescent="0.3">
      <c r="B58" s="17"/>
      <c r="C58" s="20"/>
      <c r="D58" s="20"/>
      <c r="E58" s="21"/>
      <c r="F58" s="21"/>
      <c r="G58" s="12"/>
    </row>
    <row r="59" spans="2:7" x14ac:dyDescent="0.3">
      <c r="E59" s="22"/>
      <c r="F59" s="22"/>
    </row>
    <row r="60" spans="2:7" x14ac:dyDescent="0.3">
      <c r="E60" s="22"/>
      <c r="F60" s="22"/>
    </row>
  </sheetData>
  <mergeCells count="36">
    <mergeCell ref="E10:F10"/>
    <mergeCell ref="C8:F8"/>
    <mergeCell ref="C12:D12"/>
    <mergeCell ref="C46:D46"/>
    <mergeCell ref="C45:D45"/>
    <mergeCell ref="E46:F46"/>
    <mergeCell ref="E45:F45"/>
    <mergeCell ref="C3:G3"/>
    <mergeCell ref="C44:F44"/>
    <mergeCell ref="C9:D9"/>
    <mergeCell ref="C10:D10"/>
    <mergeCell ref="C28:D28"/>
    <mergeCell ref="C29:D29"/>
    <mergeCell ref="C43:D43"/>
    <mergeCell ref="E43:F43"/>
    <mergeCell ref="C5:F5"/>
    <mergeCell ref="B4:F4"/>
    <mergeCell ref="C16:D16"/>
    <mergeCell ref="C7:D7"/>
    <mergeCell ref="C15:D15"/>
    <mergeCell ref="C13:F13"/>
    <mergeCell ref="E12:F12"/>
    <mergeCell ref="E9:F9"/>
    <mergeCell ref="C48:D48"/>
    <mergeCell ref="C49:D49"/>
    <mergeCell ref="E49:F49"/>
    <mergeCell ref="C42:F42"/>
    <mergeCell ref="C56:D56"/>
    <mergeCell ref="E55:F55"/>
    <mergeCell ref="E56:F56"/>
    <mergeCell ref="E52:F52"/>
    <mergeCell ref="E51:F51"/>
    <mergeCell ref="C51:D51"/>
    <mergeCell ref="C52:D52"/>
    <mergeCell ref="C55:D55"/>
    <mergeCell ref="C54:D54"/>
  </mergeCells>
  <dataValidations count="2">
    <dataValidation type="whole" allowBlank="1" showInputMessage="1" showErrorMessage="1" sqref="E51 E9" xr:uid="{00000000-0002-0000-0100-000000000000}">
      <formula1>-999999999</formula1>
      <formula2>999999999</formula2>
    </dataValidation>
    <dataValidation type="list" allowBlank="1" showInputMessage="1" showErrorMessage="1" sqref="E55" xr:uid="{00000000-0002-0000-0100-000001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9"/>
  <sheetViews>
    <sheetView tabSelected="1" topLeftCell="A17" zoomScale="70" zoomScaleNormal="70" workbookViewId="0">
      <selection activeCell="E15" sqref="E15:F15"/>
    </sheetView>
  </sheetViews>
  <sheetFormatPr defaultColWidth="8.81640625" defaultRowHeight="14.5" x14ac:dyDescent="0.35"/>
  <cols>
    <col min="1" max="2" width="1.81640625" customWidth="1"/>
    <col min="3" max="3" width="40" customWidth="1"/>
    <col min="4" max="5" width="22.81640625" customWidth="1"/>
    <col min="6" max="6" width="36.36328125" customWidth="1"/>
    <col min="7" max="7" width="2" customWidth="1"/>
    <col min="8" max="8" width="1.54296875" customWidth="1"/>
  </cols>
  <sheetData>
    <row r="1" spans="2:7" ht="15" thickBot="1" x14ac:dyDescent="0.4"/>
    <row r="2" spans="2:7" ht="15" thickBot="1" x14ac:dyDescent="0.4">
      <c r="B2" s="78"/>
      <c r="C2" s="79"/>
      <c r="D2" s="79"/>
      <c r="E2" s="79"/>
      <c r="F2" s="79"/>
      <c r="G2" s="80"/>
    </row>
    <row r="3" spans="2:7" ht="20.5" thickBot="1" x14ac:dyDescent="0.45">
      <c r="B3" s="81"/>
      <c r="C3" s="363" t="s">
        <v>222</v>
      </c>
      <c r="D3" s="364"/>
      <c r="E3" s="364"/>
      <c r="F3" s="365"/>
      <c r="G3" s="51"/>
    </row>
    <row r="4" spans="2:7" x14ac:dyDescent="0.35">
      <c r="B4" s="383"/>
      <c r="C4" s="384"/>
      <c r="D4" s="384"/>
      <c r="E4" s="384"/>
      <c r="F4" s="384"/>
      <c r="G4" s="51"/>
    </row>
    <row r="5" spans="2:7" x14ac:dyDescent="0.35">
      <c r="B5" s="52"/>
      <c r="C5" s="394"/>
      <c r="D5" s="394"/>
      <c r="E5" s="394"/>
      <c r="F5" s="394"/>
      <c r="G5" s="51"/>
    </row>
    <row r="6" spans="2:7" x14ac:dyDescent="0.35">
      <c r="B6" s="52"/>
      <c r="C6" s="53"/>
      <c r="D6" s="54"/>
      <c r="E6" s="53"/>
      <c r="F6" s="54"/>
      <c r="G6" s="51"/>
    </row>
    <row r="7" spans="2:7" x14ac:dyDescent="0.35">
      <c r="B7" s="52"/>
      <c r="C7" s="382" t="s">
        <v>233</v>
      </c>
      <c r="D7" s="382"/>
      <c r="E7" s="55"/>
      <c r="F7" s="54"/>
      <c r="G7" s="51"/>
    </row>
    <row r="8" spans="2:7" ht="15" thickBot="1" x14ac:dyDescent="0.4">
      <c r="B8" s="52"/>
      <c r="C8" s="395" t="s">
        <v>295</v>
      </c>
      <c r="D8" s="395"/>
      <c r="E8" s="395"/>
      <c r="F8" s="395"/>
      <c r="G8" s="51"/>
    </row>
    <row r="9" spans="2:7" ht="15" thickBot="1" x14ac:dyDescent="0.4">
      <c r="B9" s="52"/>
      <c r="C9" s="26" t="s">
        <v>235</v>
      </c>
      <c r="D9" s="27" t="s">
        <v>234</v>
      </c>
      <c r="E9" s="396" t="s">
        <v>274</v>
      </c>
      <c r="F9" s="397"/>
      <c r="G9" s="51"/>
    </row>
    <row r="10" spans="2:7" ht="172" customHeight="1" x14ac:dyDescent="0.35">
      <c r="B10" s="52"/>
      <c r="C10" s="245" t="s">
        <v>700</v>
      </c>
      <c r="D10" s="244" t="s">
        <v>703</v>
      </c>
      <c r="E10" s="385" t="s">
        <v>867</v>
      </c>
      <c r="F10" s="400"/>
      <c r="G10" s="51"/>
    </row>
    <row r="11" spans="2:7" ht="82.5" customHeight="1" x14ac:dyDescent="0.35">
      <c r="B11" s="52"/>
      <c r="C11" s="245" t="s">
        <v>701</v>
      </c>
      <c r="D11" s="244" t="s">
        <v>703</v>
      </c>
      <c r="E11" s="385" t="s">
        <v>704</v>
      </c>
      <c r="F11" s="386"/>
      <c r="G11" s="51"/>
    </row>
    <row r="12" spans="2:7" ht="69.5" customHeight="1" x14ac:dyDescent="0.35">
      <c r="B12" s="52"/>
      <c r="C12" s="245" t="s">
        <v>705</v>
      </c>
      <c r="D12" s="244" t="s">
        <v>703</v>
      </c>
      <c r="E12" s="385" t="s">
        <v>709</v>
      </c>
      <c r="F12" s="386"/>
      <c r="G12" s="51"/>
    </row>
    <row r="13" spans="2:7" ht="41" customHeight="1" x14ac:dyDescent="0.35">
      <c r="B13" s="52"/>
      <c r="C13" s="245" t="s">
        <v>702</v>
      </c>
      <c r="D13" s="244" t="s">
        <v>703</v>
      </c>
      <c r="E13" s="385" t="s">
        <v>865</v>
      </c>
      <c r="F13" s="386"/>
      <c r="G13" s="51"/>
    </row>
    <row r="14" spans="2:7" ht="248.5" customHeight="1" x14ac:dyDescent="0.35">
      <c r="B14" s="52"/>
      <c r="C14" s="245" t="s">
        <v>710</v>
      </c>
      <c r="D14" s="244" t="s">
        <v>703</v>
      </c>
      <c r="E14" s="385" t="s">
        <v>868</v>
      </c>
      <c r="F14" s="386"/>
      <c r="G14" s="51"/>
    </row>
    <row r="15" spans="2:7" ht="124.5" customHeight="1" x14ac:dyDescent="0.35">
      <c r="B15" s="52"/>
      <c r="C15" s="245" t="s">
        <v>786</v>
      </c>
      <c r="D15" s="244" t="s">
        <v>703</v>
      </c>
      <c r="E15" s="385" t="s">
        <v>886</v>
      </c>
      <c r="F15" s="386"/>
      <c r="G15" s="51"/>
    </row>
    <row r="16" spans="2:7" ht="67.5" customHeight="1" x14ac:dyDescent="0.35">
      <c r="B16" s="52"/>
      <c r="C16" s="245" t="s">
        <v>706</v>
      </c>
      <c r="D16" s="244" t="s">
        <v>703</v>
      </c>
      <c r="E16" s="385" t="s">
        <v>808</v>
      </c>
      <c r="F16" s="386"/>
      <c r="G16" s="51"/>
    </row>
    <row r="17" spans="2:7" ht="110.5" customHeight="1" x14ac:dyDescent="0.35">
      <c r="B17" s="52"/>
      <c r="C17" s="245" t="s">
        <v>708</v>
      </c>
      <c r="D17" s="244" t="s">
        <v>703</v>
      </c>
      <c r="E17" s="390" t="s">
        <v>866</v>
      </c>
      <c r="F17" s="391"/>
      <c r="G17" s="51"/>
    </row>
    <row r="18" spans="2:7" ht="41.5" customHeight="1" x14ac:dyDescent="0.35">
      <c r="B18" s="52"/>
      <c r="C18" s="245" t="s">
        <v>707</v>
      </c>
      <c r="D18" s="244" t="s">
        <v>703</v>
      </c>
      <c r="E18" s="385" t="s">
        <v>712</v>
      </c>
      <c r="F18" s="386"/>
      <c r="G18" s="51"/>
    </row>
    <row r="19" spans="2:7" ht="67" customHeight="1" x14ac:dyDescent="0.35">
      <c r="B19" s="52"/>
      <c r="C19" s="245" t="s">
        <v>711</v>
      </c>
      <c r="D19" s="244" t="s">
        <v>703</v>
      </c>
      <c r="E19" s="385" t="s">
        <v>764</v>
      </c>
      <c r="F19" s="386"/>
      <c r="G19" s="51"/>
    </row>
    <row r="20" spans="2:7" x14ac:dyDescent="0.35">
      <c r="B20" s="52"/>
      <c r="C20" s="54"/>
      <c r="D20" s="54"/>
      <c r="E20" s="54"/>
      <c r="F20" s="54"/>
      <c r="G20" s="51"/>
    </row>
    <row r="21" spans="2:7" x14ac:dyDescent="0.35">
      <c r="B21" s="52"/>
      <c r="C21" s="388" t="s">
        <v>257</v>
      </c>
      <c r="D21" s="388"/>
      <c r="E21" s="388"/>
      <c r="F21" s="388"/>
      <c r="G21" s="51"/>
    </row>
    <row r="22" spans="2:7" ht="15" thickBot="1" x14ac:dyDescent="0.4">
      <c r="B22" s="52"/>
      <c r="C22" s="389" t="s">
        <v>272</v>
      </c>
      <c r="D22" s="389"/>
      <c r="E22" s="389"/>
      <c r="F22" s="389"/>
      <c r="G22" s="51"/>
    </row>
    <row r="23" spans="2:7" ht="15" thickBot="1" x14ac:dyDescent="0.4">
      <c r="B23" s="52"/>
      <c r="C23" s="26" t="s">
        <v>235</v>
      </c>
      <c r="D23" s="27" t="s">
        <v>234</v>
      </c>
      <c r="E23" s="396" t="s">
        <v>274</v>
      </c>
      <c r="F23" s="397"/>
      <c r="G23" s="51"/>
    </row>
    <row r="24" spans="2:7" x14ac:dyDescent="0.35">
      <c r="B24" s="52"/>
      <c r="C24" s="245" t="s">
        <v>802</v>
      </c>
      <c r="D24" s="244" t="s">
        <v>803</v>
      </c>
      <c r="E24" s="399" t="s">
        <v>812</v>
      </c>
      <c r="F24" s="400"/>
      <c r="G24" s="51"/>
    </row>
    <row r="25" spans="2:7" x14ac:dyDescent="0.35">
      <c r="B25" s="52"/>
      <c r="C25" s="295"/>
      <c r="D25" s="244"/>
      <c r="E25" s="385"/>
      <c r="F25" s="386"/>
      <c r="G25" s="51"/>
    </row>
    <row r="26" spans="2:7" x14ac:dyDescent="0.35">
      <c r="B26" s="52"/>
      <c r="C26" s="28"/>
      <c r="D26" s="28"/>
      <c r="E26" s="401"/>
      <c r="F26" s="402"/>
      <c r="G26" s="51"/>
    </row>
    <row r="27" spans="2:7" ht="15" thickBot="1" x14ac:dyDescent="0.4">
      <c r="B27" s="52"/>
      <c r="C27" s="29"/>
      <c r="D27" s="29"/>
      <c r="E27" s="392"/>
      <c r="F27" s="393"/>
      <c r="G27" s="51"/>
    </row>
    <row r="28" spans="2:7" x14ac:dyDescent="0.35">
      <c r="B28" s="52"/>
      <c r="C28" s="54"/>
      <c r="D28" s="54"/>
      <c r="E28" s="54"/>
      <c r="F28" s="54"/>
      <c r="G28" s="51"/>
    </row>
    <row r="29" spans="2:7" x14ac:dyDescent="0.35">
      <c r="B29" s="52"/>
      <c r="C29" s="54"/>
      <c r="D29" s="54"/>
      <c r="E29" s="54"/>
      <c r="F29" s="54"/>
      <c r="G29" s="51"/>
    </row>
    <row r="30" spans="2:7" ht="34" customHeight="1" x14ac:dyDescent="0.35">
      <c r="B30" s="52"/>
      <c r="C30" s="387" t="s">
        <v>256</v>
      </c>
      <c r="D30" s="387"/>
      <c r="E30" s="387"/>
      <c r="F30" s="387"/>
      <c r="G30" s="51"/>
    </row>
    <row r="31" spans="2:7" ht="15" thickBot="1" x14ac:dyDescent="0.4">
      <c r="B31" s="52"/>
      <c r="C31" s="395" t="s">
        <v>275</v>
      </c>
      <c r="D31" s="395"/>
      <c r="E31" s="398"/>
      <c r="F31" s="398"/>
      <c r="G31" s="51"/>
    </row>
    <row r="32" spans="2:7" ht="15" thickBot="1" x14ac:dyDescent="0.4">
      <c r="B32" s="52"/>
      <c r="C32" s="408"/>
      <c r="D32" s="409"/>
      <c r="E32" s="409"/>
      <c r="F32" s="410"/>
      <c r="G32" s="51"/>
    </row>
    <row r="33" spans="2:7" x14ac:dyDescent="0.35">
      <c r="B33" s="52"/>
      <c r="C33" s="54"/>
      <c r="D33" s="54"/>
      <c r="E33" s="54"/>
      <c r="F33" s="54"/>
      <c r="G33" s="51"/>
    </row>
    <row r="34" spans="2:7" x14ac:dyDescent="0.35">
      <c r="B34" s="52"/>
      <c r="C34" s="54"/>
      <c r="D34" s="54"/>
      <c r="E34" s="54"/>
      <c r="F34" s="54"/>
      <c r="G34" s="51"/>
    </row>
    <row r="35" spans="2:7" x14ac:dyDescent="0.35">
      <c r="B35" s="52"/>
      <c r="C35" s="54"/>
      <c r="D35" s="54"/>
      <c r="E35" s="54"/>
      <c r="F35" s="54"/>
      <c r="G35" s="51"/>
    </row>
    <row r="36" spans="2:7" ht="15" thickBot="1" x14ac:dyDescent="0.4">
      <c r="B36" s="56"/>
      <c r="C36" s="57"/>
      <c r="D36" s="57"/>
      <c r="E36" s="57"/>
      <c r="F36" s="57"/>
      <c r="G36" s="58"/>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403"/>
      <c r="D43" s="403"/>
      <c r="E43" s="7"/>
      <c r="F43" s="8"/>
      <c r="G43" s="8"/>
    </row>
    <row r="44" spans="2:7" x14ac:dyDescent="0.35">
      <c r="B44" s="8"/>
      <c r="C44" s="403"/>
      <c r="D44" s="403"/>
      <c r="E44" s="7"/>
      <c r="F44" s="8"/>
      <c r="G44" s="8"/>
    </row>
    <row r="45" spans="2:7" x14ac:dyDescent="0.35">
      <c r="B45" s="8"/>
      <c r="C45" s="411"/>
      <c r="D45" s="411"/>
      <c r="E45" s="411"/>
      <c r="F45" s="411"/>
      <c r="G45" s="8"/>
    </row>
    <row r="46" spans="2:7" x14ac:dyDescent="0.35">
      <c r="B46" s="8"/>
      <c r="C46" s="406"/>
      <c r="D46" s="406"/>
      <c r="E46" s="407"/>
      <c r="F46" s="407"/>
      <c r="G46" s="8"/>
    </row>
    <row r="47" spans="2:7" x14ac:dyDescent="0.35">
      <c r="B47" s="8"/>
      <c r="C47" s="406"/>
      <c r="D47" s="406"/>
      <c r="E47" s="404"/>
      <c r="F47" s="404"/>
      <c r="G47" s="8"/>
    </row>
    <row r="48" spans="2:7" x14ac:dyDescent="0.35">
      <c r="B48" s="8"/>
      <c r="C48" s="8"/>
      <c r="D48" s="8"/>
      <c r="E48" s="8"/>
      <c r="F48" s="8"/>
      <c r="G48" s="8"/>
    </row>
    <row r="49" spans="2:7" x14ac:dyDescent="0.35">
      <c r="B49" s="8"/>
      <c r="C49" s="403"/>
      <c r="D49" s="403"/>
      <c r="E49" s="7"/>
      <c r="F49" s="8"/>
      <c r="G49" s="8"/>
    </row>
    <row r="50" spans="2:7" x14ac:dyDescent="0.35">
      <c r="B50" s="8"/>
      <c r="C50" s="403"/>
      <c r="D50" s="403"/>
      <c r="E50" s="405"/>
      <c r="F50" s="405"/>
      <c r="G50" s="8"/>
    </row>
    <row r="51" spans="2:7" x14ac:dyDescent="0.35">
      <c r="B51" s="8"/>
      <c r="C51" s="7"/>
      <c r="D51" s="7"/>
      <c r="E51" s="7"/>
      <c r="F51" s="7"/>
      <c r="G51" s="8"/>
    </row>
    <row r="52" spans="2:7" x14ac:dyDescent="0.35">
      <c r="B52" s="8"/>
      <c r="C52" s="406"/>
      <c r="D52" s="406"/>
      <c r="E52" s="407"/>
      <c r="F52" s="407"/>
      <c r="G52" s="8"/>
    </row>
    <row r="53" spans="2:7" x14ac:dyDescent="0.35">
      <c r="B53" s="8"/>
      <c r="C53" s="406"/>
      <c r="D53" s="406"/>
      <c r="E53" s="404"/>
      <c r="F53" s="404"/>
      <c r="G53" s="8"/>
    </row>
    <row r="54" spans="2:7" x14ac:dyDescent="0.35">
      <c r="B54" s="8"/>
      <c r="C54" s="8"/>
      <c r="D54" s="8"/>
      <c r="E54" s="8"/>
      <c r="F54" s="8"/>
      <c r="G54" s="8"/>
    </row>
    <row r="55" spans="2:7" x14ac:dyDescent="0.35">
      <c r="B55" s="8"/>
      <c r="C55" s="403"/>
      <c r="D55" s="403"/>
      <c r="E55" s="8"/>
      <c r="F55" s="8"/>
      <c r="G55" s="8"/>
    </row>
    <row r="56" spans="2:7" x14ac:dyDescent="0.35">
      <c r="B56" s="8"/>
      <c r="C56" s="403"/>
      <c r="D56" s="403"/>
      <c r="E56" s="404"/>
      <c r="F56" s="404"/>
      <c r="G56" s="8"/>
    </row>
    <row r="57" spans="2:7" x14ac:dyDescent="0.35">
      <c r="B57" s="8"/>
      <c r="C57" s="406"/>
      <c r="D57" s="406"/>
      <c r="E57" s="404"/>
      <c r="F57" s="404"/>
      <c r="G57" s="8"/>
    </row>
    <row r="58" spans="2:7" x14ac:dyDescent="0.35">
      <c r="B58" s="8"/>
      <c r="C58" s="9"/>
      <c r="D58" s="8"/>
      <c r="E58" s="9"/>
      <c r="F58" s="8"/>
      <c r="G58" s="8"/>
    </row>
    <row r="59" spans="2:7" x14ac:dyDescent="0.35">
      <c r="B59" s="8"/>
      <c r="C59" s="9"/>
      <c r="D59" s="9"/>
      <c r="E59" s="9"/>
      <c r="F59" s="9"/>
      <c r="G59" s="10"/>
    </row>
  </sheetData>
  <mergeCells count="46">
    <mergeCell ref="C57:D57"/>
    <mergeCell ref="E57:F57"/>
    <mergeCell ref="C53:D53"/>
    <mergeCell ref="E53:F53"/>
    <mergeCell ref="C43:D43"/>
    <mergeCell ref="C44:D44"/>
    <mergeCell ref="E47:F47"/>
    <mergeCell ref="C49:D49"/>
    <mergeCell ref="C45:F45"/>
    <mergeCell ref="C46:D46"/>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E31:F31"/>
    <mergeCell ref="E23:F23"/>
    <mergeCell ref="E24:F24"/>
    <mergeCell ref="E25:F25"/>
    <mergeCell ref="E26:F26"/>
    <mergeCell ref="B4:F4"/>
    <mergeCell ref="C5:F5"/>
    <mergeCell ref="C7:D7"/>
    <mergeCell ref="C8:F8"/>
    <mergeCell ref="E9:F9"/>
    <mergeCell ref="E13:F13"/>
    <mergeCell ref="E14:F14"/>
    <mergeCell ref="C30:F30"/>
    <mergeCell ref="C21:F21"/>
    <mergeCell ref="C22:F22"/>
    <mergeCell ref="E16:F16"/>
    <mergeCell ref="E17:F17"/>
    <mergeCell ref="E27:F27"/>
    <mergeCell ref="E15:F15"/>
    <mergeCell ref="E19:F19"/>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9"/>
  <sheetViews>
    <sheetView topLeftCell="A43" zoomScale="70" zoomScaleNormal="70" workbookViewId="0">
      <selection activeCell="H24" sqref="H24"/>
    </sheetView>
  </sheetViews>
  <sheetFormatPr defaultColWidth="8.81640625" defaultRowHeight="14.5" x14ac:dyDescent="0.35"/>
  <cols>
    <col min="1" max="2" width="2.1796875" customWidth="1"/>
    <col min="3" max="3" width="22.54296875" style="11" customWidth="1"/>
    <col min="4" max="4" width="15.54296875" customWidth="1"/>
    <col min="5" max="5" width="15" customWidth="1"/>
    <col min="6" max="6" width="15.90625" customWidth="1"/>
    <col min="7" max="7" width="14.1796875" customWidth="1"/>
    <col min="8" max="8" width="148.1796875" customWidth="1"/>
    <col min="9" max="9" width="13.81640625" customWidth="1"/>
    <col min="10" max="10" width="2.81640625" customWidth="1"/>
    <col min="11" max="11" width="2" customWidth="1"/>
    <col min="12" max="12" width="40.81640625" customWidth="1"/>
  </cols>
  <sheetData>
    <row r="1" spans="1:52" ht="15" thickBot="1" x14ac:dyDescent="0.4">
      <c r="A1" s="15"/>
      <c r="B1" s="15"/>
      <c r="C1" s="14"/>
      <c r="D1" s="15"/>
      <c r="E1" s="15"/>
      <c r="F1" s="15"/>
      <c r="G1" s="15"/>
      <c r="H1" s="88"/>
      <c r="I1" s="88"/>
      <c r="J1" s="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thickBot="1" x14ac:dyDescent="0.4">
      <c r="A2" s="15"/>
      <c r="B2" s="33"/>
      <c r="C2" s="34"/>
      <c r="D2" s="35"/>
      <c r="E2" s="35"/>
      <c r="F2" s="35"/>
      <c r="G2" s="35"/>
      <c r="H2" s="93"/>
      <c r="I2" s="93"/>
      <c r="J2" s="36"/>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ht="20.5" thickBot="1" x14ac:dyDescent="0.45">
      <c r="A3" s="15"/>
      <c r="B3" s="81"/>
      <c r="C3" s="363" t="s">
        <v>253</v>
      </c>
      <c r="D3" s="364"/>
      <c r="E3" s="364"/>
      <c r="F3" s="364"/>
      <c r="G3" s="364"/>
      <c r="H3" s="364"/>
      <c r="I3" s="365"/>
      <c r="J3" s="83"/>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5" customHeight="1" x14ac:dyDescent="0.35">
      <c r="A4" s="15"/>
      <c r="B4" s="37"/>
      <c r="C4" s="412" t="s">
        <v>223</v>
      </c>
      <c r="D4" s="412"/>
      <c r="E4" s="412"/>
      <c r="F4" s="412"/>
      <c r="G4" s="412"/>
      <c r="H4" s="412"/>
      <c r="I4" s="412"/>
      <c r="J4" s="3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 customHeight="1" x14ac:dyDescent="0.35">
      <c r="A5" s="15"/>
      <c r="B5" s="37"/>
      <c r="C5" s="111"/>
      <c r="D5" s="111"/>
      <c r="E5" s="111"/>
      <c r="F5" s="111"/>
      <c r="G5" s="111"/>
      <c r="H5" s="111"/>
      <c r="I5" s="111"/>
      <c r="J5" s="3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x14ac:dyDescent="0.35">
      <c r="A6" s="15"/>
      <c r="B6" s="37"/>
      <c r="C6" s="39"/>
      <c r="D6" s="40"/>
      <c r="E6" s="40"/>
      <c r="F6" s="40"/>
      <c r="G6" s="40"/>
      <c r="H6" s="94"/>
      <c r="I6" s="94"/>
      <c r="J6" s="3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ht="15.75" customHeight="1" x14ac:dyDescent="0.35">
      <c r="A7" s="15"/>
      <c r="B7" s="37"/>
      <c r="C7" s="39"/>
      <c r="D7" s="423" t="s">
        <v>254</v>
      </c>
      <c r="E7" s="423"/>
      <c r="F7" s="423" t="s">
        <v>258</v>
      </c>
      <c r="G7" s="423"/>
      <c r="H7" s="92" t="s">
        <v>259</v>
      </c>
      <c r="I7" s="92" t="s">
        <v>232</v>
      </c>
      <c r="J7" s="3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s="11" customFormat="1" ht="294" customHeight="1" x14ac:dyDescent="0.35">
      <c r="A8" s="14"/>
      <c r="B8" s="42"/>
      <c r="C8" s="233" t="s">
        <v>251</v>
      </c>
      <c r="D8" s="414" t="s">
        <v>721</v>
      </c>
      <c r="E8" s="414"/>
      <c r="F8" s="416" t="s">
        <v>720</v>
      </c>
      <c r="G8" s="416"/>
      <c r="H8" s="258" t="s">
        <v>887</v>
      </c>
      <c r="I8" s="257" t="s">
        <v>20</v>
      </c>
      <c r="J8" s="43"/>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s="11" customFormat="1" ht="322" customHeight="1" x14ac:dyDescent="0.35">
      <c r="A9" s="14"/>
      <c r="B9" s="42"/>
      <c r="C9" s="233"/>
      <c r="D9" s="443" t="s">
        <v>717</v>
      </c>
      <c r="E9" s="444"/>
      <c r="F9" s="417" t="s">
        <v>718</v>
      </c>
      <c r="G9" s="418"/>
      <c r="H9" s="258" t="s">
        <v>869</v>
      </c>
      <c r="I9" s="257" t="s">
        <v>20</v>
      </c>
      <c r="J9" s="4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s="11" customFormat="1" ht="249.5" customHeight="1" x14ac:dyDescent="0.35">
      <c r="A10" s="14"/>
      <c r="B10" s="42"/>
      <c r="C10" s="327"/>
      <c r="D10" s="445"/>
      <c r="E10" s="446"/>
      <c r="F10" s="419"/>
      <c r="G10" s="420"/>
      <c r="H10" s="337" t="s">
        <v>888</v>
      </c>
      <c r="I10" s="257"/>
      <c r="J10" s="4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s="11" customFormat="1" ht="196" customHeight="1" x14ac:dyDescent="0.35">
      <c r="A11" s="14"/>
      <c r="B11" s="42"/>
      <c r="C11" s="233"/>
      <c r="D11" s="415" t="s">
        <v>723</v>
      </c>
      <c r="E11" s="415"/>
      <c r="F11" s="416" t="s">
        <v>719</v>
      </c>
      <c r="G11" s="416"/>
      <c r="H11" s="258" t="s">
        <v>889</v>
      </c>
      <c r="I11" s="257" t="s">
        <v>20</v>
      </c>
      <c r="J11" s="43"/>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s="11" customFormat="1" ht="18.75" customHeight="1" thickBot="1" x14ac:dyDescent="0.4">
      <c r="A12" s="14"/>
      <c r="B12" s="42"/>
      <c r="C12" s="89"/>
      <c r="D12" s="44"/>
      <c r="E12" s="44"/>
      <c r="F12" s="44"/>
      <c r="G12" s="44"/>
      <c r="H12" s="99" t="s">
        <v>255</v>
      </c>
      <c r="I12" s="256" t="s">
        <v>20</v>
      </c>
      <c r="J12" s="4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s="11" customFormat="1" ht="18.75" customHeight="1" x14ac:dyDescent="0.35">
      <c r="A13" s="14"/>
      <c r="B13" s="42"/>
      <c r="C13" s="130"/>
      <c r="D13" s="44"/>
      <c r="E13" s="44"/>
      <c r="F13" s="44"/>
      <c r="G13" s="44"/>
      <c r="H13" s="100"/>
      <c r="I13" s="39"/>
      <c r="J13" s="43"/>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s="11" customFormat="1" ht="15" thickBot="1" x14ac:dyDescent="0.4">
      <c r="A14" s="14"/>
      <c r="B14" s="42"/>
      <c r="C14" s="112"/>
      <c r="D14" s="432" t="s">
        <v>724</v>
      </c>
      <c r="E14" s="432"/>
      <c r="F14" s="432"/>
      <c r="G14" s="432"/>
      <c r="H14" s="432"/>
      <c r="I14" s="432"/>
      <c r="J14" s="43"/>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s="11" customFormat="1" ht="15" thickBot="1" x14ac:dyDescent="0.4">
      <c r="A15" s="14"/>
      <c r="B15" s="42"/>
      <c r="C15" s="112"/>
      <c r="D15" s="77" t="s">
        <v>60</v>
      </c>
      <c r="E15" s="426" t="s">
        <v>699</v>
      </c>
      <c r="F15" s="427"/>
      <c r="G15" s="427"/>
      <c r="H15" s="428"/>
      <c r="I15" s="44"/>
      <c r="J15" s="43"/>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s="11" customFormat="1" ht="15" thickBot="1" x14ac:dyDescent="0.4">
      <c r="A16" s="14"/>
      <c r="B16" s="42"/>
      <c r="C16" s="112"/>
      <c r="D16" s="77" t="s">
        <v>62</v>
      </c>
      <c r="E16" s="429" t="s">
        <v>689</v>
      </c>
      <c r="F16" s="430"/>
      <c r="G16" s="430"/>
      <c r="H16" s="431"/>
      <c r="I16" s="44"/>
      <c r="J16" s="43"/>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13.5" customHeight="1" x14ac:dyDescent="0.35">
      <c r="A17" s="14"/>
      <c r="B17" s="42"/>
      <c r="C17" s="112"/>
      <c r="D17" s="44"/>
      <c r="E17" s="44"/>
      <c r="F17" s="44"/>
      <c r="G17" s="44"/>
      <c r="H17" s="44"/>
      <c r="I17" s="44"/>
      <c r="J17" s="43"/>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s="11" customFormat="1" ht="30.75" customHeight="1" thickBot="1" x14ac:dyDescent="0.4">
      <c r="A18" s="14"/>
      <c r="B18" s="42"/>
      <c r="C18" s="413" t="s">
        <v>224</v>
      </c>
      <c r="D18" s="413"/>
      <c r="E18" s="413"/>
      <c r="F18" s="413"/>
      <c r="G18" s="413"/>
      <c r="H18" s="413"/>
      <c r="I18" s="94"/>
      <c r="J18" s="43"/>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s="11" customFormat="1" ht="30.75" customHeight="1" x14ac:dyDescent="0.35">
      <c r="A19" s="14"/>
      <c r="B19" s="42"/>
      <c r="C19" s="97"/>
      <c r="D19" s="433" t="s">
        <v>870</v>
      </c>
      <c r="E19" s="434"/>
      <c r="F19" s="434"/>
      <c r="G19" s="434"/>
      <c r="H19" s="434"/>
      <c r="I19" s="435"/>
      <c r="J19" s="43"/>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s="11" customFormat="1" ht="30.75" customHeight="1" x14ac:dyDescent="0.35">
      <c r="A20" s="14"/>
      <c r="B20" s="42"/>
      <c r="C20" s="97"/>
      <c r="D20" s="436"/>
      <c r="E20" s="437"/>
      <c r="F20" s="437"/>
      <c r="G20" s="437"/>
      <c r="H20" s="437"/>
      <c r="I20" s="438"/>
      <c r="J20" s="43"/>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s="11" customFormat="1" ht="30.75" customHeight="1" x14ac:dyDescent="0.35">
      <c r="A21" s="14"/>
      <c r="B21" s="42"/>
      <c r="C21" s="97"/>
      <c r="D21" s="436"/>
      <c r="E21" s="437"/>
      <c r="F21" s="437"/>
      <c r="G21" s="437"/>
      <c r="H21" s="437"/>
      <c r="I21" s="438"/>
      <c r="J21" s="43"/>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s="11" customFormat="1" ht="30.75" customHeight="1" thickBot="1" x14ac:dyDescent="0.4">
      <c r="A22" s="14"/>
      <c r="B22" s="42"/>
      <c r="C22" s="97"/>
      <c r="D22" s="439"/>
      <c r="E22" s="440"/>
      <c r="F22" s="440"/>
      <c r="G22" s="440"/>
      <c r="H22" s="440"/>
      <c r="I22" s="441"/>
      <c r="J22" s="43"/>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s="11" customFormat="1" x14ac:dyDescent="0.35">
      <c r="A23" s="14"/>
      <c r="B23" s="42"/>
      <c r="C23" s="90"/>
      <c r="D23" s="90"/>
      <c r="E23" s="90"/>
      <c r="F23" s="97"/>
      <c r="G23" s="90"/>
      <c r="H23" s="94"/>
      <c r="I23" s="94"/>
      <c r="J23" s="43"/>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15.75" customHeight="1" thickBot="1" x14ac:dyDescent="0.4">
      <c r="A24" s="15"/>
      <c r="B24" s="42"/>
      <c r="C24" s="45"/>
      <c r="D24" s="442" t="s">
        <v>254</v>
      </c>
      <c r="E24" s="442"/>
      <c r="F24" s="442" t="s">
        <v>258</v>
      </c>
      <c r="G24" s="442"/>
      <c r="H24" s="92" t="s">
        <v>259</v>
      </c>
      <c r="I24" s="92" t="s">
        <v>232</v>
      </c>
      <c r="J24" s="43"/>
      <c r="K24" s="6"/>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ht="143.5" thickBot="1" x14ac:dyDescent="0.4">
      <c r="A25" s="15"/>
      <c r="B25" s="42"/>
      <c r="C25" s="91" t="s">
        <v>252</v>
      </c>
      <c r="D25" s="421" t="s">
        <v>713</v>
      </c>
      <c r="E25" s="422"/>
      <c r="F25" s="424" t="s">
        <v>797</v>
      </c>
      <c r="G25" s="425"/>
      <c r="H25" s="345" t="s">
        <v>890</v>
      </c>
      <c r="I25" s="246" t="s">
        <v>783</v>
      </c>
      <c r="J25" s="43"/>
      <c r="K25" s="6"/>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ht="242.5" customHeight="1" thickBot="1" x14ac:dyDescent="0.4">
      <c r="A26" s="15"/>
      <c r="B26" s="42"/>
      <c r="C26" s="91"/>
      <c r="D26" s="421" t="s">
        <v>714</v>
      </c>
      <c r="E26" s="422"/>
      <c r="F26" s="424" t="s">
        <v>798</v>
      </c>
      <c r="G26" s="425"/>
      <c r="H26" s="338" t="s">
        <v>891</v>
      </c>
      <c r="I26" s="246" t="s">
        <v>20</v>
      </c>
      <c r="J26" s="43"/>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169.5" thickBot="1" x14ac:dyDescent="0.4">
      <c r="A27" s="15"/>
      <c r="B27" s="42"/>
      <c r="C27" s="91"/>
      <c r="D27" s="421" t="s">
        <v>715</v>
      </c>
      <c r="E27" s="422"/>
      <c r="F27" s="424" t="s">
        <v>725</v>
      </c>
      <c r="G27" s="425"/>
      <c r="H27" s="338" t="s">
        <v>892</v>
      </c>
      <c r="I27" s="246" t="s">
        <v>20</v>
      </c>
      <c r="J27" s="43"/>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ht="18.75" customHeight="1" thickBot="1" x14ac:dyDescent="0.4">
      <c r="A28" s="15"/>
      <c r="B28" s="42"/>
      <c r="C28" s="39"/>
      <c r="D28" s="39"/>
      <c r="E28" s="39"/>
      <c r="F28" s="39"/>
      <c r="G28" s="39"/>
      <c r="H28" s="99" t="s">
        <v>255</v>
      </c>
      <c r="I28" s="298" t="s">
        <v>20</v>
      </c>
      <c r="J28" s="43"/>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ht="15" thickBot="1" x14ac:dyDescent="0.4">
      <c r="A29" s="15"/>
      <c r="B29" s="42"/>
      <c r="C29" s="39"/>
      <c r="D29" s="128" t="s">
        <v>724</v>
      </c>
      <c r="E29" s="131"/>
      <c r="F29" s="39"/>
      <c r="G29" s="39"/>
      <c r="H29" s="100"/>
      <c r="I29" s="39"/>
      <c r="J29" s="43"/>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15" thickBot="1" x14ac:dyDescent="0.4">
      <c r="A30" s="15"/>
      <c r="B30" s="42"/>
      <c r="C30" s="39"/>
      <c r="D30" s="77" t="s">
        <v>60</v>
      </c>
      <c r="E30" s="426" t="s">
        <v>787</v>
      </c>
      <c r="F30" s="427"/>
      <c r="G30" s="427"/>
      <c r="H30" s="428"/>
      <c r="I30" s="39"/>
      <c r="J30" s="43"/>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ht="15" thickBot="1" x14ac:dyDescent="0.4">
      <c r="A31" s="15"/>
      <c r="B31" s="42"/>
      <c r="C31" s="39"/>
      <c r="D31" s="77" t="s">
        <v>62</v>
      </c>
      <c r="E31" s="429" t="s">
        <v>788</v>
      </c>
      <c r="F31" s="430"/>
      <c r="G31" s="430"/>
      <c r="H31" s="431"/>
      <c r="I31" s="39"/>
      <c r="J31" s="43"/>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x14ac:dyDescent="0.35">
      <c r="A32" s="15"/>
      <c r="B32" s="42"/>
      <c r="C32" s="39"/>
      <c r="D32" s="39"/>
      <c r="E32" s="39"/>
      <c r="F32" s="39"/>
      <c r="G32" s="39"/>
      <c r="H32" s="100"/>
      <c r="I32" s="39"/>
      <c r="J32" s="43"/>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15.75" customHeight="1" thickBot="1" x14ac:dyDescent="0.4">
      <c r="A33" s="15"/>
      <c r="B33" s="42"/>
      <c r="C33" s="45"/>
      <c r="D33" s="442" t="s">
        <v>254</v>
      </c>
      <c r="E33" s="442"/>
      <c r="F33" s="442" t="s">
        <v>258</v>
      </c>
      <c r="G33" s="442"/>
      <c r="H33" s="92" t="s">
        <v>259</v>
      </c>
      <c r="I33" s="92" t="s">
        <v>232</v>
      </c>
      <c r="J33" s="43"/>
      <c r="K33" s="6"/>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40" customHeight="1" thickBot="1" x14ac:dyDescent="0.4">
      <c r="A34" s="15"/>
      <c r="B34" s="42"/>
      <c r="C34" s="91" t="s">
        <v>283</v>
      </c>
      <c r="D34" s="450"/>
      <c r="E34" s="451"/>
      <c r="F34" s="450"/>
      <c r="G34" s="451"/>
      <c r="H34" s="96"/>
      <c r="I34" s="96"/>
      <c r="J34" s="43"/>
      <c r="K34" s="6"/>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40" customHeight="1" thickBot="1" x14ac:dyDescent="0.4">
      <c r="A35" s="15"/>
      <c r="B35" s="42"/>
      <c r="C35" s="91"/>
      <c r="D35" s="450"/>
      <c r="E35" s="451"/>
      <c r="F35" s="450"/>
      <c r="G35" s="451"/>
      <c r="H35" s="96"/>
      <c r="I35" s="96"/>
      <c r="J35" s="43"/>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48" customHeight="1" thickBot="1" x14ac:dyDescent="0.4">
      <c r="A36" s="15"/>
      <c r="B36" s="42"/>
      <c r="C36" s="91"/>
      <c r="D36" s="450"/>
      <c r="E36" s="451"/>
      <c r="F36" s="450"/>
      <c r="G36" s="451"/>
      <c r="H36" s="96"/>
      <c r="I36" s="96"/>
      <c r="J36" s="43"/>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21.75" customHeight="1" thickBot="1" x14ac:dyDescent="0.4">
      <c r="A37" s="15"/>
      <c r="B37" s="42"/>
      <c r="C37" s="39"/>
      <c r="D37" s="39"/>
      <c r="E37" s="39"/>
      <c r="F37" s="39"/>
      <c r="G37" s="39"/>
      <c r="H37" s="99" t="s">
        <v>255</v>
      </c>
      <c r="I37" s="101"/>
      <c r="J37" s="43"/>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15" thickBot="1" x14ac:dyDescent="0.4">
      <c r="A38" s="15"/>
      <c r="B38" s="42"/>
      <c r="C38" s="39"/>
      <c r="D38" s="128" t="s">
        <v>726</v>
      </c>
      <c r="E38" s="131"/>
      <c r="F38" s="39"/>
      <c r="G38" s="39"/>
      <c r="H38" s="100"/>
      <c r="I38" s="39"/>
      <c r="J38" s="43"/>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15" thickBot="1" x14ac:dyDescent="0.4">
      <c r="A39" s="15"/>
      <c r="B39" s="42"/>
      <c r="C39" s="39"/>
      <c r="D39" s="77" t="s">
        <v>60</v>
      </c>
      <c r="E39" s="458"/>
      <c r="F39" s="430"/>
      <c r="G39" s="430"/>
      <c r="H39" s="431"/>
      <c r="I39" s="39"/>
      <c r="J39" s="43"/>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15" thickBot="1" x14ac:dyDescent="0.4">
      <c r="A40" s="15"/>
      <c r="B40" s="42"/>
      <c r="C40" s="39"/>
      <c r="D40" s="77" t="s">
        <v>62</v>
      </c>
      <c r="E40" s="458"/>
      <c r="F40" s="430"/>
      <c r="G40" s="430"/>
      <c r="H40" s="431"/>
      <c r="I40" s="39"/>
      <c r="J40" s="43"/>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15" thickBot="1" x14ac:dyDescent="0.4">
      <c r="A41" s="15"/>
      <c r="B41" s="42"/>
      <c r="C41" s="39"/>
      <c r="D41" s="77"/>
      <c r="E41" s="39"/>
      <c r="F41" s="39"/>
      <c r="G41" s="39"/>
      <c r="H41" s="39"/>
      <c r="I41" s="39"/>
      <c r="J41" s="43"/>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ht="334.5" customHeight="1" thickBot="1" x14ac:dyDescent="0.4">
      <c r="A42" s="15"/>
      <c r="B42" s="42"/>
      <c r="C42" s="98"/>
      <c r="D42" s="459" t="s">
        <v>260</v>
      </c>
      <c r="E42" s="459"/>
      <c r="F42" s="460" t="s">
        <v>893</v>
      </c>
      <c r="G42" s="461"/>
      <c r="H42" s="461"/>
      <c r="I42" s="462"/>
      <c r="J42" s="43"/>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s="11" customFormat="1" ht="18.75" customHeight="1" x14ac:dyDescent="0.35">
      <c r="A43" s="14"/>
      <c r="B43" s="42"/>
      <c r="C43" s="46"/>
      <c r="D43" s="46"/>
      <c r="E43" s="46"/>
      <c r="F43" s="46"/>
      <c r="G43" s="46"/>
      <c r="H43" s="94"/>
      <c r="I43" s="94"/>
      <c r="J43" s="43"/>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s="11" customFormat="1" ht="15.75" customHeight="1" thickBot="1" x14ac:dyDescent="0.4">
      <c r="A44" s="14"/>
      <c r="B44" s="42"/>
      <c r="C44" s="39"/>
      <c r="D44" s="40"/>
      <c r="E44" s="40"/>
      <c r="F44" s="40"/>
      <c r="G44" s="76" t="s">
        <v>225</v>
      </c>
      <c r="H44" s="94"/>
      <c r="I44" s="94"/>
      <c r="J44" s="43"/>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s="11" customFormat="1" ht="78" customHeight="1" x14ac:dyDescent="0.35">
      <c r="A45" s="14"/>
      <c r="B45" s="42"/>
      <c r="C45" s="39"/>
      <c r="D45" s="40"/>
      <c r="E45" s="40"/>
      <c r="F45" s="23" t="s">
        <v>226</v>
      </c>
      <c r="G45" s="452" t="s">
        <v>722</v>
      </c>
      <c r="H45" s="453"/>
      <c r="I45" s="454"/>
      <c r="J45" s="43"/>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s="11" customFormat="1" ht="54.75" customHeight="1" x14ac:dyDescent="0.35">
      <c r="A46" s="14"/>
      <c r="B46" s="42"/>
      <c r="C46" s="39"/>
      <c r="D46" s="40"/>
      <c r="E46" s="40"/>
      <c r="F46" s="24" t="s">
        <v>227</v>
      </c>
      <c r="G46" s="455" t="s">
        <v>290</v>
      </c>
      <c r="H46" s="456"/>
      <c r="I46" s="457"/>
      <c r="J46" s="43"/>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s="11" customFormat="1" ht="58.5" customHeight="1" x14ac:dyDescent="0.35">
      <c r="A47" s="14"/>
      <c r="B47" s="42"/>
      <c r="C47" s="39"/>
      <c r="D47" s="40"/>
      <c r="E47" s="40"/>
      <c r="F47" s="24" t="s">
        <v>228</v>
      </c>
      <c r="G47" s="455" t="s">
        <v>291</v>
      </c>
      <c r="H47" s="456"/>
      <c r="I47" s="457"/>
      <c r="J47" s="43"/>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ht="60" customHeight="1" x14ac:dyDescent="0.35">
      <c r="A48" s="15"/>
      <c r="B48" s="42"/>
      <c r="C48" s="39"/>
      <c r="D48" s="40"/>
      <c r="E48" s="40"/>
      <c r="F48" s="24" t="s">
        <v>229</v>
      </c>
      <c r="G48" s="455" t="s">
        <v>292</v>
      </c>
      <c r="H48" s="456"/>
      <c r="I48" s="457"/>
      <c r="J48" s="43"/>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ht="54" customHeight="1" x14ac:dyDescent="0.35">
      <c r="A49" s="15"/>
      <c r="B49" s="37"/>
      <c r="C49" s="39"/>
      <c r="D49" s="40"/>
      <c r="E49" s="40"/>
      <c r="F49" s="24" t="s">
        <v>230</v>
      </c>
      <c r="G49" s="455" t="s">
        <v>293</v>
      </c>
      <c r="H49" s="456"/>
      <c r="I49" s="457"/>
      <c r="J49" s="3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ht="61.5" customHeight="1" thickBot="1" x14ac:dyDescent="0.4">
      <c r="A50" s="15"/>
      <c r="B50" s="37"/>
      <c r="C50" s="39"/>
      <c r="D50" s="40"/>
      <c r="E50" s="40"/>
      <c r="F50" s="25" t="s">
        <v>231</v>
      </c>
      <c r="G50" s="447" t="s">
        <v>294</v>
      </c>
      <c r="H50" s="448"/>
      <c r="I50" s="449"/>
      <c r="J50" s="3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row>
    <row r="51" spans="1:52" ht="15" thickBot="1" x14ac:dyDescent="0.4">
      <c r="A51" s="15"/>
      <c r="B51" s="47"/>
      <c r="C51" s="48"/>
      <c r="D51" s="49"/>
      <c r="E51" s="49"/>
      <c r="F51" s="49"/>
      <c r="G51" s="49"/>
      <c r="H51" s="95"/>
      <c r="I51" s="95"/>
      <c r="J51" s="50"/>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row>
    <row r="52" spans="1:52" ht="50.25" customHeight="1" x14ac:dyDescent="0.35">
      <c r="A52" s="15"/>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row>
    <row r="53" spans="1:52" ht="50.25" customHeight="1" x14ac:dyDescent="0.35">
      <c r="A53" s="15"/>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row>
    <row r="54" spans="1:52" ht="49.5" customHeight="1" x14ac:dyDescent="0.35">
      <c r="A54" s="15"/>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row>
    <row r="55" spans="1:52" ht="50.25" customHeight="1" x14ac:dyDescent="0.35">
      <c r="A55" s="15"/>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row>
    <row r="56" spans="1:52" ht="50.25" customHeight="1" x14ac:dyDescent="0.35">
      <c r="A56" s="15"/>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row>
    <row r="57" spans="1:52" ht="50.25" customHeight="1" x14ac:dyDescent="0.35">
      <c r="A57" s="15"/>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row>
    <row r="58" spans="1:52" x14ac:dyDescent="0.35">
      <c r="A58" s="15"/>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row>
    <row r="59" spans="1:52" x14ac:dyDescent="0.35">
      <c r="A59" s="15"/>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row>
    <row r="60" spans="1:52" x14ac:dyDescent="0.35">
      <c r="A60" s="15"/>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row>
    <row r="61" spans="1:52" x14ac:dyDescent="0.35">
      <c r="A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x14ac:dyDescent="0.3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x14ac:dyDescent="0.35">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x14ac:dyDescent="0.35">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row>
    <row r="65" spans="1:11" x14ac:dyDescent="0.35">
      <c r="A65" s="88"/>
      <c r="B65" s="88"/>
      <c r="C65" s="88"/>
      <c r="D65" s="88"/>
      <c r="E65" s="88"/>
      <c r="F65" s="88"/>
      <c r="G65" s="88"/>
      <c r="H65" s="88"/>
      <c r="I65" s="88"/>
      <c r="J65" s="88"/>
      <c r="K65" s="88"/>
    </row>
    <row r="66" spans="1:11" x14ac:dyDescent="0.35">
      <c r="A66" s="88"/>
      <c r="B66" s="88"/>
      <c r="C66" s="88"/>
      <c r="D66" s="88"/>
      <c r="E66" s="88"/>
      <c r="F66" s="88"/>
      <c r="G66" s="88"/>
      <c r="H66" s="88"/>
      <c r="I66" s="88"/>
      <c r="J66" s="88"/>
      <c r="K66" s="88"/>
    </row>
    <row r="67" spans="1:11" x14ac:dyDescent="0.35">
      <c r="A67" s="88"/>
      <c r="B67" s="88"/>
      <c r="C67" s="88"/>
      <c r="D67" s="88"/>
      <c r="E67" s="88"/>
      <c r="F67" s="88"/>
      <c r="G67" s="88"/>
      <c r="H67" s="88"/>
      <c r="I67" s="88"/>
      <c r="J67" s="88"/>
      <c r="K67" s="88"/>
    </row>
    <row r="68" spans="1:11" x14ac:dyDescent="0.35">
      <c r="A68" s="88"/>
      <c r="B68" s="88"/>
      <c r="C68" s="88"/>
      <c r="D68" s="88"/>
      <c r="E68" s="88"/>
      <c r="F68" s="88"/>
      <c r="G68" s="88"/>
      <c r="H68" s="88"/>
      <c r="I68" s="88"/>
      <c r="J68" s="88"/>
      <c r="K68" s="88"/>
    </row>
    <row r="69" spans="1:11" x14ac:dyDescent="0.35">
      <c r="A69" s="88"/>
      <c r="B69" s="88"/>
      <c r="C69" s="88"/>
      <c r="D69" s="88"/>
      <c r="E69" s="88"/>
      <c r="F69" s="88"/>
      <c r="G69" s="88"/>
      <c r="H69" s="88"/>
      <c r="I69" s="88"/>
      <c r="J69" s="88"/>
      <c r="K69" s="88"/>
    </row>
    <row r="70" spans="1:11" x14ac:dyDescent="0.35">
      <c r="A70" s="88"/>
      <c r="B70" s="88"/>
      <c r="C70" s="88"/>
      <c r="D70" s="88"/>
      <c r="E70" s="88"/>
      <c r="F70" s="88"/>
      <c r="G70" s="88"/>
      <c r="H70" s="88"/>
      <c r="I70" s="88"/>
      <c r="J70" s="88"/>
      <c r="K70" s="88"/>
    </row>
    <row r="71" spans="1:11" x14ac:dyDescent="0.35">
      <c r="A71" s="88"/>
      <c r="B71" s="88"/>
      <c r="C71" s="88"/>
      <c r="D71" s="88"/>
      <c r="E71" s="88"/>
      <c r="F71" s="88"/>
      <c r="G71" s="88"/>
      <c r="H71" s="88"/>
      <c r="I71" s="88"/>
      <c r="J71" s="88"/>
      <c r="K71" s="88"/>
    </row>
    <row r="72" spans="1:11" x14ac:dyDescent="0.35">
      <c r="A72" s="88"/>
      <c r="B72" s="88"/>
      <c r="C72" s="88"/>
      <c r="D72" s="88"/>
      <c r="E72" s="88"/>
      <c r="F72" s="88"/>
      <c r="G72" s="88"/>
      <c r="H72" s="88"/>
      <c r="I72" s="88"/>
      <c r="J72" s="88"/>
      <c r="K72" s="88"/>
    </row>
    <row r="73" spans="1:11" x14ac:dyDescent="0.35">
      <c r="A73" s="88"/>
      <c r="B73" s="88"/>
      <c r="C73" s="88"/>
      <c r="D73" s="88"/>
      <c r="E73" s="88"/>
      <c r="F73" s="88"/>
      <c r="G73" s="88"/>
      <c r="H73" s="88"/>
      <c r="I73" s="88"/>
      <c r="J73" s="88"/>
      <c r="K73" s="88"/>
    </row>
    <row r="74" spans="1:11" x14ac:dyDescent="0.35">
      <c r="A74" s="88"/>
      <c r="B74" s="88"/>
      <c r="C74" s="88"/>
      <c r="D74" s="88"/>
      <c r="E74" s="88"/>
      <c r="F74" s="88"/>
      <c r="G74" s="88"/>
      <c r="H74" s="88"/>
      <c r="I74" s="88"/>
      <c r="J74" s="88"/>
      <c r="K74" s="88"/>
    </row>
    <row r="75" spans="1:11" x14ac:dyDescent="0.35">
      <c r="A75" s="88"/>
      <c r="B75" s="88"/>
      <c r="C75" s="88"/>
      <c r="D75" s="88"/>
      <c r="E75" s="88"/>
      <c r="F75" s="88"/>
      <c r="G75" s="88"/>
      <c r="H75" s="88"/>
      <c r="I75" s="88"/>
      <c r="J75" s="88"/>
      <c r="K75" s="88"/>
    </row>
    <row r="76" spans="1:11" x14ac:dyDescent="0.35">
      <c r="A76" s="88"/>
      <c r="B76" s="88"/>
      <c r="C76" s="88"/>
      <c r="D76" s="88"/>
      <c r="E76" s="88"/>
      <c r="F76" s="88"/>
      <c r="G76" s="88"/>
      <c r="H76" s="88"/>
      <c r="I76" s="88"/>
      <c r="J76" s="88"/>
      <c r="K76" s="88"/>
    </row>
    <row r="77" spans="1:11" x14ac:dyDescent="0.35">
      <c r="A77" s="88"/>
      <c r="B77" s="88"/>
      <c r="C77" s="88"/>
      <c r="D77" s="88"/>
      <c r="E77" s="88"/>
      <c r="F77" s="88"/>
      <c r="G77" s="88"/>
      <c r="H77" s="88"/>
      <c r="I77" s="88"/>
      <c r="J77" s="88"/>
      <c r="K77" s="88"/>
    </row>
    <row r="78" spans="1:11" x14ac:dyDescent="0.35">
      <c r="A78" s="88"/>
      <c r="B78" s="88"/>
      <c r="C78" s="88"/>
      <c r="D78" s="88"/>
      <c r="E78" s="88"/>
      <c r="F78" s="88"/>
      <c r="G78" s="88"/>
      <c r="H78" s="88"/>
      <c r="I78" s="88"/>
      <c r="J78" s="88"/>
      <c r="K78" s="88"/>
    </row>
    <row r="79" spans="1:11" x14ac:dyDescent="0.35">
      <c r="A79" s="88"/>
      <c r="B79" s="88"/>
      <c r="C79" s="88"/>
      <c r="D79" s="88"/>
      <c r="E79" s="88"/>
      <c r="F79" s="88"/>
      <c r="G79" s="88"/>
      <c r="H79" s="88"/>
      <c r="I79" s="88"/>
      <c r="J79" s="88"/>
      <c r="K79" s="88"/>
    </row>
    <row r="80" spans="1:11" x14ac:dyDescent="0.35">
      <c r="A80" s="88"/>
      <c r="B80" s="88"/>
      <c r="C80" s="88"/>
      <c r="D80" s="88"/>
      <c r="E80" s="88"/>
      <c r="F80" s="88"/>
      <c r="G80" s="88"/>
      <c r="H80" s="88"/>
      <c r="I80" s="88"/>
      <c r="J80" s="88"/>
      <c r="K80" s="88"/>
    </row>
    <row r="81" spans="1:11" x14ac:dyDescent="0.35">
      <c r="A81" s="88"/>
      <c r="B81" s="88"/>
      <c r="C81" s="88"/>
      <c r="D81" s="88"/>
      <c r="E81" s="88"/>
      <c r="F81" s="88"/>
      <c r="G81" s="88"/>
      <c r="H81" s="88"/>
      <c r="I81" s="88"/>
      <c r="J81" s="88"/>
      <c r="K81" s="88"/>
    </row>
    <row r="82" spans="1:11" x14ac:dyDescent="0.35">
      <c r="A82" s="88"/>
      <c r="B82" s="88"/>
      <c r="C82" s="88"/>
      <c r="D82" s="88"/>
      <c r="E82" s="88"/>
      <c r="F82" s="88"/>
      <c r="G82" s="88"/>
      <c r="H82" s="88"/>
      <c r="I82" s="88"/>
      <c r="J82" s="88"/>
      <c r="K82" s="88"/>
    </row>
    <row r="83" spans="1:11" x14ac:dyDescent="0.35">
      <c r="A83" s="88"/>
      <c r="B83" s="88"/>
      <c r="C83" s="88"/>
      <c r="D83" s="88"/>
      <c r="E83" s="88"/>
      <c r="F83" s="88"/>
      <c r="G83" s="88"/>
      <c r="H83" s="88"/>
      <c r="I83" s="88"/>
      <c r="J83" s="88"/>
      <c r="K83" s="88"/>
    </row>
    <row r="84" spans="1:11" x14ac:dyDescent="0.35">
      <c r="A84" s="88"/>
      <c r="B84" s="88"/>
      <c r="C84" s="88"/>
      <c r="D84" s="88"/>
      <c r="E84" s="88"/>
      <c r="F84" s="88"/>
      <c r="G84" s="88"/>
      <c r="H84" s="88"/>
      <c r="I84" s="88"/>
      <c r="J84" s="88"/>
      <c r="K84" s="88"/>
    </row>
    <row r="85" spans="1:11" x14ac:dyDescent="0.35">
      <c r="A85" s="88"/>
      <c r="B85" s="88"/>
      <c r="C85" s="88"/>
      <c r="D85" s="88"/>
      <c r="E85" s="88"/>
      <c r="F85" s="88"/>
      <c r="G85" s="88"/>
      <c r="H85" s="88"/>
      <c r="I85" s="88"/>
      <c r="J85" s="88"/>
      <c r="K85" s="88"/>
    </row>
    <row r="86" spans="1:11" x14ac:dyDescent="0.35">
      <c r="A86" s="88"/>
      <c r="B86" s="88"/>
      <c r="C86" s="88"/>
      <c r="D86" s="88"/>
      <c r="E86" s="88"/>
      <c r="F86" s="88"/>
      <c r="G86" s="88"/>
      <c r="H86" s="88"/>
      <c r="I86" s="88"/>
      <c r="J86" s="88"/>
      <c r="K86" s="88"/>
    </row>
    <row r="87" spans="1:11" x14ac:dyDescent="0.35">
      <c r="A87" s="88"/>
      <c r="B87" s="88"/>
      <c r="C87" s="88"/>
      <c r="D87" s="88"/>
      <c r="E87" s="88"/>
      <c r="F87" s="88"/>
      <c r="G87" s="88"/>
      <c r="H87" s="88"/>
      <c r="I87" s="88"/>
      <c r="J87" s="88"/>
      <c r="K87" s="88"/>
    </row>
    <row r="88" spans="1:11" x14ac:dyDescent="0.35">
      <c r="A88" s="88"/>
      <c r="B88" s="88"/>
      <c r="C88" s="88"/>
      <c r="D88" s="88"/>
      <c r="E88" s="88"/>
      <c r="F88" s="88"/>
      <c r="G88" s="88"/>
      <c r="H88" s="88"/>
      <c r="I88" s="88"/>
      <c r="J88" s="88"/>
      <c r="K88" s="88"/>
    </row>
    <row r="89" spans="1:11" x14ac:dyDescent="0.35">
      <c r="A89" s="88"/>
      <c r="B89" s="88"/>
      <c r="C89" s="88"/>
      <c r="D89" s="88"/>
      <c r="E89" s="88"/>
      <c r="F89" s="88"/>
      <c r="G89" s="88"/>
      <c r="H89" s="88"/>
      <c r="I89" s="88"/>
      <c r="J89" s="88"/>
      <c r="K89" s="88"/>
    </row>
    <row r="90" spans="1:11" x14ac:dyDescent="0.35">
      <c r="A90" s="88"/>
      <c r="B90" s="88"/>
      <c r="C90" s="88"/>
      <c r="D90" s="88"/>
      <c r="E90" s="88"/>
      <c r="F90" s="88"/>
      <c r="G90" s="88"/>
      <c r="H90" s="88"/>
      <c r="I90" s="88"/>
      <c r="J90" s="88"/>
      <c r="K90" s="88"/>
    </row>
    <row r="91" spans="1:11" x14ac:dyDescent="0.35">
      <c r="A91" s="88"/>
      <c r="B91" s="88"/>
      <c r="C91" s="88"/>
      <c r="D91" s="88"/>
      <c r="E91" s="88"/>
      <c r="F91" s="88"/>
      <c r="G91" s="88"/>
      <c r="H91" s="88"/>
      <c r="I91" s="88"/>
      <c r="J91" s="88"/>
      <c r="K91" s="88"/>
    </row>
    <row r="92" spans="1:11" x14ac:dyDescent="0.35">
      <c r="A92" s="88"/>
      <c r="B92" s="88"/>
      <c r="C92" s="88"/>
      <c r="D92" s="88"/>
      <c r="E92" s="88"/>
      <c r="F92" s="88"/>
      <c r="G92" s="88"/>
      <c r="H92" s="88"/>
      <c r="I92" s="88"/>
      <c r="J92" s="88"/>
      <c r="K92" s="88"/>
    </row>
    <row r="93" spans="1:11" x14ac:dyDescent="0.35">
      <c r="A93" s="88"/>
      <c r="B93" s="88"/>
      <c r="C93" s="88"/>
      <c r="D93" s="88"/>
      <c r="E93" s="88"/>
      <c r="F93" s="88"/>
      <c r="G93" s="88"/>
      <c r="H93" s="88"/>
      <c r="I93" s="88"/>
      <c r="J93" s="88"/>
      <c r="K93" s="88"/>
    </row>
    <row r="94" spans="1:11" x14ac:dyDescent="0.35">
      <c r="A94" s="88"/>
      <c r="B94" s="88"/>
      <c r="C94" s="88"/>
      <c r="D94" s="88"/>
      <c r="E94" s="88"/>
      <c r="F94" s="88"/>
      <c r="G94" s="88"/>
      <c r="H94" s="88"/>
      <c r="I94" s="88"/>
      <c r="J94" s="88"/>
      <c r="K94" s="88"/>
    </row>
    <row r="95" spans="1:11" x14ac:dyDescent="0.35">
      <c r="A95" s="88"/>
      <c r="B95" s="88"/>
      <c r="C95" s="88"/>
      <c r="D95" s="88"/>
      <c r="E95" s="88"/>
      <c r="F95" s="88"/>
      <c r="G95" s="88"/>
      <c r="H95" s="88"/>
      <c r="I95" s="88"/>
      <c r="J95" s="88"/>
      <c r="K95" s="88"/>
    </row>
    <row r="96" spans="1:11" x14ac:dyDescent="0.35">
      <c r="A96" s="88"/>
      <c r="B96" s="88"/>
      <c r="C96" s="88"/>
      <c r="D96" s="88"/>
      <c r="E96" s="88"/>
      <c r="F96" s="88"/>
      <c r="G96" s="88"/>
      <c r="H96" s="88"/>
      <c r="I96" s="88"/>
      <c r="J96" s="88"/>
      <c r="K96" s="88"/>
    </row>
    <row r="97" spans="1:11" x14ac:dyDescent="0.35">
      <c r="A97" s="88"/>
      <c r="B97" s="88"/>
      <c r="C97" s="88"/>
      <c r="D97" s="88"/>
      <c r="E97" s="88"/>
      <c r="F97" s="88"/>
      <c r="G97" s="88"/>
      <c r="H97" s="88"/>
      <c r="I97" s="88"/>
      <c r="J97" s="88"/>
      <c r="K97" s="88"/>
    </row>
    <row r="98" spans="1:11" x14ac:dyDescent="0.35">
      <c r="A98" s="88"/>
      <c r="B98" s="88"/>
      <c r="C98" s="88"/>
      <c r="D98" s="88"/>
      <c r="E98" s="88"/>
      <c r="F98" s="88"/>
      <c r="G98" s="88"/>
      <c r="H98" s="88"/>
      <c r="I98" s="88"/>
      <c r="J98" s="88"/>
      <c r="K98" s="88"/>
    </row>
    <row r="99" spans="1:11" x14ac:dyDescent="0.35">
      <c r="A99" s="88"/>
      <c r="B99" s="88"/>
      <c r="C99" s="88"/>
      <c r="D99" s="88"/>
      <c r="E99" s="88"/>
      <c r="F99" s="88"/>
      <c r="G99" s="88"/>
      <c r="H99" s="88"/>
      <c r="I99" s="88"/>
      <c r="J99" s="88"/>
      <c r="K99" s="88"/>
    </row>
    <row r="100" spans="1:11" x14ac:dyDescent="0.35">
      <c r="A100" s="88"/>
      <c r="B100" s="88"/>
      <c r="H100" s="88"/>
      <c r="I100" s="88"/>
      <c r="J100" s="88"/>
      <c r="K100" s="88"/>
    </row>
    <row r="101" spans="1:11" x14ac:dyDescent="0.35">
      <c r="A101" s="88"/>
      <c r="B101" s="88"/>
      <c r="H101" s="88"/>
      <c r="I101" s="88"/>
      <c r="J101" s="88"/>
      <c r="K101" s="88"/>
    </row>
    <row r="102" spans="1:11" x14ac:dyDescent="0.35">
      <c r="A102" s="88"/>
      <c r="B102" s="88"/>
      <c r="H102" s="88"/>
      <c r="I102" s="88"/>
      <c r="J102" s="88"/>
      <c r="K102" s="88"/>
    </row>
    <row r="103" spans="1:11" x14ac:dyDescent="0.35">
      <c r="A103" s="88"/>
      <c r="B103" s="88"/>
      <c r="H103" s="88"/>
      <c r="I103" s="88"/>
      <c r="J103" s="88"/>
      <c r="K103" s="88"/>
    </row>
    <row r="104" spans="1:11" x14ac:dyDescent="0.35">
      <c r="A104" s="88"/>
      <c r="B104" s="88"/>
      <c r="H104" s="88"/>
      <c r="I104" s="88"/>
      <c r="J104" s="88"/>
      <c r="K104" s="88"/>
    </row>
    <row r="105" spans="1:11" x14ac:dyDescent="0.35">
      <c r="A105" s="88"/>
      <c r="B105" s="88"/>
      <c r="H105" s="88"/>
      <c r="I105" s="88"/>
      <c r="J105" s="88"/>
      <c r="K105" s="88"/>
    </row>
    <row r="106" spans="1:11" x14ac:dyDescent="0.35">
      <c r="A106" s="88"/>
      <c r="B106" s="88"/>
      <c r="H106" s="88"/>
      <c r="I106" s="88"/>
      <c r="J106" s="88"/>
      <c r="K106" s="88"/>
    </row>
    <row r="107" spans="1:11" x14ac:dyDescent="0.35">
      <c r="A107" s="88"/>
      <c r="B107" s="88"/>
      <c r="H107" s="88"/>
      <c r="I107" s="88"/>
      <c r="J107" s="88"/>
      <c r="K107" s="88"/>
    </row>
    <row r="108" spans="1:11" x14ac:dyDescent="0.35">
      <c r="A108" s="88"/>
      <c r="B108" s="88"/>
      <c r="H108" s="88"/>
      <c r="I108" s="88"/>
      <c r="J108" s="88"/>
      <c r="K108" s="88"/>
    </row>
    <row r="109" spans="1:11" x14ac:dyDescent="0.35">
      <c r="B109" s="88"/>
      <c r="J109" s="88"/>
    </row>
  </sheetData>
  <mergeCells count="43">
    <mergeCell ref="E30:H30"/>
    <mergeCell ref="E31:H31"/>
    <mergeCell ref="D33:E33"/>
    <mergeCell ref="D36:E36"/>
    <mergeCell ref="F33:G33"/>
    <mergeCell ref="D34:E34"/>
    <mergeCell ref="F34:G34"/>
    <mergeCell ref="G50:I50"/>
    <mergeCell ref="F35:G35"/>
    <mergeCell ref="G45:I45"/>
    <mergeCell ref="G46:I46"/>
    <mergeCell ref="G47:I47"/>
    <mergeCell ref="G48:I48"/>
    <mergeCell ref="G49:I49"/>
    <mergeCell ref="E40:H40"/>
    <mergeCell ref="D35:E35"/>
    <mergeCell ref="F36:G36"/>
    <mergeCell ref="E39:H39"/>
    <mergeCell ref="D42:E42"/>
    <mergeCell ref="F42:I42"/>
    <mergeCell ref="D25:E25"/>
    <mergeCell ref="D26:E26"/>
    <mergeCell ref="D27:E27"/>
    <mergeCell ref="D7:E7"/>
    <mergeCell ref="F7:G7"/>
    <mergeCell ref="F27:G27"/>
    <mergeCell ref="F26:G26"/>
    <mergeCell ref="F25:G25"/>
    <mergeCell ref="E15:H15"/>
    <mergeCell ref="E16:H16"/>
    <mergeCell ref="D14:I14"/>
    <mergeCell ref="F8:G8"/>
    <mergeCell ref="D19:I22"/>
    <mergeCell ref="D24:E24"/>
    <mergeCell ref="F24:G24"/>
    <mergeCell ref="D9:E10"/>
    <mergeCell ref="C3:I3"/>
    <mergeCell ref="C4:I4"/>
    <mergeCell ref="C18:H18"/>
    <mergeCell ref="D8:E8"/>
    <mergeCell ref="D11:E11"/>
    <mergeCell ref="F11:G11"/>
    <mergeCell ref="F9:G10"/>
  </mergeCells>
  <hyperlinks>
    <hyperlink ref="E16" r:id="rId1" xr:uid="{00000000-0004-0000-0400-000000000000}"/>
    <hyperlink ref="E31" r:id="rId2" xr:uid="{00000000-0004-0000-0400-00000100000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52"/>
  <sheetViews>
    <sheetView zoomScale="85" zoomScaleNormal="85" workbookViewId="0">
      <selection activeCell="F12" sqref="F12"/>
    </sheetView>
  </sheetViews>
  <sheetFormatPr defaultColWidth="8.81640625" defaultRowHeight="14.5" x14ac:dyDescent="0.35"/>
  <cols>
    <col min="1" max="1" width="1.453125" customWidth="1"/>
    <col min="2" max="2" width="1.81640625" customWidth="1"/>
    <col min="3" max="3" width="13.54296875" customWidth="1"/>
    <col min="4" max="4" width="50.54296875" customWidth="1"/>
    <col min="5" max="5" width="17.1796875" customWidth="1"/>
    <col min="6" max="6" width="24.6328125" customWidth="1"/>
    <col min="7" max="7" width="16.81640625" customWidth="1"/>
    <col min="8" max="9" width="1.81640625" customWidth="1"/>
  </cols>
  <sheetData>
    <row r="1" spans="2:8" ht="15" thickBot="1" x14ac:dyDescent="0.4"/>
    <row r="2" spans="2:8" ht="15" thickBot="1" x14ac:dyDescent="0.4">
      <c r="B2" s="33"/>
      <c r="C2" s="34"/>
      <c r="D2" s="35"/>
      <c r="E2" s="35"/>
      <c r="F2" s="35"/>
      <c r="G2" s="35"/>
      <c r="H2" s="36"/>
    </row>
    <row r="3" spans="2:8" ht="20.5" thickBot="1" x14ac:dyDescent="0.45">
      <c r="B3" s="81"/>
      <c r="C3" s="363" t="s">
        <v>247</v>
      </c>
      <c r="D3" s="466"/>
      <c r="E3" s="466"/>
      <c r="F3" s="466"/>
      <c r="G3" s="467"/>
      <c r="H3" s="83"/>
    </row>
    <row r="4" spans="2:8" x14ac:dyDescent="0.35">
      <c r="B4" s="37"/>
      <c r="C4" s="468" t="s">
        <v>248</v>
      </c>
      <c r="D4" s="468"/>
      <c r="E4" s="468"/>
      <c r="F4" s="468"/>
      <c r="G4" s="468"/>
      <c r="H4" s="38"/>
    </row>
    <row r="5" spans="2:8" x14ac:dyDescent="0.35">
      <c r="B5" s="37"/>
      <c r="C5" s="469"/>
      <c r="D5" s="469"/>
      <c r="E5" s="469"/>
      <c r="F5" s="469"/>
      <c r="G5" s="469"/>
      <c r="H5" s="38"/>
    </row>
    <row r="6" spans="2:8" ht="30.75" customHeight="1" thickBot="1" x14ac:dyDescent="0.4">
      <c r="B6" s="37"/>
      <c r="C6" s="470" t="s">
        <v>766</v>
      </c>
      <c r="D6" s="470"/>
      <c r="E6" s="40"/>
      <c r="F6" s="40"/>
      <c r="G6" s="40"/>
      <c r="H6" s="38"/>
    </row>
    <row r="7" spans="2:8" ht="30" customHeight="1" x14ac:dyDescent="0.35">
      <c r="B7" s="37"/>
      <c r="C7" s="270" t="s">
        <v>246</v>
      </c>
      <c r="D7" s="126" t="s">
        <v>245</v>
      </c>
      <c r="E7" s="271" t="s">
        <v>243</v>
      </c>
      <c r="F7" s="272" t="s">
        <v>276</v>
      </c>
      <c r="G7" s="271" t="s">
        <v>284</v>
      </c>
      <c r="H7" s="38"/>
    </row>
    <row r="8" spans="2:8" ht="39" x14ac:dyDescent="0.35">
      <c r="B8" s="42"/>
      <c r="C8" s="293" t="s">
        <v>767</v>
      </c>
      <c r="D8" s="274" t="s">
        <v>727</v>
      </c>
      <c r="E8" s="278" t="s">
        <v>762</v>
      </c>
      <c r="F8" s="277">
        <v>2</v>
      </c>
      <c r="G8" s="273">
        <v>13</v>
      </c>
      <c r="H8" s="43"/>
    </row>
    <row r="9" spans="2:8" ht="39" x14ac:dyDescent="0.35">
      <c r="B9" s="42"/>
      <c r="C9" s="293" t="s">
        <v>767</v>
      </c>
      <c r="D9" s="274" t="s">
        <v>728</v>
      </c>
      <c r="E9" s="278" t="s">
        <v>758</v>
      </c>
      <c r="F9" s="277">
        <v>0</v>
      </c>
      <c r="G9" s="273">
        <v>4</v>
      </c>
      <c r="H9" s="43"/>
    </row>
    <row r="10" spans="2:8" ht="26" x14ac:dyDescent="0.35">
      <c r="B10" s="42"/>
      <c r="C10" s="293" t="s">
        <v>767</v>
      </c>
      <c r="D10" s="274" t="s">
        <v>729</v>
      </c>
      <c r="E10" s="278">
        <v>0</v>
      </c>
      <c r="F10" s="277">
        <v>0</v>
      </c>
      <c r="G10" s="273">
        <v>1</v>
      </c>
      <c r="H10" s="43"/>
    </row>
    <row r="11" spans="2:8" x14ac:dyDescent="0.35">
      <c r="B11" s="42"/>
      <c r="C11" s="293" t="s">
        <v>767</v>
      </c>
      <c r="D11" s="274" t="s">
        <v>730</v>
      </c>
      <c r="E11" s="278">
        <v>0</v>
      </c>
      <c r="F11" s="277">
        <v>762</v>
      </c>
      <c r="G11" s="273">
        <v>1000</v>
      </c>
      <c r="H11" s="43"/>
    </row>
    <row r="12" spans="2:8" ht="39" x14ac:dyDescent="0.35">
      <c r="B12" s="42"/>
      <c r="C12" s="293" t="s">
        <v>768</v>
      </c>
      <c r="D12" s="274" t="s">
        <v>731</v>
      </c>
      <c r="E12" s="278" t="s">
        <v>759</v>
      </c>
      <c r="F12" s="277">
        <v>483</v>
      </c>
      <c r="G12" s="273">
        <v>90</v>
      </c>
      <c r="H12" s="43"/>
    </row>
    <row r="13" spans="2:8" ht="39" x14ac:dyDescent="0.35">
      <c r="B13" s="42"/>
      <c r="C13" s="293" t="s">
        <v>768</v>
      </c>
      <c r="D13" s="274" t="s">
        <v>732</v>
      </c>
      <c r="E13" s="278" t="s">
        <v>760</v>
      </c>
      <c r="F13" s="277">
        <v>483</v>
      </c>
      <c r="G13" s="273">
        <v>90</v>
      </c>
      <c r="H13" s="43"/>
    </row>
    <row r="14" spans="2:8" x14ac:dyDescent="0.35">
      <c r="B14" s="42"/>
      <c r="C14" s="293" t="s">
        <v>769</v>
      </c>
      <c r="D14" s="274" t="s">
        <v>730</v>
      </c>
      <c r="E14" s="278">
        <v>0</v>
      </c>
      <c r="F14" s="277">
        <v>1909</v>
      </c>
      <c r="G14" s="273">
        <v>1000</v>
      </c>
      <c r="H14" s="43"/>
    </row>
    <row r="15" spans="2:8" ht="65" x14ac:dyDescent="0.35">
      <c r="B15" s="42"/>
      <c r="C15" s="293" t="s">
        <v>769</v>
      </c>
      <c r="D15" s="274" t="s">
        <v>733</v>
      </c>
      <c r="E15" s="278">
        <v>0</v>
      </c>
      <c r="F15" s="277">
        <v>483</v>
      </c>
      <c r="G15" s="273">
        <v>90</v>
      </c>
      <c r="H15" s="43"/>
    </row>
    <row r="16" spans="2:8" x14ac:dyDescent="0.35">
      <c r="B16" s="42"/>
      <c r="C16" s="293" t="s">
        <v>769</v>
      </c>
      <c r="D16" s="274" t="s">
        <v>761</v>
      </c>
      <c r="E16" s="278">
        <v>0</v>
      </c>
      <c r="F16" s="277">
        <v>483</v>
      </c>
      <c r="G16" s="273">
        <v>90</v>
      </c>
      <c r="H16" s="43"/>
    </row>
    <row r="17" spans="2:8" ht="39" x14ac:dyDescent="0.35">
      <c r="B17" s="42"/>
      <c r="C17" s="293" t="s">
        <v>769</v>
      </c>
      <c r="D17" s="274" t="s">
        <v>734</v>
      </c>
      <c r="E17" s="278">
        <v>0</v>
      </c>
      <c r="F17" s="277">
        <f>176*2</f>
        <v>352</v>
      </c>
      <c r="G17" s="273">
        <v>1000</v>
      </c>
      <c r="H17" s="43"/>
    </row>
    <row r="18" spans="2:8" ht="26" x14ac:dyDescent="0.35">
      <c r="B18" s="42"/>
      <c r="C18" s="471" t="s">
        <v>770</v>
      </c>
      <c r="D18" s="312" t="s">
        <v>805</v>
      </c>
      <c r="E18" s="313">
        <v>0</v>
      </c>
      <c r="F18" s="343">
        <v>16</v>
      </c>
      <c r="G18" s="315">
        <v>10</v>
      </c>
      <c r="H18" s="43"/>
    </row>
    <row r="19" spans="2:8" ht="39" x14ac:dyDescent="0.35">
      <c r="B19" s="42"/>
      <c r="C19" s="472"/>
      <c r="D19" s="312" t="s">
        <v>804</v>
      </c>
      <c r="E19" s="313">
        <v>0</v>
      </c>
      <c r="F19" s="343">
        <v>1</v>
      </c>
      <c r="G19" s="315">
        <v>5</v>
      </c>
      <c r="H19" s="43"/>
    </row>
    <row r="20" spans="2:8" ht="39" x14ac:dyDescent="0.35">
      <c r="B20" s="42"/>
      <c r="C20" s="293" t="s">
        <v>771</v>
      </c>
      <c r="D20" s="275" t="s">
        <v>811</v>
      </c>
      <c r="E20" s="278">
        <v>0</v>
      </c>
      <c r="F20" s="277">
        <v>7</v>
      </c>
      <c r="G20" s="273">
        <v>52</v>
      </c>
      <c r="H20" s="43"/>
    </row>
    <row r="21" spans="2:8" x14ac:dyDescent="0.35">
      <c r="B21" s="42"/>
      <c r="C21" s="293" t="s">
        <v>771</v>
      </c>
      <c r="D21" s="275" t="s">
        <v>735</v>
      </c>
      <c r="E21" s="278">
        <v>0</v>
      </c>
      <c r="F21" s="277">
        <v>4</v>
      </c>
      <c r="G21" s="273">
        <v>12</v>
      </c>
      <c r="H21" s="43"/>
    </row>
    <row r="22" spans="2:8" x14ac:dyDescent="0.35">
      <c r="B22" s="42"/>
      <c r="C22" s="293" t="s">
        <v>771</v>
      </c>
      <c r="D22" s="275" t="s">
        <v>736</v>
      </c>
      <c r="E22" s="278">
        <v>0</v>
      </c>
      <c r="F22" s="277">
        <v>4</v>
      </c>
      <c r="G22" s="273">
        <v>3</v>
      </c>
      <c r="H22" s="43"/>
    </row>
    <row r="23" spans="2:8" x14ac:dyDescent="0.35">
      <c r="B23" s="42"/>
      <c r="C23" s="293" t="s">
        <v>771</v>
      </c>
      <c r="D23" s="275" t="s">
        <v>737</v>
      </c>
      <c r="E23" s="278">
        <v>0</v>
      </c>
      <c r="F23" s="277">
        <v>2098</v>
      </c>
      <c r="G23" s="276">
        <v>25000</v>
      </c>
      <c r="H23" s="43"/>
    </row>
    <row r="24" spans="2:8" ht="26" x14ac:dyDescent="0.35">
      <c r="B24" s="42"/>
      <c r="C24" s="293" t="s">
        <v>772</v>
      </c>
      <c r="D24" s="275" t="s">
        <v>738</v>
      </c>
      <c r="E24" s="278">
        <v>0</v>
      </c>
      <c r="F24" s="277">
        <v>94</v>
      </c>
      <c r="G24" s="273">
        <v>5</v>
      </c>
      <c r="H24" s="43"/>
    </row>
    <row r="25" spans="2:8" ht="26" x14ac:dyDescent="0.35">
      <c r="B25" s="42"/>
      <c r="C25" s="293" t="s">
        <v>772</v>
      </c>
      <c r="D25" s="275" t="s">
        <v>763</v>
      </c>
      <c r="E25" s="278">
        <v>0</v>
      </c>
      <c r="F25" s="277">
        <v>0</v>
      </c>
      <c r="G25" s="273">
        <v>5000</v>
      </c>
      <c r="H25" s="43"/>
    </row>
    <row r="26" spans="2:8" x14ac:dyDescent="0.35">
      <c r="B26" s="42"/>
      <c r="C26" s="293" t="s">
        <v>773</v>
      </c>
      <c r="D26" s="275" t="s">
        <v>784</v>
      </c>
      <c r="E26" s="278">
        <v>0</v>
      </c>
      <c r="F26" s="277">
        <v>108</v>
      </c>
      <c r="G26" s="273">
        <v>50</v>
      </c>
      <c r="H26" s="43"/>
    </row>
    <row r="27" spans="2:8" x14ac:dyDescent="0.35">
      <c r="B27" s="42"/>
      <c r="C27" s="293" t="s">
        <v>773</v>
      </c>
      <c r="D27" s="275" t="s">
        <v>739</v>
      </c>
      <c r="E27" s="278">
        <v>0</v>
      </c>
      <c r="F27" s="277">
        <v>12</v>
      </c>
      <c r="G27" s="273">
        <v>1</v>
      </c>
      <c r="H27" s="43"/>
    </row>
    <row r="28" spans="2:8" ht="39" x14ac:dyDescent="0.35">
      <c r="B28" s="42"/>
      <c r="C28" s="293" t="s">
        <v>774</v>
      </c>
      <c r="D28" s="275" t="s">
        <v>740</v>
      </c>
      <c r="E28" s="278">
        <v>0</v>
      </c>
      <c r="F28" s="277">
        <v>767</v>
      </c>
      <c r="G28" s="273">
        <v>25000</v>
      </c>
      <c r="H28" s="43"/>
    </row>
    <row r="29" spans="2:8" ht="26" x14ac:dyDescent="0.35">
      <c r="B29" s="42"/>
      <c r="C29" s="293" t="s">
        <v>774</v>
      </c>
      <c r="D29" s="275" t="s">
        <v>741</v>
      </c>
      <c r="E29" s="278">
        <v>0</v>
      </c>
      <c r="F29" s="277">
        <v>4</v>
      </c>
      <c r="G29" s="273">
        <v>50</v>
      </c>
      <c r="H29" s="43"/>
    </row>
    <row r="30" spans="2:8" x14ac:dyDescent="0.35">
      <c r="B30" s="42"/>
      <c r="C30" s="471" t="s">
        <v>775</v>
      </c>
      <c r="D30" s="312" t="s">
        <v>806</v>
      </c>
      <c r="E30" s="313">
        <v>0</v>
      </c>
      <c r="F30" s="343">
        <v>3</v>
      </c>
      <c r="G30" s="315">
        <v>10</v>
      </c>
      <c r="H30" s="43"/>
    </row>
    <row r="31" spans="2:8" ht="39" x14ac:dyDescent="0.35">
      <c r="B31" s="42"/>
      <c r="C31" s="472"/>
      <c r="D31" s="312" t="s">
        <v>807</v>
      </c>
      <c r="E31" s="313">
        <v>0</v>
      </c>
      <c r="F31" s="314">
        <v>0</v>
      </c>
      <c r="G31" s="315">
        <v>2</v>
      </c>
      <c r="H31" s="43"/>
    </row>
    <row r="32" spans="2:8" ht="26" x14ac:dyDescent="0.35">
      <c r="B32" s="42"/>
      <c r="C32" s="293" t="s">
        <v>776</v>
      </c>
      <c r="D32" s="275" t="s">
        <v>742</v>
      </c>
      <c r="E32" s="278">
        <v>0</v>
      </c>
      <c r="F32" s="277">
        <v>1446</v>
      </c>
      <c r="G32" s="273">
        <v>500</v>
      </c>
      <c r="H32" s="43"/>
    </row>
    <row r="33" spans="2:8" ht="26" x14ac:dyDescent="0.35">
      <c r="B33" s="42"/>
      <c r="C33" s="293" t="s">
        <v>776</v>
      </c>
      <c r="D33" s="275" t="s">
        <v>743</v>
      </c>
      <c r="E33" s="278">
        <v>0</v>
      </c>
      <c r="F33" s="277">
        <v>34</v>
      </c>
      <c r="G33" s="273">
        <v>10</v>
      </c>
      <c r="H33" s="43"/>
    </row>
    <row r="34" spans="2:8" ht="26" x14ac:dyDescent="0.35">
      <c r="B34" s="42"/>
      <c r="C34" s="293" t="s">
        <v>776</v>
      </c>
      <c r="D34" s="275" t="s">
        <v>785</v>
      </c>
      <c r="E34" s="278">
        <v>0</v>
      </c>
      <c r="F34" s="277">
        <v>24</v>
      </c>
      <c r="G34" s="273">
        <v>8</v>
      </c>
      <c r="H34" s="43"/>
    </row>
    <row r="35" spans="2:8" x14ac:dyDescent="0.35">
      <c r="B35" s="42"/>
      <c r="C35" s="293" t="s">
        <v>776</v>
      </c>
      <c r="D35" s="275" t="s">
        <v>744</v>
      </c>
      <c r="E35" s="278">
        <v>0</v>
      </c>
      <c r="F35" s="277">
        <v>2</v>
      </c>
      <c r="G35" s="276">
        <v>1</v>
      </c>
      <c r="H35" s="43"/>
    </row>
    <row r="36" spans="2:8" ht="26" x14ac:dyDescent="0.35">
      <c r="B36" s="42"/>
      <c r="C36" s="293" t="s">
        <v>777</v>
      </c>
      <c r="D36" s="275" t="s">
        <v>745</v>
      </c>
      <c r="E36" s="278">
        <v>0</v>
      </c>
      <c r="F36" s="277">
        <v>25</v>
      </c>
      <c r="G36" s="273">
        <v>25</v>
      </c>
      <c r="H36" s="43"/>
    </row>
    <row r="37" spans="2:8" ht="26" x14ac:dyDescent="0.35">
      <c r="B37" s="42"/>
      <c r="C37" s="293" t="s">
        <v>777</v>
      </c>
      <c r="D37" s="275" t="s">
        <v>746</v>
      </c>
      <c r="E37" s="278">
        <v>0</v>
      </c>
      <c r="F37" s="277">
        <v>2</v>
      </c>
      <c r="G37" s="276">
        <v>1</v>
      </c>
      <c r="H37" s="43"/>
    </row>
    <row r="38" spans="2:8" ht="26" x14ac:dyDescent="0.35">
      <c r="B38" s="42"/>
      <c r="C38" s="293" t="s">
        <v>778</v>
      </c>
      <c r="D38" s="275" t="s">
        <v>747</v>
      </c>
      <c r="E38" s="278">
        <v>0</v>
      </c>
      <c r="F38" s="277">
        <v>1</v>
      </c>
      <c r="G38" s="273">
        <v>1</v>
      </c>
      <c r="H38" s="43"/>
    </row>
    <row r="39" spans="2:8" ht="26" x14ac:dyDescent="0.35">
      <c r="B39" s="42"/>
      <c r="C39" s="293" t="s">
        <v>778</v>
      </c>
      <c r="D39" s="275" t="s">
        <v>748</v>
      </c>
      <c r="E39" s="278">
        <v>0</v>
      </c>
      <c r="F39" s="277">
        <v>0</v>
      </c>
      <c r="G39" s="273">
        <v>1</v>
      </c>
      <c r="H39" s="43"/>
    </row>
    <row r="40" spans="2:8" ht="26" x14ac:dyDescent="0.35">
      <c r="B40" s="42"/>
      <c r="C40" s="293" t="s">
        <v>779</v>
      </c>
      <c r="D40" s="275" t="s">
        <v>749</v>
      </c>
      <c r="E40" s="278">
        <v>0</v>
      </c>
      <c r="F40" s="277">
        <v>9</v>
      </c>
      <c r="G40" s="273">
        <v>5</v>
      </c>
      <c r="H40" s="43"/>
    </row>
    <row r="41" spans="2:8" x14ac:dyDescent="0.35">
      <c r="B41" s="42"/>
      <c r="C41" s="293" t="s">
        <v>780</v>
      </c>
      <c r="D41" s="275" t="s">
        <v>750</v>
      </c>
      <c r="E41" s="278">
        <v>0</v>
      </c>
      <c r="F41" s="277">
        <v>690</v>
      </c>
      <c r="G41" s="273">
        <v>3000</v>
      </c>
      <c r="H41" s="43"/>
    </row>
    <row r="42" spans="2:8" ht="26" x14ac:dyDescent="0.35">
      <c r="B42" s="42"/>
      <c r="C42" s="293" t="s">
        <v>780</v>
      </c>
      <c r="D42" s="275" t="s">
        <v>751</v>
      </c>
      <c r="E42" s="278">
        <v>0</v>
      </c>
      <c r="F42" s="277">
        <v>143</v>
      </c>
      <c r="G42" s="273">
        <v>50</v>
      </c>
      <c r="H42" s="43"/>
    </row>
    <row r="43" spans="2:8" ht="39" x14ac:dyDescent="0.35">
      <c r="B43" s="42"/>
      <c r="C43" s="293" t="s">
        <v>780</v>
      </c>
      <c r="D43" s="275" t="s">
        <v>752</v>
      </c>
      <c r="E43" s="278">
        <v>0</v>
      </c>
      <c r="F43" s="277">
        <v>478</v>
      </c>
      <c r="G43" s="273">
        <v>1000</v>
      </c>
      <c r="H43" s="43"/>
    </row>
    <row r="44" spans="2:8" ht="39" x14ac:dyDescent="0.35">
      <c r="B44" s="42"/>
      <c r="C44" s="293" t="s">
        <v>780</v>
      </c>
      <c r="D44" s="274" t="s">
        <v>753</v>
      </c>
      <c r="E44" s="278">
        <v>0</v>
      </c>
      <c r="F44" s="277">
        <v>30</v>
      </c>
      <c r="G44" s="273">
        <v>10</v>
      </c>
      <c r="H44" s="43"/>
    </row>
    <row r="45" spans="2:8" ht="65" x14ac:dyDescent="0.35">
      <c r="B45" s="42"/>
      <c r="C45" s="293" t="s">
        <v>780</v>
      </c>
      <c r="D45" s="274" t="s">
        <v>799</v>
      </c>
      <c r="E45" s="278">
        <v>0</v>
      </c>
      <c r="F45" s="277">
        <v>8</v>
      </c>
      <c r="G45" s="273">
        <v>1</v>
      </c>
      <c r="H45" s="43"/>
    </row>
    <row r="46" spans="2:8" ht="26" x14ac:dyDescent="0.35">
      <c r="B46" s="42"/>
      <c r="C46" s="293" t="s">
        <v>780</v>
      </c>
      <c r="D46" s="274" t="s">
        <v>754</v>
      </c>
      <c r="E46" s="278">
        <v>0</v>
      </c>
      <c r="F46" s="277">
        <v>1</v>
      </c>
      <c r="G46" s="273">
        <v>1</v>
      </c>
      <c r="H46" s="43"/>
    </row>
    <row r="47" spans="2:8" x14ac:dyDescent="0.35">
      <c r="B47" s="42"/>
      <c r="C47" s="293" t="s">
        <v>780</v>
      </c>
      <c r="D47" s="274" t="s">
        <v>755</v>
      </c>
      <c r="E47" s="278">
        <v>0</v>
      </c>
      <c r="F47" s="277">
        <v>1</v>
      </c>
      <c r="G47" s="273">
        <v>1</v>
      </c>
      <c r="H47" s="43"/>
    </row>
    <row r="48" spans="2:8" ht="26" x14ac:dyDescent="0.35">
      <c r="B48" s="42"/>
      <c r="C48" s="293" t="s">
        <v>678</v>
      </c>
      <c r="D48" s="275" t="s">
        <v>756</v>
      </c>
      <c r="E48" s="278">
        <v>0</v>
      </c>
      <c r="F48" s="277">
        <v>0</v>
      </c>
      <c r="G48" s="273">
        <f>+G41*70%</f>
        <v>2100</v>
      </c>
      <c r="H48" s="43"/>
    </row>
    <row r="49" spans="2:8" ht="26" x14ac:dyDescent="0.35">
      <c r="B49" s="42"/>
      <c r="C49" s="293" t="s">
        <v>678</v>
      </c>
      <c r="D49" s="275" t="s">
        <v>757</v>
      </c>
      <c r="E49" s="278">
        <v>0</v>
      </c>
      <c r="F49" s="277">
        <v>6</v>
      </c>
      <c r="G49" s="273">
        <v>10</v>
      </c>
      <c r="H49" s="43"/>
    </row>
    <row r="50" spans="2:8" ht="15" thickBot="1" x14ac:dyDescent="0.4">
      <c r="B50" s="463"/>
      <c r="C50" s="464"/>
      <c r="D50" s="464"/>
      <c r="E50" s="464"/>
      <c r="F50" s="464"/>
      <c r="G50" s="464"/>
      <c r="H50" s="465"/>
    </row>
    <row r="52" spans="2:8" ht="14.5" customHeight="1" x14ac:dyDescent="0.35"/>
  </sheetData>
  <mergeCells count="7">
    <mergeCell ref="B50:H50"/>
    <mergeCell ref="C3:G3"/>
    <mergeCell ref="C4:G4"/>
    <mergeCell ref="C5:G5"/>
    <mergeCell ref="C6:D6"/>
    <mergeCell ref="C18:C19"/>
    <mergeCell ref="C30:C31"/>
  </mergeCells>
  <pageMargins left="0.25" right="0.25" top="0.17" bottom="0.17" header="0.17" footer="0.17"/>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topLeftCell="A28" zoomScale="85" zoomScaleNormal="85" workbookViewId="0">
      <selection activeCell="D44" sqref="D44"/>
    </sheetView>
  </sheetViews>
  <sheetFormatPr defaultColWidth="8.81640625" defaultRowHeight="14.5" x14ac:dyDescent="0.35"/>
  <cols>
    <col min="1" max="1" width="1.1796875" customWidth="1"/>
    <col min="2" max="2" width="2" customWidth="1"/>
    <col min="3" max="3" width="43" customWidth="1"/>
    <col min="4" max="4" width="67.6328125" customWidth="1"/>
    <col min="5" max="5" width="2.453125" customWidth="1"/>
    <col min="6" max="6" width="1.453125" customWidth="1"/>
  </cols>
  <sheetData>
    <row r="1" spans="2:5" ht="15" thickBot="1" x14ac:dyDescent="0.4"/>
    <row r="2" spans="2:5" ht="15" thickBot="1" x14ac:dyDescent="0.4">
      <c r="B2" s="102"/>
      <c r="C2" s="61"/>
      <c r="D2" s="61"/>
      <c r="E2" s="62"/>
    </row>
    <row r="3" spans="2:5" ht="18" thickBot="1" x14ac:dyDescent="0.4">
      <c r="B3" s="103"/>
      <c r="C3" s="474" t="s">
        <v>261</v>
      </c>
      <c r="D3" s="475"/>
      <c r="E3" s="104"/>
    </row>
    <row r="4" spans="2:5" x14ac:dyDescent="0.35">
      <c r="B4" s="103"/>
      <c r="C4" s="105"/>
      <c r="D4" s="105"/>
      <c r="E4" s="104"/>
    </row>
    <row r="5" spans="2:5" ht="15" thickBot="1" x14ac:dyDescent="0.4">
      <c r="B5" s="103"/>
      <c r="C5" s="106" t="s">
        <v>297</v>
      </c>
      <c r="D5" s="105"/>
      <c r="E5" s="104"/>
    </row>
    <row r="6" spans="2:5" x14ac:dyDescent="0.35">
      <c r="B6" s="103"/>
      <c r="C6" s="279" t="s">
        <v>262</v>
      </c>
      <c r="D6" s="280" t="s">
        <v>263</v>
      </c>
      <c r="E6" s="104"/>
    </row>
    <row r="7" spans="2:5" ht="286" x14ac:dyDescent="0.35">
      <c r="B7" s="103"/>
      <c r="C7" s="281" t="s">
        <v>301</v>
      </c>
      <c r="D7" s="283" t="s">
        <v>876</v>
      </c>
      <c r="E7" s="104"/>
    </row>
    <row r="8" spans="2:5" ht="273" x14ac:dyDescent="0.35">
      <c r="B8" s="103"/>
      <c r="C8" s="281" t="s">
        <v>302</v>
      </c>
      <c r="D8" s="283" t="s">
        <v>877</v>
      </c>
      <c r="E8" s="104"/>
    </row>
    <row r="9" spans="2:5" ht="299" x14ac:dyDescent="0.35">
      <c r="B9" s="103"/>
      <c r="C9" s="281" t="s">
        <v>264</v>
      </c>
      <c r="D9" s="282" t="s">
        <v>878</v>
      </c>
      <c r="E9" s="104"/>
    </row>
    <row r="10" spans="2:5" ht="234" x14ac:dyDescent="0.35">
      <c r="B10" s="103"/>
      <c r="C10" s="281" t="s">
        <v>277</v>
      </c>
      <c r="D10" s="283" t="s">
        <v>879</v>
      </c>
      <c r="E10" s="104"/>
    </row>
    <row r="11" spans="2:5" x14ac:dyDescent="0.35">
      <c r="B11" s="103"/>
      <c r="C11" s="105"/>
      <c r="D11" s="105"/>
      <c r="E11" s="104"/>
    </row>
    <row r="12" spans="2:5" ht="15" thickBot="1" x14ac:dyDescent="0.4">
      <c r="B12" s="103"/>
      <c r="C12" s="476" t="s">
        <v>298</v>
      </c>
      <c r="D12" s="476"/>
      <c r="E12" s="104"/>
    </row>
    <row r="13" spans="2:5" ht="15" thickBot="1" x14ac:dyDescent="0.4">
      <c r="B13" s="103"/>
      <c r="C13" s="110" t="s">
        <v>265</v>
      </c>
      <c r="D13" s="110" t="s">
        <v>263</v>
      </c>
      <c r="E13" s="104"/>
    </row>
    <row r="14" spans="2:5" ht="15" thickBot="1" x14ac:dyDescent="0.4">
      <c r="B14" s="103"/>
      <c r="C14" s="473" t="s">
        <v>299</v>
      </c>
      <c r="D14" s="473"/>
      <c r="E14" s="104"/>
    </row>
    <row r="15" spans="2:5" ht="84.5" thickBot="1" x14ac:dyDescent="0.4">
      <c r="B15" s="103"/>
      <c r="C15" s="107" t="s">
        <v>303</v>
      </c>
      <c r="D15" s="339" t="s">
        <v>880</v>
      </c>
      <c r="E15" s="104"/>
    </row>
    <row r="16" spans="2:5" ht="88" customHeight="1" thickBot="1" x14ac:dyDescent="0.4">
      <c r="B16" s="103"/>
      <c r="C16" s="107" t="s">
        <v>304</v>
      </c>
      <c r="D16" s="339" t="s">
        <v>881</v>
      </c>
      <c r="E16" s="104"/>
    </row>
    <row r="17" spans="2:5" ht="15" thickBot="1" x14ac:dyDescent="0.4">
      <c r="B17" s="103"/>
      <c r="C17" s="473" t="s">
        <v>300</v>
      </c>
      <c r="D17" s="473"/>
      <c r="E17" s="104"/>
    </row>
    <row r="18" spans="2:5" ht="70.5" thickBot="1" x14ac:dyDescent="0.4">
      <c r="B18" s="103"/>
      <c r="C18" s="107" t="s">
        <v>305</v>
      </c>
      <c r="D18" s="339" t="s">
        <v>871</v>
      </c>
      <c r="E18" s="104"/>
    </row>
    <row r="19" spans="2:5" ht="67.5" customHeight="1" thickBot="1" x14ac:dyDescent="0.4">
      <c r="B19" s="103"/>
      <c r="C19" s="107" t="s">
        <v>296</v>
      </c>
      <c r="D19" s="339" t="s">
        <v>872</v>
      </c>
      <c r="E19" s="104"/>
    </row>
    <row r="20" spans="2:5" ht="15" thickBot="1" x14ac:dyDescent="0.4">
      <c r="B20" s="103"/>
      <c r="C20" s="473" t="s">
        <v>266</v>
      </c>
      <c r="D20" s="473"/>
      <c r="E20" s="104"/>
    </row>
    <row r="21" spans="2:5" ht="70.5" thickBot="1" x14ac:dyDescent="0.4">
      <c r="B21" s="103"/>
      <c r="C21" s="108" t="s">
        <v>267</v>
      </c>
      <c r="D21" s="339" t="s">
        <v>882</v>
      </c>
      <c r="E21" s="104"/>
    </row>
    <row r="22" spans="2:5" ht="126.5" thickBot="1" x14ac:dyDescent="0.4">
      <c r="B22" s="103"/>
      <c r="C22" s="108" t="s">
        <v>268</v>
      </c>
      <c r="D22" s="339" t="s">
        <v>883</v>
      </c>
      <c r="E22" s="104"/>
    </row>
    <row r="23" spans="2:5" ht="84.5" thickBot="1" x14ac:dyDescent="0.4">
      <c r="B23" s="103"/>
      <c r="C23" s="108" t="s">
        <v>269</v>
      </c>
      <c r="D23" s="339" t="s">
        <v>884</v>
      </c>
      <c r="E23" s="104"/>
    </row>
    <row r="24" spans="2:5" ht="15" thickBot="1" x14ac:dyDescent="0.4">
      <c r="B24" s="103"/>
      <c r="C24" s="473" t="s">
        <v>270</v>
      </c>
      <c r="D24" s="473"/>
      <c r="E24" s="104"/>
    </row>
    <row r="25" spans="2:5" ht="56.5" thickBot="1" x14ac:dyDescent="0.4">
      <c r="B25" s="103"/>
      <c r="C25" s="107" t="s">
        <v>306</v>
      </c>
      <c r="D25" s="339" t="s">
        <v>873</v>
      </c>
      <c r="E25" s="104"/>
    </row>
    <row r="26" spans="2:5" ht="84.5" thickBot="1" x14ac:dyDescent="0.4">
      <c r="B26" s="103"/>
      <c r="C26" s="107" t="s">
        <v>307</v>
      </c>
      <c r="D26" s="339" t="s">
        <v>874</v>
      </c>
      <c r="E26" s="104"/>
    </row>
    <row r="27" spans="2:5" ht="70.5" thickBot="1" x14ac:dyDescent="0.4">
      <c r="B27" s="103"/>
      <c r="C27" s="107" t="s">
        <v>271</v>
      </c>
      <c r="D27" s="339" t="s">
        <v>875</v>
      </c>
      <c r="E27" s="104"/>
    </row>
    <row r="28" spans="2:5" ht="126.5" thickBot="1" x14ac:dyDescent="0.4">
      <c r="B28" s="103"/>
      <c r="C28" s="107" t="s">
        <v>308</v>
      </c>
      <c r="D28" s="339" t="s">
        <v>885</v>
      </c>
      <c r="E28" s="104"/>
    </row>
    <row r="29" spans="2:5" ht="15" thickBot="1" x14ac:dyDescent="0.4">
      <c r="B29" s="132"/>
      <c r="C29" s="109"/>
      <c r="D29" s="109"/>
      <c r="E29" s="133"/>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5"/>
  <sheetViews>
    <sheetView showGridLines="0" topLeftCell="A6" zoomScale="94" zoomScaleNormal="94" workbookViewId="0">
      <selection activeCell="E98" sqref="E98:E99"/>
    </sheetView>
  </sheetViews>
  <sheetFormatPr defaultColWidth="9.1796875" defaultRowHeight="14.5" outlineLevelRow="1" x14ac:dyDescent="0.35"/>
  <cols>
    <col min="1" max="1" width="3" style="135" customWidth="1"/>
    <col min="2" max="2" width="28.54296875" style="135" customWidth="1"/>
    <col min="3" max="3" width="50.54296875" style="135" customWidth="1"/>
    <col min="4" max="4" width="34.1796875" style="135" customWidth="1"/>
    <col min="5" max="5" width="32" style="135" customWidth="1"/>
    <col min="6" max="6" width="26.81640625" style="135" customWidth="1"/>
    <col min="7" max="7" width="26.453125" style="135" bestFit="1" customWidth="1"/>
    <col min="8" max="8" width="30" style="135" customWidth="1"/>
    <col min="9" max="9" width="26.1796875" style="135" customWidth="1"/>
    <col min="10" max="10" width="25.81640625" style="135" customWidth="1"/>
    <col min="11" max="11" width="46.1796875" style="135" bestFit="1" customWidth="1"/>
    <col min="12" max="12" width="30.1796875" style="135" customWidth="1"/>
    <col min="13" max="13" width="27.1796875" style="135" bestFit="1" customWidth="1"/>
    <col min="14" max="14" width="25" style="135" customWidth="1"/>
    <col min="15" max="15" width="45.1796875" style="135" bestFit="1" customWidth="1"/>
    <col min="16" max="16" width="30.1796875" style="135" customWidth="1"/>
    <col min="17" max="17" width="27.1796875" style="135" bestFit="1" customWidth="1"/>
    <col min="18" max="18" width="24.1796875" style="135" customWidth="1"/>
    <col min="19" max="19" width="23.1796875" style="135" bestFit="1" customWidth="1"/>
    <col min="20" max="20" width="27.81640625" style="135" customWidth="1"/>
    <col min="21" max="16384" width="9.1796875" style="135"/>
  </cols>
  <sheetData>
    <row r="1" spans="2:19" ht="15" thickBot="1" x14ac:dyDescent="0.4"/>
    <row r="2" spans="2:19" ht="26" x14ac:dyDescent="0.35">
      <c r="B2" s="85"/>
      <c r="C2" s="575"/>
      <c r="D2" s="575"/>
      <c r="E2" s="575"/>
      <c r="F2" s="575"/>
      <c r="G2" s="575"/>
      <c r="H2" s="79"/>
      <c r="I2" s="79"/>
      <c r="J2" s="79"/>
      <c r="K2" s="79"/>
      <c r="L2" s="79"/>
      <c r="M2" s="79"/>
      <c r="N2" s="79"/>
      <c r="O2" s="79"/>
      <c r="P2" s="79"/>
      <c r="Q2" s="79"/>
      <c r="R2" s="79"/>
      <c r="S2" s="80"/>
    </row>
    <row r="3" spans="2:19" ht="26" x14ac:dyDescent="0.35">
      <c r="B3" s="86"/>
      <c r="C3" s="581" t="s">
        <v>287</v>
      </c>
      <c r="D3" s="582"/>
      <c r="E3" s="582"/>
      <c r="F3" s="582"/>
      <c r="G3" s="583"/>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4.5" customHeight="1" thickBot="1" x14ac:dyDescent="0.4">
      <c r="B6" s="576" t="s">
        <v>605</v>
      </c>
      <c r="C6" s="577"/>
      <c r="D6" s="577"/>
      <c r="E6" s="577"/>
      <c r="F6" s="577"/>
      <c r="G6" s="577"/>
      <c r="H6" s="224"/>
      <c r="I6" s="224"/>
      <c r="J6" s="224"/>
      <c r="K6" s="224"/>
      <c r="L6" s="224"/>
      <c r="M6" s="224"/>
      <c r="N6" s="224"/>
      <c r="O6" s="224"/>
      <c r="P6" s="224"/>
      <c r="Q6" s="224"/>
      <c r="R6" s="224"/>
      <c r="S6" s="225"/>
    </row>
    <row r="7" spans="2:19" ht="15.75" customHeight="1" x14ac:dyDescent="0.35">
      <c r="B7" s="576" t="s">
        <v>667</v>
      </c>
      <c r="C7" s="578"/>
      <c r="D7" s="578"/>
      <c r="E7" s="578"/>
      <c r="F7" s="578"/>
      <c r="G7" s="578"/>
      <c r="H7" s="224"/>
      <c r="I7" s="224"/>
      <c r="J7" s="224"/>
      <c r="K7" s="224"/>
      <c r="L7" s="224"/>
      <c r="M7" s="224"/>
      <c r="N7" s="224"/>
      <c r="O7" s="224"/>
      <c r="P7" s="224"/>
      <c r="Q7" s="224"/>
      <c r="R7" s="224"/>
      <c r="S7" s="225"/>
    </row>
    <row r="8" spans="2:19" ht="15.75" customHeight="1" thickBot="1" x14ac:dyDescent="0.4">
      <c r="B8" s="579" t="s">
        <v>242</v>
      </c>
      <c r="C8" s="580"/>
      <c r="D8" s="580"/>
      <c r="E8" s="580"/>
      <c r="F8" s="580"/>
      <c r="G8" s="580"/>
      <c r="H8" s="226"/>
      <c r="I8" s="226"/>
      <c r="J8" s="226"/>
      <c r="K8" s="226"/>
      <c r="L8" s="226"/>
      <c r="M8" s="226"/>
      <c r="N8" s="226"/>
      <c r="O8" s="226"/>
      <c r="P8" s="226"/>
      <c r="Q8" s="226"/>
      <c r="R8" s="226"/>
      <c r="S8" s="227"/>
    </row>
    <row r="10" spans="2:19" ht="21" x14ac:dyDescent="0.5">
      <c r="B10" s="477" t="s">
        <v>311</v>
      </c>
      <c r="C10" s="477"/>
    </row>
    <row r="11" spans="2:19" ht="15" thickBot="1" x14ac:dyDescent="0.4"/>
    <row r="12" spans="2:19" ht="15" customHeight="1" thickBot="1" x14ac:dyDescent="0.4">
      <c r="B12" s="230" t="s">
        <v>312</v>
      </c>
      <c r="C12" s="136"/>
    </row>
    <row r="13" spans="2:19" ht="15.75" customHeight="1" thickBot="1" x14ac:dyDescent="0.4">
      <c r="B13" s="230" t="s">
        <v>280</v>
      </c>
      <c r="C13" s="136" t="s">
        <v>681</v>
      </c>
    </row>
    <row r="14" spans="2:19" ht="15.75" customHeight="1" thickBot="1" x14ac:dyDescent="0.4">
      <c r="B14" s="230" t="s">
        <v>668</v>
      </c>
      <c r="C14" s="136" t="s">
        <v>608</v>
      </c>
    </row>
    <row r="15" spans="2:19" ht="15.75" customHeight="1" thickBot="1" x14ac:dyDescent="0.4">
      <c r="B15" s="230" t="s">
        <v>313</v>
      </c>
      <c r="C15" s="136" t="s">
        <v>643</v>
      </c>
    </row>
    <row r="16" spans="2:19" ht="15" thickBot="1" x14ac:dyDescent="0.4">
      <c r="B16" s="230" t="s">
        <v>314</v>
      </c>
      <c r="C16" s="136" t="s">
        <v>610</v>
      </c>
    </row>
    <row r="17" spans="2:19" ht="15" thickBot="1" x14ac:dyDescent="0.4">
      <c r="B17" s="230" t="s">
        <v>315</v>
      </c>
      <c r="C17" s="136" t="s">
        <v>498</v>
      </c>
    </row>
    <row r="18" spans="2:19" ht="15" thickBot="1" x14ac:dyDescent="0.4"/>
    <row r="19" spans="2:19" ht="15" thickBot="1" x14ac:dyDescent="0.4">
      <c r="D19" s="478" t="s">
        <v>316</v>
      </c>
      <c r="E19" s="479"/>
      <c r="F19" s="479"/>
      <c r="G19" s="480"/>
      <c r="H19" s="478" t="s">
        <v>317</v>
      </c>
      <c r="I19" s="479"/>
      <c r="J19" s="479"/>
      <c r="K19" s="480"/>
      <c r="L19" s="478" t="s">
        <v>318</v>
      </c>
      <c r="M19" s="479"/>
      <c r="N19" s="479"/>
      <c r="O19" s="480"/>
      <c r="P19" s="478" t="s">
        <v>319</v>
      </c>
      <c r="Q19" s="479"/>
      <c r="R19" s="479"/>
      <c r="S19" s="480"/>
    </row>
    <row r="20" spans="2:19" ht="45" customHeight="1" thickBot="1" x14ac:dyDescent="0.4">
      <c r="B20" s="481" t="s">
        <v>320</v>
      </c>
      <c r="C20" s="484" t="s">
        <v>321</v>
      </c>
      <c r="D20" s="137"/>
      <c r="E20" s="138" t="s">
        <v>322</v>
      </c>
      <c r="F20" s="139" t="s">
        <v>323</v>
      </c>
      <c r="G20" s="140" t="s">
        <v>324</v>
      </c>
      <c r="H20" s="137"/>
      <c r="I20" s="138" t="s">
        <v>322</v>
      </c>
      <c r="J20" s="139" t="s">
        <v>323</v>
      </c>
      <c r="K20" s="140" t="s">
        <v>324</v>
      </c>
      <c r="L20" s="137"/>
      <c r="M20" s="138" t="s">
        <v>322</v>
      </c>
      <c r="N20" s="139" t="s">
        <v>323</v>
      </c>
      <c r="O20" s="140" t="s">
        <v>324</v>
      </c>
      <c r="P20" s="137"/>
      <c r="Q20" s="138" t="s">
        <v>322</v>
      </c>
      <c r="R20" s="139" t="s">
        <v>323</v>
      </c>
      <c r="S20" s="140" t="s">
        <v>324</v>
      </c>
    </row>
    <row r="21" spans="2:19" ht="40.5" customHeight="1" x14ac:dyDescent="0.35">
      <c r="B21" s="482"/>
      <c r="C21" s="485"/>
      <c r="D21" s="141" t="s">
        <v>325</v>
      </c>
      <c r="E21" s="142">
        <v>0</v>
      </c>
      <c r="F21" s="142">
        <v>0</v>
      </c>
      <c r="G21" s="142">
        <v>0</v>
      </c>
      <c r="H21" s="143" t="s">
        <v>325</v>
      </c>
      <c r="I21" s="142">
        <f>+J21+K21</f>
        <v>4054842</v>
      </c>
      <c r="J21" s="301">
        <v>3292</v>
      </c>
      <c r="K21" s="301">
        <v>4051550</v>
      </c>
      <c r="L21" s="141" t="s">
        <v>325</v>
      </c>
      <c r="M21" s="144">
        <f>+N21+O21</f>
        <v>4114984</v>
      </c>
      <c r="N21" s="145">
        <v>3892</v>
      </c>
      <c r="O21" s="146">
        <v>4111092</v>
      </c>
      <c r="P21" s="141" t="s">
        <v>325</v>
      </c>
      <c r="Q21" s="144"/>
      <c r="R21" s="145"/>
      <c r="S21" s="146"/>
    </row>
    <row r="22" spans="2:19" ht="39.75" customHeight="1" x14ac:dyDescent="0.35">
      <c r="B22" s="482"/>
      <c r="C22" s="485"/>
      <c r="D22" s="147" t="s">
        <v>326</v>
      </c>
      <c r="E22" s="142">
        <v>0</v>
      </c>
      <c r="F22" s="285">
        <v>0</v>
      </c>
      <c r="G22" s="285">
        <v>0</v>
      </c>
      <c r="H22" s="148" t="s">
        <v>326</v>
      </c>
      <c r="I22" s="285">
        <f>+J22+K22</f>
        <v>0.85989805511113238</v>
      </c>
      <c r="J22" s="302">
        <v>0.36</v>
      </c>
      <c r="K22" s="302">
        <v>0.49989805511113239</v>
      </c>
      <c r="L22" s="147" t="s">
        <v>326</v>
      </c>
      <c r="M22" s="149">
        <f>+N22+O22</f>
        <v>0.79393484069886944</v>
      </c>
      <c r="N22" s="149">
        <f>1151/N21</f>
        <v>0.29573484069886946</v>
      </c>
      <c r="O22" s="150">
        <v>0.49819999999999998</v>
      </c>
      <c r="P22" s="147" t="s">
        <v>326</v>
      </c>
      <c r="Q22" s="149"/>
      <c r="R22" s="149"/>
      <c r="S22" s="150"/>
    </row>
    <row r="23" spans="2:19" ht="37.5" customHeight="1" x14ac:dyDescent="0.35">
      <c r="B23" s="483"/>
      <c r="C23" s="486"/>
      <c r="D23" s="147" t="s">
        <v>327</v>
      </c>
      <c r="E23" s="142">
        <v>0</v>
      </c>
      <c r="F23" s="285">
        <v>0</v>
      </c>
      <c r="G23" s="285">
        <v>3.2692240983242853E-5</v>
      </c>
      <c r="H23" s="148" t="s">
        <v>327</v>
      </c>
      <c r="I23" s="142">
        <f>+J23+K23</f>
        <v>0.23</v>
      </c>
      <c r="J23" s="302">
        <v>0.23</v>
      </c>
      <c r="K23" s="302">
        <v>0</v>
      </c>
      <c r="L23" s="148" t="s">
        <v>327</v>
      </c>
      <c r="M23" s="149">
        <f>+N23+O23</f>
        <v>0.12647315519013361</v>
      </c>
      <c r="N23" s="149">
        <f>492/N21</f>
        <v>0.1264131551901336</v>
      </c>
      <c r="O23" s="150">
        <v>6.0000000000000002E-5</v>
      </c>
      <c r="P23" s="147" t="s">
        <v>327</v>
      </c>
      <c r="Q23" s="149"/>
      <c r="R23" s="149"/>
      <c r="S23" s="150"/>
    </row>
    <row r="24" spans="2:19" ht="15" thickBot="1" x14ac:dyDescent="0.4">
      <c r="B24" s="151"/>
      <c r="C24" s="151"/>
      <c r="Q24" s="152"/>
      <c r="R24" s="152"/>
      <c r="S24" s="152"/>
    </row>
    <row r="25" spans="2:19" ht="30" customHeight="1" thickBot="1" x14ac:dyDescent="0.4">
      <c r="B25" s="151"/>
      <c r="C25" s="151"/>
      <c r="D25" s="478" t="s">
        <v>316</v>
      </c>
      <c r="E25" s="479"/>
      <c r="F25" s="479"/>
      <c r="G25" s="480"/>
      <c r="H25" s="478" t="s">
        <v>317</v>
      </c>
      <c r="I25" s="479"/>
      <c r="J25" s="479"/>
      <c r="K25" s="480"/>
      <c r="L25" s="478" t="s">
        <v>318</v>
      </c>
      <c r="M25" s="479"/>
      <c r="N25" s="479"/>
      <c r="O25" s="480"/>
      <c r="P25" s="478" t="s">
        <v>319</v>
      </c>
      <c r="Q25" s="479"/>
      <c r="R25" s="479"/>
      <c r="S25" s="480"/>
    </row>
    <row r="26" spans="2:19" ht="47.25" customHeight="1" x14ac:dyDescent="0.35">
      <c r="B26" s="481" t="s">
        <v>328</v>
      </c>
      <c r="C26" s="481" t="s">
        <v>329</v>
      </c>
      <c r="D26" s="487" t="s">
        <v>330</v>
      </c>
      <c r="E26" s="488"/>
      <c r="F26" s="153" t="s">
        <v>331</v>
      </c>
      <c r="G26" s="154" t="s">
        <v>332</v>
      </c>
      <c r="H26" s="487" t="s">
        <v>330</v>
      </c>
      <c r="I26" s="488"/>
      <c r="J26" s="153" t="s">
        <v>331</v>
      </c>
      <c r="K26" s="154" t="s">
        <v>332</v>
      </c>
      <c r="L26" s="487" t="s">
        <v>330</v>
      </c>
      <c r="M26" s="488"/>
      <c r="N26" s="153" t="s">
        <v>331</v>
      </c>
      <c r="O26" s="154" t="s">
        <v>332</v>
      </c>
      <c r="P26" s="487" t="s">
        <v>330</v>
      </c>
      <c r="Q26" s="488"/>
      <c r="R26" s="153" t="s">
        <v>331</v>
      </c>
      <c r="S26" s="154" t="s">
        <v>332</v>
      </c>
    </row>
    <row r="27" spans="2:19" ht="51" customHeight="1" x14ac:dyDescent="0.35">
      <c r="B27" s="482"/>
      <c r="C27" s="482"/>
      <c r="D27" s="155" t="s">
        <v>325</v>
      </c>
      <c r="E27" s="142">
        <v>0</v>
      </c>
      <c r="F27" s="499"/>
      <c r="G27" s="503"/>
      <c r="H27" s="155" t="s">
        <v>325</v>
      </c>
      <c r="I27" s="156"/>
      <c r="J27" s="489"/>
      <c r="K27" s="491"/>
      <c r="L27" s="155" t="s">
        <v>325</v>
      </c>
      <c r="M27" s="156"/>
      <c r="N27" s="489"/>
      <c r="O27" s="491"/>
      <c r="P27" s="155" t="s">
        <v>325</v>
      </c>
      <c r="Q27" s="156"/>
      <c r="R27" s="489"/>
      <c r="S27" s="491"/>
    </row>
    <row r="28" spans="2:19" ht="51" customHeight="1" x14ac:dyDescent="0.35">
      <c r="B28" s="483"/>
      <c r="C28" s="483"/>
      <c r="D28" s="157" t="s">
        <v>333</v>
      </c>
      <c r="E28" s="285">
        <v>0</v>
      </c>
      <c r="F28" s="500"/>
      <c r="G28" s="504"/>
      <c r="H28" s="157" t="s">
        <v>333</v>
      </c>
      <c r="I28" s="159"/>
      <c r="J28" s="490"/>
      <c r="K28" s="492"/>
      <c r="L28" s="157" t="s">
        <v>333</v>
      </c>
      <c r="M28" s="159"/>
      <c r="N28" s="490"/>
      <c r="O28" s="492"/>
      <c r="P28" s="157" t="s">
        <v>333</v>
      </c>
      <c r="Q28" s="159"/>
      <c r="R28" s="490"/>
      <c r="S28" s="492"/>
    </row>
    <row r="29" spans="2:19" ht="33.75" customHeight="1" x14ac:dyDescent="0.35">
      <c r="B29" s="493" t="s">
        <v>334</v>
      </c>
      <c r="C29" s="496" t="s">
        <v>335</v>
      </c>
      <c r="D29" s="160" t="s">
        <v>336</v>
      </c>
      <c r="E29" s="161" t="s">
        <v>315</v>
      </c>
      <c r="F29" s="161" t="s">
        <v>337</v>
      </c>
      <c r="G29" s="162" t="s">
        <v>338</v>
      </c>
      <c r="H29" s="160" t="s">
        <v>336</v>
      </c>
      <c r="I29" s="161" t="s">
        <v>315</v>
      </c>
      <c r="J29" s="161" t="s">
        <v>337</v>
      </c>
      <c r="K29" s="162" t="s">
        <v>338</v>
      </c>
      <c r="L29" s="160" t="s">
        <v>336</v>
      </c>
      <c r="M29" s="161" t="s">
        <v>315</v>
      </c>
      <c r="N29" s="161" t="s">
        <v>337</v>
      </c>
      <c r="O29" s="162" t="s">
        <v>338</v>
      </c>
      <c r="P29" s="160" t="s">
        <v>336</v>
      </c>
      <c r="Q29" s="161" t="s">
        <v>315</v>
      </c>
      <c r="R29" s="161" t="s">
        <v>337</v>
      </c>
      <c r="S29" s="162" t="s">
        <v>338</v>
      </c>
    </row>
    <row r="30" spans="2:19" ht="30" customHeight="1" x14ac:dyDescent="0.35">
      <c r="B30" s="494"/>
      <c r="C30" s="497"/>
      <c r="D30" s="286">
        <v>0</v>
      </c>
      <c r="E30" s="164"/>
      <c r="F30" s="164"/>
      <c r="G30" s="287"/>
      <c r="H30" s="166">
        <v>1</v>
      </c>
      <c r="I30" s="306" t="s">
        <v>495</v>
      </c>
      <c r="J30" s="166" t="s">
        <v>493</v>
      </c>
      <c r="K30" s="168" t="s">
        <v>550</v>
      </c>
      <c r="L30" s="166">
        <v>1</v>
      </c>
      <c r="M30" s="306" t="s">
        <v>495</v>
      </c>
      <c r="N30" s="166" t="s">
        <v>493</v>
      </c>
      <c r="O30" s="168" t="s">
        <v>550</v>
      </c>
      <c r="P30" s="166"/>
      <c r="Q30" s="167"/>
      <c r="R30" s="166"/>
      <c r="S30" s="168"/>
    </row>
    <row r="31" spans="2:19" ht="36.75" hidden="1" customHeight="1" outlineLevel="1" x14ac:dyDescent="0.35">
      <c r="B31" s="494"/>
      <c r="C31" s="497"/>
      <c r="D31" s="160" t="s">
        <v>336</v>
      </c>
      <c r="E31" s="161" t="s">
        <v>315</v>
      </c>
      <c r="F31" s="161" t="s">
        <v>337</v>
      </c>
      <c r="G31" s="162" t="s">
        <v>338</v>
      </c>
      <c r="H31" s="160" t="s">
        <v>336</v>
      </c>
      <c r="I31" s="161" t="s">
        <v>315</v>
      </c>
      <c r="J31" s="161" t="s">
        <v>337</v>
      </c>
      <c r="K31" s="162" t="s">
        <v>338</v>
      </c>
      <c r="L31" s="160" t="s">
        <v>336</v>
      </c>
      <c r="M31" s="161" t="s">
        <v>315</v>
      </c>
      <c r="N31" s="161" t="s">
        <v>337</v>
      </c>
      <c r="O31" s="162" t="s">
        <v>338</v>
      </c>
      <c r="P31" s="160" t="s">
        <v>336</v>
      </c>
      <c r="Q31" s="161" t="s">
        <v>315</v>
      </c>
      <c r="R31" s="161" t="s">
        <v>337</v>
      </c>
      <c r="S31" s="162" t="s">
        <v>338</v>
      </c>
    </row>
    <row r="32" spans="2:19" ht="30" hidden="1" customHeight="1" outlineLevel="1" x14ac:dyDescent="0.35">
      <c r="B32" s="494"/>
      <c r="C32" s="497"/>
      <c r="D32" s="163"/>
      <c r="E32" s="164"/>
      <c r="F32" s="164"/>
      <c r="G32" s="165"/>
      <c r="H32" s="166"/>
      <c r="I32" s="167"/>
      <c r="J32" s="166"/>
      <c r="K32" s="168"/>
      <c r="L32" s="166"/>
      <c r="M32" s="167"/>
      <c r="N32" s="166"/>
      <c r="O32" s="168"/>
      <c r="P32" s="166"/>
      <c r="Q32" s="167"/>
      <c r="R32" s="166"/>
      <c r="S32" s="168"/>
    </row>
    <row r="33" spans="2:19" ht="36" hidden="1" customHeight="1" outlineLevel="1" x14ac:dyDescent="0.35">
      <c r="B33" s="494"/>
      <c r="C33" s="497"/>
      <c r="D33" s="160" t="s">
        <v>336</v>
      </c>
      <c r="E33" s="161" t="s">
        <v>315</v>
      </c>
      <c r="F33" s="161" t="s">
        <v>337</v>
      </c>
      <c r="G33" s="162" t="s">
        <v>338</v>
      </c>
      <c r="H33" s="160" t="s">
        <v>336</v>
      </c>
      <c r="I33" s="161" t="s">
        <v>315</v>
      </c>
      <c r="J33" s="161" t="s">
        <v>337</v>
      </c>
      <c r="K33" s="162" t="s">
        <v>338</v>
      </c>
      <c r="L33" s="160" t="s">
        <v>336</v>
      </c>
      <c r="M33" s="161" t="s">
        <v>315</v>
      </c>
      <c r="N33" s="161" t="s">
        <v>337</v>
      </c>
      <c r="O33" s="162" t="s">
        <v>338</v>
      </c>
      <c r="P33" s="160" t="s">
        <v>336</v>
      </c>
      <c r="Q33" s="161" t="s">
        <v>315</v>
      </c>
      <c r="R33" s="161" t="s">
        <v>337</v>
      </c>
      <c r="S33" s="162" t="s">
        <v>338</v>
      </c>
    </row>
    <row r="34" spans="2:19" ht="30" hidden="1" customHeight="1" outlineLevel="1" x14ac:dyDescent="0.35">
      <c r="B34" s="494"/>
      <c r="C34" s="497"/>
      <c r="D34" s="163"/>
      <c r="E34" s="164"/>
      <c r="F34" s="164"/>
      <c r="G34" s="165"/>
      <c r="H34" s="166"/>
      <c r="I34" s="167"/>
      <c r="J34" s="166"/>
      <c r="K34" s="168"/>
      <c r="L34" s="166"/>
      <c r="M34" s="167"/>
      <c r="N34" s="166"/>
      <c r="O34" s="168"/>
      <c r="P34" s="166"/>
      <c r="Q34" s="167"/>
      <c r="R34" s="166"/>
      <c r="S34" s="168"/>
    </row>
    <row r="35" spans="2:19" ht="39" hidden="1" customHeight="1" outlineLevel="1" x14ac:dyDescent="0.35">
      <c r="B35" s="494"/>
      <c r="C35" s="497"/>
      <c r="D35" s="160" t="s">
        <v>336</v>
      </c>
      <c r="E35" s="161" t="s">
        <v>315</v>
      </c>
      <c r="F35" s="161" t="s">
        <v>337</v>
      </c>
      <c r="G35" s="162" t="s">
        <v>338</v>
      </c>
      <c r="H35" s="160" t="s">
        <v>336</v>
      </c>
      <c r="I35" s="161" t="s">
        <v>315</v>
      </c>
      <c r="J35" s="161" t="s">
        <v>337</v>
      </c>
      <c r="K35" s="162" t="s">
        <v>338</v>
      </c>
      <c r="L35" s="160" t="s">
        <v>336</v>
      </c>
      <c r="M35" s="161" t="s">
        <v>315</v>
      </c>
      <c r="N35" s="161" t="s">
        <v>337</v>
      </c>
      <c r="O35" s="162" t="s">
        <v>338</v>
      </c>
      <c r="P35" s="160" t="s">
        <v>336</v>
      </c>
      <c r="Q35" s="161" t="s">
        <v>315</v>
      </c>
      <c r="R35" s="161" t="s">
        <v>337</v>
      </c>
      <c r="S35" s="162" t="s">
        <v>338</v>
      </c>
    </row>
    <row r="36" spans="2:19" ht="30" hidden="1" customHeight="1" outlineLevel="1" x14ac:dyDescent="0.35">
      <c r="B36" s="494"/>
      <c r="C36" s="497"/>
      <c r="D36" s="163"/>
      <c r="E36" s="164"/>
      <c r="F36" s="164"/>
      <c r="G36" s="165"/>
      <c r="H36" s="166"/>
      <c r="I36" s="167"/>
      <c r="J36" s="166"/>
      <c r="K36" s="168"/>
      <c r="L36" s="166"/>
      <c r="M36" s="167"/>
      <c r="N36" s="166"/>
      <c r="O36" s="168"/>
      <c r="P36" s="166"/>
      <c r="Q36" s="167"/>
      <c r="R36" s="166"/>
      <c r="S36" s="168"/>
    </row>
    <row r="37" spans="2:19" ht="36.75" hidden="1" customHeight="1" outlineLevel="1" x14ac:dyDescent="0.35">
      <c r="B37" s="494"/>
      <c r="C37" s="497"/>
      <c r="D37" s="160" t="s">
        <v>336</v>
      </c>
      <c r="E37" s="161" t="s">
        <v>315</v>
      </c>
      <c r="F37" s="161" t="s">
        <v>337</v>
      </c>
      <c r="G37" s="162" t="s">
        <v>338</v>
      </c>
      <c r="H37" s="160" t="s">
        <v>336</v>
      </c>
      <c r="I37" s="161" t="s">
        <v>315</v>
      </c>
      <c r="J37" s="161" t="s">
        <v>337</v>
      </c>
      <c r="K37" s="162" t="s">
        <v>338</v>
      </c>
      <c r="L37" s="160" t="s">
        <v>336</v>
      </c>
      <c r="M37" s="161" t="s">
        <v>315</v>
      </c>
      <c r="N37" s="161" t="s">
        <v>337</v>
      </c>
      <c r="O37" s="162" t="s">
        <v>338</v>
      </c>
      <c r="P37" s="160" t="s">
        <v>336</v>
      </c>
      <c r="Q37" s="161" t="s">
        <v>315</v>
      </c>
      <c r="R37" s="161" t="s">
        <v>337</v>
      </c>
      <c r="S37" s="162" t="s">
        <v>338</v>
      </c>
    </row>
    <row r="38" spans="2:19" ht="30" hidden="1" customHeight="1" outlineLevel="1" x14ac:dyDescent="0.35">
      <c r="B38" s="495"/>
      <c r="C38" s="498"/>
      <c r="D38" s="163"/>
      <c r="E38" s="164"/>
      <c r="F38" s="164"/>
      <c r="G38" s="165"/>
      <c r="H38" s="166"/>
      <c r="I38" s="167"/>
      <c r="J38" s="166"/>
      <c r="K38" s="168"/>
      <c r="L38" s="166"/>
      <c r="M38" s="167"/>
      <c r="N38" s="166"/>
      <c r="O38" s="168"/>
      <c r="P38" s="166"/>
      <c r="Q38" s="167"/>
      <c r="R38" s="166"/>
      <c r="S38" s="168"/>
    </row>
    <row r="39" spans="2:19" ht="30" customHeight="1" collapsed="1" x14ac:dyDescent="0.35">
      <c r="B39" s="493" t="s">
        <v>339</v>
      </c>
      <c r="C39" s="493" t="s">
        <v>340</v>
      </c>
      <c r="D39" s="161" t="s">
        <v>341</v>
      </c>
      <c r="E39" s="161" t="s">
        <v>342</v>
      </c>
      <c r="F39" s="139" t="s">
        <v>343</v>
      </c>
      <c r="G39" s="169"/>
      <c r="H39" s="161" t="s">
        <v>341</v>
      </c>
      <c r="I39" s="161" t="s">
        <v>342</v>
      </c>
      <c r="J39" s="139" t="s">
        <v>343</v>
      </c>
      <c r="K39" s="168" t="s">
        <v>421</v>
      </c>
      <c r="L39" s="161" t="s">
        <v>341</v>
      </c>
      <c r="M39" s="161" t="s">
        <v>342</v>
      </c>
      <c r="N39" s="139" t="s">
        <v>343</v>
      </c>
      <c r="O39" s="170" t="s">
        <v>421</v>
      </c>
      <c r="P39" s="161" t="s">
        <v>341</v>
      </c>
      <c r="Q39" s="161" t="s">
        <v>342</v>
      </c>
      <c r="R39" s="139" t="s">
        <v>343</v>
      </c>
      <c r="S39" s="170"/>
    </row>
    <row r="40" spans="2:19" ht="30" customHeight="1" x14ac:dyDescent="0.35">
      <c r="B40" s="494"/>
      <c r="C40" s="494"/>
      <c r="D40" s="499">
        <v>0</v>
      </c>
      <c r="E40" s="499"/>
      <c r="F40" s="139" t="s">
        <v>344</v>
      </c>
      <c r="G40" s="171"/>
      <c r="H40" s="501">
        <v>1</v>
      </c>
      <c r="I40" s="501" t="s">
        <v>543</v>
      </c>
      <c r="J40" s="139" t="s">
        <v>344</v>
      </c>
      <c r="K40" s="305" t="s">
        <v>493</v>
      </c>
      <c r="L40" s="501">
        <v>1</v>
      </c>
      <c r="M40" s="501" t="s">
        <v>543</v>
      </c>
      <c r="N40" s="139" t="s">
        <v>344</v>
      </c>
      <c r="O40" s="172" t="s">
        <v>493</v>
      </c>
      <c r="P40" s="501"/>
      <c r="Q40" s="501"/>
      <c r="R40" s="139" t="s">
        <v>344</v>
      </c>
      <c r="S40" s="172"/>
    </row>
    <row r="41" spans="2:19" ht="30" customHeight="1" x14ac:dyDescent="0.35">
      <c r="B41" s="494"/>
      <c r="C41" s="494"/>
      <c r="D41" s="500"/>
      <c r="E41" s="500"/>
      <c r="F41" s="139" t="s">
        <v>345</v>
      </c>
      <c r="G41" s="165"/>
      <c r="H41" s="502"/>
      <c r="I41" s="502"/>
      <c r="J41" s="139" t="s">
        <v>345</v>
      </c>
      <c r="K41" s="168">
        <v>1</v>
      </c>
      <c r="L41" s="502"/>
      <c r="M41" s="502"/>
      <c r="N41" s="139" t="s">
        <v>345</v>
      </c>
      <c r="O41" s="168">
        <v>1</v>
      </c>
      <c r="P41" s="502"/>
      <c r="Q41" s="502"/>
      <c r="R41" s="139" t="s">
        <v>345</v>
      </c>
      <c r="S41" s="168"/>
    </row>
    <row r="42" spans="2:19" ht="30" customHeight="1" outlineLevel="1" x14ac:dyDescent="0.35">
      <c r="B42" s="494"/>
      <c r="C42" s="494"/>
      <c r="D42" s="161" t="s">
        <v>341</v>
      </c>
      <c r="E42" s="161" t="s">
        <v>342</v>
      </c>
      <c r="F42" s="139" t="s">
        <v>343</v>
      </c>
      <c r="G42" s="169"/>
      <c r="H42" s="161" t="s">
        <v>341</v>
      </c>
      <c r="I42" s="161" t="s">
        <v>342</v>
      </c>
      <c r="J42" s="139" t="s">
        <v>343</v>
      </c>
      <c r="K42" s="170"/>
      <c r="L42" s="161" t="s">
        <v>341</v>
      </c>
      <c r="M42" s="161" t="s">
        <v>342</v>
      </c>
      <c r="N42" s="139" t="s">
        <v>343</v>
      </c>
      <c r="O42" s="170"/>
      <c r="P42" s="161" t="s">
        <v>341</v>
      </c>
      <c r="Q42" s="161" t="s">
        <v>342</v>
      </c>
      <c r="R42" s="139" t="s">
        <v>343</v>
      </c>
      <c r="S42" s="170"/>
    </row>
    <row r="43" spans="2:19" ht="30" customHeight="1" outlineLevel="1" x14ac:dyDescent="0.35">
      <c r="B43" s="494"/>
      <c r="C43" s="494"/>
      <c r="D43" s="499">
        <v>0</v>
      </c>
      <c r="E43" s="499"/>
      <c r="F43" s="139" t="s">
        <v>344</v>
      </c>
      <c r="G43" s="171"/>
      <c r="H43" s="501"/>
      <c r="I43" s="501"/>
      <c r="J43" s="139" t="s">
        <v>344</v>
      </c>
      <c r="K43" s="172"/>
      <c r="L43" s="501"/>
      <c r="M43" s="501"/>
      <c r="N43" s="139" t="s">
        <v>344</v>
      </c>
      <c r="O43" s="172"/>
      <c r="P43" s="501"/>
      <c r="Q43" s="501"/>
      <c r="R43" s="139" t="s">
        <v>344</v>
      </c>
      <c r="S43" s="172"/>
    </row>
    <row r="44" spans="2:19" ht="30" customHeight="1" outlineLevel="1" x14ac:dyDescent="0.35">
      <c r="B44" s="494"/>
      <c r="C44" s="494"/>
      <c r="D44" s="500"/>
      <c r="E44" s="500"/>
      <c r="F44" s="139" t="s">
        <v>345</v>
      </c>
      <c r="G44" s="165"/>
      <c r="H44" s="502"/>
      <c r="I44" s="502"/>
      <c r="J44" s="139" t="s">
        <v>345</v>
      </c>
      <c r="K44" s="168"/>
      <c r="L44" s="502"/>
      <c r="M44" s="502"/>
      <c r="N44" s="139" t="s">
        <v>345</v>
      </c>
      <c r="O44" s="168"/>
      <c r="P44" s="502"/>
      <c r="Q44" s="502"/>
      <c r="R44" s="139" t="s">
        <v>345</v>
      </c>
      <c r="S44" s="168"/>
    </row>
    <row r="45" spans="2:19" ht="30" customHeight="1" outlineLevel="1" x14ac:dyDescent="0.35">
      <c r="B45" s="494"/>
      <c r="C45" s="494"/>
      <c r="D45" s="161" t="s">
        <v>341</v>
      </c>
      <c r="E45" s="161" t="s">
        <v>342</v>
      </c>
      <c r="F45" s="139" t="s">
        <v>343</v>
      </c>
      <c r="G45" s="169"/>
      <c r="H45" s="161" t="s">
        <v>341</v>
      </c>
      <c r="I45" s="161" t="s">
        <v>342</v>
      </c>
      <c r="J45" s="139" t="s">
        <v>343</v>
      </c>
      <c r="K45" s="170"/>
      <c r="L45" s="161" t="s">
        <v>341</v>
      </c>
      <c r="M45" s="161" t="s">
        <v>342</v>
      </c>
      <c r="N45" s="139" t="s">
        <v>343</v>
      </c>
      <c r="O45" s="170"/>
      <c r="P45" s="161" t="s">
        <v>341</v>
      </c>
      <c r="Q45" s="161" t="s">
        <v>342</v>
      </c>
      <c r="R45" s="139" t="s">
        <v>343</v>
      </c>
      <c r="S45" s="170"/>
    </row>
    <row r="46" spans="2:19" ht="30" customHeight="1" outlineLevel="1" x14ac:dyDescent="0.35">
      <c r="B46" s="494"/>
      <c r="C46" s="494"/>
      <c r="D46" s="499">
        <v>0</v>
      </c>
      <c r="E46" s="499"/>
      <c r="F46" s="139" t="s">
        <v>344</v>
      </c>
      <c r="G46" s="171"/>
      <c r="H46" s="501"/>
      <c r="I46" s="501"/>
      <c r="J46" s="139" t="s">
        <v>344</v>
      </c>
      <c r="K46" s="172"/>
      <c r="L46" s="501"/>
      <c r="M46" s="501"/>
      <c r="N46" s="139" t="s">
        <v>344</v>
      </c>
      <c r="O46" s="172"/>
      <c r="P46" s="501"/>
      <c r="Q46" s="501"/>
      <c r="R46" s="139" t="s">
        <v>344</v>
      </c>
      <c r="S46" s="172"/>
    </row>
    <row r="47" spans="2:19" ht="30" customHeight="1" outlineLevel="1" x14ac:dyDescent="0.35">
      <c r="B47" s="494"/>
      <c r="C47" s="494"/>
      <c r="D47" s="500"/>
      <c r="E47" s="500"/>
      <c r="F47" s="139" t="s">
        <v>345</v>
      </c>
      <c r="G47" s="165"/>
      <c r="H47" s="502"/>
      <c r="I47" s="502"/>
      <c r="J47" s="139" t="s">
        <v>345</v>
      </c>
      <c r="K47" s="168"/>
      <c r="L47" s="502"/>
      <c r="M47" s="502"/>
      <c r="N47" s="139" t="s">
        <v>345</v>
      </c>
      <c r="O47" s="168"/>
      <c r="P47" s="502"/>
      <c r="Q47" s="502"/>
      <c r="R47" s="139" t="s">
        <v>345</v>
      </c>
      <c r="S47" s="168"/>
    </row>
    <row r="48" spans="2:19" ht="30" customHeight="1" outlineLevel="1" x14ac:dyDescent="0.35">
      <c r="B48" s="494"/>
      <c r="C48" s="494"/>
      <c r="D48" s="161" t="s">
        <v>341</v>
      </c>
      <c r="E48" s="161" t="s">
        <v>342</v>
      </c>
      <c r="F48" s="139" t="s">
        <v>343</v>
      </c>
      <c r="G48" s="169"/>
      <c r="H48" s="161" t="s">
        <v>341</v>
      </c>
      <c r="I48" s="161" t="s">
        <v>342</v>
      </c>
      <c r="J48" s="139" t="s">
        <v>343</v>
      </c>
      <c r="K48" s="170"/>
      <c r="L48" s="161" t="s">
        <v>341</v>
      </c>
      <c r="M48" s="161" t="s">
        <v>342</v>
      </c>
      <c r="N48" s="139" t="s">
        <v>343</v>
      </c>
      <c r="O48" s="170"/>
      <c r="P48" s="161" t="s">
        <v>341</v>
      </c>
      <c r="Q48" s="161" t="s">
        <v>342</v>
      </c>
      <c r="R48" s="139" t="s">
        <v>343</v>
      </c>
      <c r="S48" s="170"/>
    </row>
    <row r="49" spans="2:19" ht="30" customHeight="1" outlineLevel="1" x14ac:dyDescent="0.35">
      <c r="B49" s="494"/>
      <c r="C49" s="494"/>
      <c r="D49" s="499">
        <v>0</v>
      </c>
      <c r="E49" s="499"/>
      <c r="F49" s="139" t="s">
        <v>344</v>
      </c>
      <c r="G49" s="171"/>
      <c r="H49" s="501"/>
      <c r="I49" s="501"/>
      <c r="J49" s="139" t="s">
        <v>344</v>
      </c>
      <c r="K49" s="172"/>
      <c r="L49" s="501"/>
      <c r="M49" s="501"/>
      <c r="N49" s="139" t="s">
        <v>344</v>
      </c>
      <c r="O49" s="172"/>
      <c r="P49" s="501"/>
      <c r="Q49" s="501"/>
      <c r="R49" s="139" t="s">
        <v>344</v>
      </c>
      <c r="S49" s="172"/>
    </row>
    <row r="50" spans="2:19" ht="30" customHeight="1" outlineLevel="1" x14ac:dyDescent="0.35">
      <c r="B50" s="495"/>
      <c r="C50" s="495"/>
      <c r="D50" s="500"/>
      <c r="E50" s="500"/>
      <c r="F50" s="139" t="s">
        <v>345</v>
      </c>
      <c r="G50" s="165"/>
      <c r="H50" s="502"/>
      <c r="I50" s="502"/>
      <c r="J50" s="139" t="s">
        <v>345</v>
      </c>
      <c r="K50" s="168"/>
      <c r="L50" s="502"/>
      <c r="M50" s="502"/>
      <c r="N50" s="139" t="s">
        <v>345</v>
      </c>
      <c r="O50" s="168"/>
      <c r="P50" s="502"/>
      <c r="Q50" s="502"/>
      <c r="R50" s="139" t="s">
        <v>345</v>
      </c>
      <c r="S50" s="168"/>
    </row>
    <row r="51" spans="2:19" ht="30" customHeight="1" thickBot="1" x14ac:dyDescent="0.4">
      <c r="C51" s="173"/>
      <c r="D51" s="174"/>
    </row>
    <row r="52" spans="2:19" ht="30" customHeight="1" thickBot="1" x14ac:dyDescent="0.4">
      <c r="D52" s="478" t="s">
        <v>316</v>
      </c>
      <c r="E52" s="479"/>
      <c r="F52" s="479"/>
      <c r="G52" s="480"/>
      <c r="H52" s="478" t="s">
        <v>317</v>
      </c>
      <c r="I52" s="479"/>
      <c r="J52" s="479"/>
      <c r="K52" s="480"/>
      <c r="L52" s="478" t="s">
        <v>318</v>
      </c>
      <c r="M52" s="479"/>
      <c r="N52" s="479"/>
      <c r="O52" s="480"/>
      <c r="P52" s="478" t="s">
        <v>319</v>
      </c>
      <c r="Q52" s="479"/>
      <c r="R52" s="479"/>
      <c r="S52" s="480"/>
    </row>
    <row r="53" spans="2:19" ht="30" customHeight="1" x14ac:dyDescent="0.35">
      <c r="B53" s="481" t="s">
        <v>346</v>
      </c>
      <c r="C53" s="481" t="s">
        <v>347</v>
      </c>
      <c r="D53" s="511" t="s">
        <v>348</v>
      </c>
      <c r="E53" s="512"/>
      <c r="F53" s="175" t="s">
        <v>315</v>
      </c>
      <c r="G53" s="176" t="s">
        <v>349</v>
      </c>
      <c r="H53" s="511" t="s">
        <v>348</v>
      </c>
      <c r="I53" s="512"/>
      <c r="J53" s="175" t="s">
        <v>315</v>
      </c>
      <c r="K53" s="176" t="s">
        <v>349</v>
      </c>
      <c r="L53" s="511" t="s">
        <v>348</v>
      </c>
      <c r="M53" s="512"/>
      <c r="N53" s="175" t="s">
        <v>315</v>
      </c>
      <c r="O53" s="176" t="s">
        <v>349</v>
      </c>
      <c r="P53" s="511" t="s">
        <v>348</v>
      </c>
      <c r="Q53" s="512"/>
      <c r="R53" s="175" t="s">
        <v>315</v>
      </c>
      <c r="S53" s="176" t="s">
        <v>349</v>
      </c>
    </row>
    <row r="54" spans="2:19" ht="45" customHeight="1" x14ac:dyDescent="0.35">
      <c r="B54" s="482"/>
      <c r="C54" s="482"/>
      <c r="D54" s="155" t="s">
        <v>325</v>
      </c>
      <c r="E54" s="288">
        <v>0</v>
      </c>
      <c r="F54" s="513"/>
      <c r="G54" s="515"/>
      <c r="H54" s="155" t="s">
        <v>325</v>
      </c>
      <c r="I54" s="303">
        <v>88</v>
      </c>
      <c r="J54" s="505" t="s">
        <v>443</v>
      </c>
      <c r="K54" s="507" t="s">
        <v>509</v>
      </c>
      <c r="L54" s="155" t="s">
        <v>325</v>
      </c>
      <c r="M54" s="303">
        <v>211</v>
      </c>
      <c r="N54" s="505" t="s">
        <v>443</v>
      </c>
      <c r="O54" s="507" t="s">
        <v>509</v>
      </c>
      <c r="P54" s="155" t="s">
        <v>325</v>
      </c>
      <c r="Q54" s="156"/>
      <c r="R54" s="489"/>
      <c r="S54" s="491"/>
    </row>
    <row r="55" spans="2:19" ht="45" customHeight="1" x14ac:dyDescent="0.35">
      <c r="B55" s="483"/>
      <c r="C55" s="483"/>
      <c r="D55" s="157" t="s">
        <v>333</v>
      </c>
      <c r="E55" s="158">
        <v>0</v>
      </c>
      <c r="F55" s="514"/>
      <c r="G55" s="516"/>
      <c r="H55" s="157" t="s">
        <v>333</v>
      </c>
      <c r="I55" s="159">
        <v>0.13</v>
      </c>
      <c r="J55" s="506"/>
      <c r="K55" s="508"/>
      <c r="L55" s="157" t="s">
        <v>333</v>
      </c>
      <c r="M55" s="159">
        <f>45/M54</f>
        <v>0.2132701421800948</v>
      </c>
      <c r="N55" s="506"/>
      <c r="O55" s="508"/>
      <c r="P55" s="157" t="s">
        <v>333</v>
      </c>
      <c r="Q55" s="159"/>
      <c r="R55" s="490"/>
      <c r="S55" s="492"/>
    </row>
    <row r="56" spans="2:19" ht="30" customHeight="1" x14ac:dyDescent="0.35">
      <c r="B56" s="493" t="s">
        <v>350</v>
      </c>
      <c r="C56" s="493" t="s">
        <v>351</v>
      </c>
      <c r="D56" s="161" t="s">
        <v>352</v>
      </c>
      <c r="E56" s="177" t="s">
        <v>353</v>
      </c>
      <c r="F56" s="509" t="s">
        <v>354</v>
      </c>
      <c r="G56" s="510"/>
      <c r="H56" s="161" t="s">
        <v>352</v>
      </c>
      <c r="I56" s="177" t="s">
        <v>353</v>
      </c>
      <c r="J56" s="509" t="s">
        <v>354</v>
      </c>
      <c r="K56" s="510"/>
      <c r="L56" s="161" t="s">
        <v>352</v>
      </c>
      <c r="M56" s="177" t="s">
        <v>353</v>
      </c>
      <c r="N56" s="509" t="s">
        <v>354</v>
      </c>
      <c r="O56" s="510"/>
      <c r="P56" s="161" t="s">
        <v>352</v>
      </c>
      <c r="Q56" s="177" t="s">
        <v>353</v>
      </c>
      <c r="R56" s="509" t="s">
        <v>354</v>
      </c>
      <c r="S56" s="510"/>
    </row>
    <row r="57" spans="2:19" ht="30" customHeight="1" x14ac:dyDescent="0.35">
      <c r="B57" s="494"/>
      <c r="C57" s="495"/>
      <c r="D57" s="178">
        <v>0</v>
      </c>
      <c r="E57" s="179">
        <v>0</v>
      </c>
      <c r="F57" s="517"/>
      <c r="G57" s="518"/>
      <c r="H57" s="180"/>
      <c r="I57" s="181"/>
      <c r="J57" s="519"/>
      <c r="K57" s="520"/>
      <c r="L57" s="180"/>
      <c r="M57" s="181"/>
      <c r="N57" s="519"/>
      <c r="O57" s="520"/>
      <c r="P57" s="180"/>
      <c r="Q57" s="181"/>
      <c r="R57" s="519"/>
      <c r="S57" s="520"/>
    </row>
    <row r="58" spans="2:19" ht="30" customHeight="1" x14ac:dyDescent="0.35">
      <c r="B58" s="494"/>
      <c r="C58" s="493" t="s">
        <v>355</v>
      </c>
      <c r="D58" s="182" t="s">
        <v>354</v>
      </c>
      <c r="E58" s="183" t="s">
        <v>337</v>
      </c>
      <c r="F58" s="161" t="s">
        <v>315</v>
      </c>
      <c r="G58" s="184" t="s">
        <v>349</v>
      </c>
      <c r="H58" s="182" t="s">
        <v>354</v>
      </c>
      <c r="I58" s="183" t="s">
        <v>337</v>
      </c>
      <c r="J58" s="161" t="s">
        <v>315</v>
      </c>
      <c r="K58" s="184" t="s">
        <v>349</v>
      </c>
      <c r="L58" s="182" t="s">
        <v>354</v>
      </c>
      <c r="M58" s="183" t="s">
        <v>337</v>
      </c>
      <c r="N58" s="161" t="s">
        <v>315</v>
      </c>
      <c r="O58" s="184" t="s">
        <v>349</v>
      </c>
      <c r="P58" s="182" t="s">
        <v>354</v>
      </c>
      <c r="Q58" s="183" t="s">
        <v>337</v>
      </c>
      <c r="R58" s="161" t="s">
        <v>315</v>
      </c>
      <c r="S58" s="184" t="s">
        <v>349</v>
      </c>
    </row>
    <row r="59" spans="2:19" ht="30" customHeight="1" x14ac:dyDescent="0.35">
      <c r="B59" s="495"/>
      <c r="C59" s="524"/>
      <c r="D59" s="185"/>
      <c r="E59" s="186"/>
      <c r="F59" s="164"/>
      <c r="G59" s="187"/>
      <c r="H59" s="188"/>
      <c r="I59" s="189"/>
      <c r="J59" s="166"/>
      <c r="K59" s="190"/>
      <c r="L59" s="188"/>
      <c r="M59" s="189"/>
      <c r="N59" s="166"/>
      <c r="O59" s="190"/>
      <c r="P59" s="188"/>
      <c r="Q59" s="189"/>
      <c r="R59" s="166"/>
      <c r="S59" s="190"/>
    </row>
    <row r="60" spans="2:19" ht="30" customHeight="1" thickBot="1" x14ac:dyDescent="0.4">
      <c r="B60" s="151"/>
      <c r="C60" s="191"/>
      <c r="D60" s="174"/>
    </row>
    <row r="61" spans="2:19" ht="30" customHeight="1" thickBot="1" x14ac:dyDescent="0.4">
      <c r="B61" s="151"/>
      <c r="C61" s="151"/>
      <c r="D61" s="478" t="s">
        <v>316</v>
      </c>
      <c r="E61" s="479"/>
      <c r="F61" s="479"/>
      <c r="G61" s="479"/>
      <c r="H61" s="478" t="s">
        <v>317</v>
      </c>
      <c r="I61" s="479"/>
      <c r="J61" s="479"/>
      <c r="K61" s="480"/>
      <c r="L61" s="479" t="s">
        <v>318</v>
      </c>
      <c r="M61" s="479"/>
      <c r="N61" s="479"/>
      <c r="O61" s="479"/>
      <c r="P61" s="478" t="s">
        <v>319</v>
      </c>
      <c r="Q61" s="479"/>
      <c r="R61" s="479"/>
      <c r="S61" s="480"/>
    </row>
    <row r="62" spans="2:19" ht="30" customHeight="1" x14ac:dyDescent="0.35">
      <c r="B62" s="481" t="s">
        <v>356</v>
      </c>
      <c r="C62" s="481" t="s">
        <v>357</v>
      </c>
      <c r="D62" s="487" t="s">
        <v>358</v>
      </c>
      <c r="E62" s="488"/>
      <c r="F62" s="511" t="s">
        <v>315</v>
      </c>
      <c r="G62" s="521"/>
      <c r="H62" s="522" t="s">
        <v>358</v>
      </c>
      <c r="I62" s="488"/>
      <c r="J62" s="511" t="s">
        <v>315</v>
      </c>
      <c r="K62" s="523"/>
      <c r="L62" s="522" t="s">
        <v>358</v>
      </c>
      <c r="M62" s="488"/>
      <c r="N62" s="511" t="s">
        <v>315</v>
      </c>
      <c r="O62" s="523"/>
      <c r="P62" s="522" t="s">
        <v>358</v>
      </c>
      <c r="Q62" s="488"/>
      <c r="R62" s="511" t="s">
        <v>315</v>
      </c>
      <c r="S62" s="523"/>
    </row>
    <row r="63" spans="2:19" ht="36.75" customHeight="1" x14ac:dyDescent="0.35">
      <c r="B63" s="483"/>
      <c r="C63" s="483"/>
      <c r="D63" s="534">
        <v>0</v>
      </c>
      <c r="E63" s="535"/>
      <c r="F63" s="536"/>
      <c r="G63" s="537"/>
      <c r="H63" s="528"/>
      <c r="I63" s="529"/>
      <c r="J63" s="530"/>
      <c r="K63" s="531"/>
      <c r="L63" s="528"/>
      <c r="M63" s="529"/>
      <c r="N63" s="530"/>
      <c r="O63" s="531"/>
      <c r="P63" s="528"/>
      <c r="Q63" s="529"/>
      <c r="R63" s="530"/>
      <c r="S63" s="531"/>
    </row>
    <row r="64" spans="2:19" ht="45" customHeight="1" x14ac:dyDescent="0.35">
      <c r="B64" s="493" t="s">
        <v>359</v>
      </c>
      <c r="C64" s="493" t="s">
        <v>360</v>
      </c>
      <c r="D64" s="161" t="s">
        <v>361</v>
      </c>
      <c r="E64" s="161" t="s">
        <v>362</v>
      </c>
      <c r="F64" s="509" t="s">
        <v>363</v>
      </c>
      <c r="G64" s="510"/>
      <c r="H64" s="192" t="s">
        <v>361</v>
      </c>
      <c r="I64" s="161" t="s">
        <v>362</v>
      </c>
      <c r="J64" s="532" t="s">
        <v>363</v>
      </c>
      <c r="K64" s="510"/>
      <c r="L64" s="192" t="s">
        <v>361</v>
      </c>
      <c r="M64" s="161" t="s">
        <v>362</v>
      </c>
      <c r="N64" s="532" t="s">
        <v>363</v>
      </c>
      <c r="O64" s="510"/>
      <c r="P64" s="192" t="s">
        <v>361</v>
      </c>
      <c r="Q64" s="161" t="s">
        <v>362</v>
      </c>
      <c r="R64" s="532" t="s">
        <v>363</v>
      </c>
      <c r="S64" s="510"/>
    </row>
    <row r="65" spans="2:19" ht="27" customHeight="1" x14ac:dyDescent="0.35">
      <c r="B65" s="495"/>
      <c r="C65" s="495"/>
      <c r="D65" s="178">
        <v>0</v>
      </c>
      <c r="E65" s="179">
        <v>0</v>
      </c>
      <c r="F65" s="533"/>
      <c r="G65" s="533"/>
      <c r="H65" s="180">
        <v>204</v>
      </c>
      <c r="I65" s="181">
        <v>0.2</v>
      </c>
      <c r="J65" s="527" t="s">
        <v>518</v>
      </c>
      <c r="K65" s="526"/>
      <c r="L65" s="303">
        <v>377</v>
      </c>
      <c r="M65" s="344">
        <v>0.41</v>
      </c>
      <c r="N65" s="525" t="s">
        <v>518</v>
      </c>
      <c r="O65" s="526"/>
      <c r="P65" s="180"/>
      <c r="Q65" s="181"/>
      <c r="R65" s="527"/>
      <c r="S65" s="526"/>
    </row>
    <row r="66" spans="2:19" ht="33.75" customHeight="1" thickBot="1" x14ac:dyDescent="0.4">
      <c r="B66" s="151"/>
      <c r="C66" s="151"/>
    </row>
    <row r="67" spans="2:19" ht="37.5" customHeight="1" thickBot="1" x14ac:dyDescent="0.4">
      <c r="B67" s="151"/>
      <c r="C67" s="151"/>
      <c r="D67" s="478" t="s">
        <v>316</v>
      </c>
      <c r="E67" s="479"/>
      <c r="F67" s="479"/>
      <c r="G67" s="480"/>
      <c r="H67" s="479" t="s">
        <v>317</v>
      </c>
      <c r="I67" s="479"/>
      <c r="J67" s="479"/>
      <c r="K67" s="480"/>
      <c r="L67" s="478" t="s">
        <v>318</v>
      </c>
      <c r="M67" s="479"/>
      <c r="N67" s="479"/>
      <c r="O67" s="480"/>
      <c r="P67" s="479" t="s">
        <v>317</v>
      </c>
      <c r="Q67" s="479"/>
      <c r="R67" s="479"/>
      <c r="S67" s="480"/>
    </row>
    <row r="68" spans="2:19" ht="37.5" customHeight="1" x14ac:dyDescent="0.35">
      <c r="B68" s="481" t="s">
        <v>364</v>
      </c>
      <c r="C68" s="481" t="s">
        <v>365</v>
      </c>
      <c r="D68" s="193" t="s">
        <v>366</v>
      </c>
      <c r="E68" s="175" t="s">
        <v>367</v>
      </c>
      <c r="F68" s="511" t="s">
        <v>368</v>
      </c>
      <c r="G68" s="523"/>
      <c r="H68" s="193" t="s">
        <v>366</v>
      </c>
      <c r="I68" s="175" t="s">
        <v>367</v>
      </c>
      <c r="J68" s="511" t="s">
        <v>368</v>
      </c>
      <c r="K68" s="523"/>
      <c r="L68" s="193" t="s">
        <v>366</v>
      </c>
      <c r="M68" s="175" t="s">
        <v>367</v>
      </c>
      <c r="N68" s="511" t="s">
        <v>368</v>
      </c>
      <c r="O68" s="523"/>
      <c r="P68" s="193" t="s">
        <v>366</v>
      </c>
      <c r="Q68" s="175" t="s">
        <v>367</v>
      </c>
      <c r="R68" s="511" t="s">
        <v>368</v>
      </c>
      <c r="S68" s="523"/>
    </row>
    <row r="69" spans="2:19" ht="44.25" customHeight="1" x14ac:dyDescent="0.35">
      <c r="B69" s="482"/>
      <c r="C69" s="483"/>
      <c r="D69" s="194"/>
      <c r="E69" s="195"/>
      <c r="F69" s="539"/>
      <c r="G69" s="540"/>
      <c r="H69" s="303" t="s">
        <v>443</v>
      </c>
      <c r="I69" s="304" t="s">
        <v>493</v>
      </c>
      <c r="J69" s="525" t="s">
        <v>519</v>
      </c>
      <c r="K69" s="526"/>
      <c r="L69" s="303" t="s">
        <v>443</v>
      </c>
      <c r="M69" s="340" t="s">
        <v>493</v>
      </c>
      <c r="N69" s="525" t="s">
        <v>519</v>
      </c>
      <c r="O69" s="526"/>
      <c r="P69" s="196"/>
      <c r="Q69" s="197"/>
      <c r="R69" s="588"/>
      <c r="S69" s="589"/>
    </row>
    <row r="70" spans="2:19" ht="36.75" customHeight="1" x14ac:dyDescent="0.35">
      <c r="B70" s="482"/>
      <c r="C70" s="481" t="s">
        <v>669</v>
      </c>
      <c r="D70" s="161" t="s">
        <v>315</v>
      </c>
      <c r="E70" s="160" t="s">
        <v>369</v>
      </c>
      <c r="F70" s="509" t="s">
        <v>370</v>
      </c>
      <c r="G70" s="510"/>
      <c r="H70" s="161" t="s">
        <v>315</v>
      </c>
      <c r="I70" s="160" t="s">
        <v>369</v>
      </c>
      <c r="J70" s="509" t="s">
        <v>370</v>
      </c>
      <c r="K70" s="510"/>
      <c r="L70" s="161" t="s">
        <v>315</v>
      </c>
      <c r="M70" s="160" t="s">
        <v>369</v>
      </c>
      <c r="N70" s="509" t="s">
        <v>370</v>
      </c>
      <c r="O70" s="510"/>
      <c r="P70" s="161" t="s">
        <v>315</v>
      </c>
      <c r="Q70" s="160" t="s">
        <v>369</v>
      </c>
      <c r="R70" s="509" t="s">
        <v>370</v>
      </c>
      <c r="S70" s="510"/>
    </row>
    <row r="71" spans="2:19" ht="46.25" customHeight="1" x14ac:dyDescent="0.35">
      <c r="B71" s="482"/>
      <c r="C71" s="482"/>
      <c r="D71" s="164"/>
      <c r="E71" s="195"/>
      <c r="F71" s="536"/>
      <c r="G71" s="538"/>
      <c r="H71" s="166" t="s">
        <v>443</v>
      </c>
      <c r="I71" s="197" t="s">
        <v>792</v>
      </c>
      <c r="J71" s="530" t="s">
        <v>520</v>
      </c>
      <c r="K71" s="531"/>
      <c r="L71" s="166" t="s">
        <v>443</v>
      </c>
      <c r="M71" s="197" t="s">
        <v>792</v>
      </c>
      <c r="N71" s="530" t="s">
        <v>520</v>
      </c>
      <c r="O71" s="531"/>
      <c r="P71" s="166"/>
      <c r="Q71" s="197"/>
      <c r="R71" s="530"/>
      <c r="S71" s="531"/>
    </row>
    <row r="72" spans="2:19" ht="43.5" outlineLevel="1" x14ac:dyDescent="0.35">
      <c r="B72" s="482"/>
      <c r="C72" s="482"/>
      <c r="D72" s="164"/>
      <c r="E72" s="195"/>
      <c r="F72" s="536"/>
      <c r="G72" s="538"/>
      <c r="H72" s="166" t="s">
        <v>473</v>
      </c>
      <c r="I72" s="197" t="s">
        <v>792</v>
      </c>
      <c r="J72" s="530" t="s">
        <v>526</v>
      </c>
      <c r="K72" s="531"/>
      <c r="L72" s="166" t="s">
        <v>473</v>
      </c>
      <c r="M72" s="197" t="s">
        <v>792</v>
      </c>
      <c r="N72" s="530" t="s">
        <v>526</v>
      </c>
      <c r="O72" s="531"/>
      <c r="P72" s="166"/>
      <c r="Q72" s="197"/>
      <c r="R72" s="530"/>
      <c r="S72" s="531"/>
    </row>
    <row r="73" spans="2:19" ht="43.5" outlineLevel="1" x14ac:dyDescent="0.35">
      <c r="B73" s="482"/>
      <c r="C73" s="482"/>
      <c r="D73" s="164"/>
      <c r="E73" s="195"/>
      <c r="F73" s="536"/>
      <c r="G73" s="538"/>
      <c r="H73" s="166" t="s">
        <v>495</v>
      </c>
      <c r="I73" s="197" t="s">
        <v>792</v>
      </c>
      <c r="J73" s="530" t="s">
        <v>526</v>
      </c>
      <c r="K73" s="531"/>
      <c r="L73" s="166" t="s">
        <v>495</v>
      </c>
      <c r="M73" s="197" t="s">
        <v>792</v>
      </c>
      <c r="N73" s="530" t="s">
        <v>526</v>
      </c>
      <c r="O73" s="531"/>
      <c r="P73" s="166"/>
      <c r="Q73" s="197"/>
      <c r="R73" s="530"/>
      <c r="S73" s="531"/>
    </row>
    <row r="74" spans="2:19" ht="30" customHeight="1" outlineLevel="1" x14ac:dyDescent="0.35">
      <c r="B74" s="482"/>
      <c r="C74" s="482"/>
      <c r="D74" s="164"/>
      <c r="E74" s="195"/>
      <c r="F74" s="536"/>
      <c r="G74" s="538"/>
      <c r="H74" s="166"/>
      <c r="I74" s="197"/>
      <c r="J74" s="530"/>
      <c r="K74" s="531"/>
      <c r="L74" s="166"/>
      <c r="M74" s="197"/>
      <c r="N74" s="530"/>
      <c r="O74" s="531"/>
      <c r="P74" s="166"/>
      <c r="Q74" s="197"/>
      <c r="R74" s="530"/>
      <c r="S74" s="531"/>
    </row>
    <row r="75" spans="2:19" ht="30" customHeight="1" outlineLevel="1" x14ac:dyDescent="0.35">
      <c r="B75" s="482"/>
      <c r="C75" s="482"/>
      <c r="D75" s="164"/>
      <c r="E75" s="195"/>
      <c r="F75" s="536"/>
      <c r="G75" s="538"/>
      <c r="H75" s="166"/>
      <c r="I75" s="197"/>
      <c r="J75" s="530"/>
      <c r="K75" s="531"/>
      <c r="L75" s="166"/>
      <c r="M75" s="197"/>
      <c r="N75" s="530"/>
      <c r="O75" s="531"/>
      <c r="P75" s="166"/>
      <c r="Q75" s="197"/>
      <c r="R75" s="530"/>
      <c r="S75" s="531"/>
    </row>
    <row r="76" spans="2:19" ht="30" customHeight="1" outlineLevel="1" x14ac:dyDescent="0.35">
      <c r="B76" s="483"/>
      <c r="C76" s="483"/>
      <c r="D76" s="164"/>
      <c r="E76" s="195"/>
      <c r="F76" s="536"/>
      <c r="G76" s="538"/>
      <c r="H76" s="166"/>
      <c r="I76" s="197"/>
      <c r="J76" s="530"/>
      <c r="K76" s="531"/>
      <c r="L76" s="166"/>
      <c r="M76" s="197"/>
      <c r="N76" s="530"/>
      <c r="O76" s="531"/>
      <c r="P76" s="166"/>
      <c r="Q76" s="197"/>
      <c r="R76" s="530"/>
      <c r="S76" s="531"/>
    </row>
    <row r="77" spans="2:19" ht="35.25" customHeight="1" x14ac:dyDescent="0.35">
      <c r="B77" s="493" t="s">
        <v>371</v>
      </c>
      <c r="C77" s="549" t="s">
        <v>670</v>
      </c>
      <c r="D77" s="177" t="s">
        <v>372</v>
      </c>
      <c r="E77" s="509" t="s">
        <v>354</v>
      </c>
      <c r="F77" s="550"/>
      <c r="G77" s="162" t="s">
        <v>315</v>
      </c>
      <c r="H77" s="177" t="s">
        <v>372</v>
      </c>
      <c r="I77" s="509" t="s">
        <v>354</v>
      </c>
      <c r="J77" s="550"/>
      <c r="K77" s="162" t="s">
        <v>315</v>
      </c>
      <c r="L77" s="177" t="s">
        <v>372</v>
      </c>
      <c r="M77" s="509" t="s">
        <v>354</v>
      </c>
      <c r="N77" s="550"/>
      <c r="O77" s="162" t="s">
        <v>315</v>
      </c>
      <c r="P77" s="177" t="s">
        <v>372</v>
      </c>
      <c r="Q77" s="509" t="s">
        <v>354</v>
      </c>
      <c r="R77" s="550"/>
      <c r="S77" s="162" t="s">
        <v>315</v>
      </c>
    </row>
    <row r="78" spans="2:19" ht="35.25" customHeight="1" x14ac:dyDescent="0.35">
      <c r="B78" s="494"/>
      <c r="C78" s="549"/>
      <c r="D78" s="198"/>
      <c r="E78" s="542"/>
      <c r="F78" s="543"/>
      <c r="G78" s="199"/>
      <c r="H78" s="200">
        <v>1</v>
      </c>
      <c r="I78" s="525" t="s">
        <v>477</v>
      </c>
      <c r="J78" s="541"/>
      <c r="K78" s="201" t="s">
        <v>495</v>
      </c>
      <c r="L78" s="200">
        <v>1</v>
      </c>
      <c r="M78" s="525" t="s">
        <v>477</v>
      </c>
      <c r="N78" s="541"/>
      <c r="O78" s="201" t="s">
        <v>495</v>
      </c>
      <c r="P78" s="200"/>
      <c r="Q78" s="525"/>
      <c r="R78" s="541"/>
      <c r="S78" s="201"/>
    </row>
    <row r="79" spans="2:19" ht="35.25" customHeight="1" outlineLevel="1" x14ac:dyDescent="0.35">
      <c r="B79" s="494"/>
      <c r="C79" s="549"/>
      <c r="D79" s="198"/>
      <c r="E79" s="542"/>
      <c r="F79" s="543"/>
      <c r="G79" s="199"/>
      <c r="H79" s="200"/>
      <c r="I79" s="525"/>
      <c r="J79" s="541"/>
      <c r="K79" s="201"/>
      <c r="L79" s="200">
        <v>1</v>
      </c>
      <c r="M79" s="525" t="s">
        <v>477</v>
      </c>
      <c r="N79" s="541"/>
      <c r="O79" s="201" t="s">
        <v>443</v>
      </c>
      <c r="P79" s="200"/>
      <c r="Q79" s="525"/>
      <c r="R79" s="541"/>
      <c r="S79" s="201"/>
    </row>
    <row r="80" spans="2:19" ht="35.25" customHeight="1" outlineLevel="1" x14ac:dyDescent="0.35">
      <c r="B80" s="494"/>
      <c r="C80" s="549"/>
      <c r="D80" s="198"/>
      <c r="E80" s="542"/>
      <c r="F80" s="543"/>
      <c r="G80" s="199"/>
      <c r="H80" s="200"/>
      <c r="I80" s="525"/>
      <c r="J80" s="541"/>
      <c r="K80" s="201"/>
      <c r="L80" s="200"/>
      <c r="M80" s="525"/>
      <c r="N80" s="541"/>
      <c r="O80" s="201"/>
      <c r="P80" s="200"/>
      <c r="Q80" s="525"/>
      <c r="R80" s="541"/>
      <c r="S80" s="201"/>
    </row>
    <row r="81" spans="2:19" ht="35.25" customHeight="1" outlineLevel="1" x14ac:dyDescent="0.35">
      <c r="B81" s="494"/>
      <c r="C81" s="549"/>
      <c r="D81" s="198"/>
      <c r="E81" s="542"/>
      <c r="F81" s="543"/>
      <c r="G81" s="199"/>
      <c r="H81" s="200"/>
      <c r="I81" s="525"/>
      <c r="J81" s="541"/>
      <c r="K81" s="201"/>
      <c r="L81" s="200"/>
      <c r="M81" s="525"/>
      <c r="N81" s="541"/>
      <c r="O81" s="201"/>
      <c r="P81" s="200"/>
      <c r="Q81" s="525"/>
      <c r="R81" s="541"/>
      <c r="S81" s="201"/>
    </row>
    <row r="82" spans="2:19" ht="35.25" customHeight="1" outlineLevel="1" x14ac:dyDescent="0.35">
      <c r="B82" s="494"/>
      <c r="C82" s="549"/>
      <c r="D82" s="198"/>
      <c r="E82" s="542"/>
      <c r="F82" s="543"/>
      <c r="G82" s="199"/>
      <c r="H82" s="200"/>
      <c r="I82" s="525"/>
      <c r="J82" s="541"/>
      <c r="K82" s="201"/>
      <c r="L82" s="200"/>
      <c r="M82" s="525"/>
      <c r="N82" s="541"/>
      <c r="O82" s="201"/>
      <c r="P82" s="200"/>
      <c r="Q82" s="525"/>
      <c r="R82" s="541"/>
      <c r="S82" s="201"/>
    </row>
    <row r="83" spans="2:19" ht="33" customHeight="1" outlineLevel="1" x14ac:dyDescent="0.35">
      <c r="B83" s="495"/>
      <c r="C83" s="549"/>
      <c r="D83" s="198"/>
      <c r="E83" s="542"/>
      <c r="F83" s="543"/>
      <c r="G83" s="199"/>
      <c r="H83" s="200"/>
      <c r="I83" s="525"/>
      <c r="J83" s="541"/>
      <c r="K83" s="201"/>
      <c r="L83" s="200"/>
      <c r="M83" s="525"/>
      <c r="N83" s="541"/>
      <c r="O83" s="201"/>
      <c r="P83" s="200"/>
      <c r="Q83" s="525"/>
      <c r="R83" s="541"/>
      <c r="S83" s="201"/>
    </row>
    <row r="84" spans="2:19" ht="31.5" customHeight="1" thickBot="1" x14ac:dyDescent="0.4">
      <c r="B84" s="151"/>
      <c r="C84" s="202"/>
      <c r="D84" s="174"/>
    </row>
    <row r="85" spans="2:19" ht="30.75" customHeight="1" thickBot="1" x14ac:dyDescent="0.4">
      <c r="B85" s="151"/>
      <c r="C85" s="151"/>
      <c r="D85" s="478" t="s">
        <v>316</v>
      </c>
      <c r="E85" s="479"/>
      <c r="F85" s="479"/>
      <c r="G85" s="480"/>
      <c r="H85" s="556" t="s">
        <v>316</v>
      </c>
      <c r="I85" s="545"/>
      <c r="J85" s="545"/>
      <c r="K85" s="546"/>
      <c r="L85" s="478" t="s">
        <v>318</v>
      </c>
      <c r="M85" s="479"/>
      <c r="N85" s="479"/>
      <c r="O85" s="480"/>
      <c r="P85" s="544" t="s">
        <v>316</v>
      </c>
      <c r="Q85" s="545"/>
      <c r="R85" s="545"/>
      <c r="S85" s="546"/>
    </row>
    <row r="86" spans="2:19" ht="30.75" customHeight="1" x14ac:dyDescent="0.35">
      <c r="B86" s="481" t="s">
        <v>373</v>
      </c>
      <c r="C86" s="481" t="s">
        <v>374</v>
      </c>
      <c r="D86" s="511" t="s">
        <v>375</v>
      </c>
      <c r="E86" s="512"/>
      <c r="F86" s="175" t="s">
        <v>315</v>
      </c>
      <c r="G86" s="203" t="s">
        <v>354</v>
      </c>
      <c r="H86" s="547" t="s">
        <v>375</v>
      </c>
      <c r="I86" s="512"/>
      <c r="J86" s="175" t="s">
        <v>315</v>
      </c>
      <c r="K86" s="203" t="s">
        <v>354</v>
      </c>
      <c r="L86" s="547" t="s">
        <v>375</v>
      </c>
      <c r="M86" s="512"/>
      <c r="N86" s="175" t="s">
        <v>315</v>
      </c>
      <c r="O86" s="203" t="s">
        <v>354</v>
      </c>
      <c r="P86" s="547" t="s">
        <v>375</v>
      </c>
      <c r="Q86" s="512"/>
      <c r="R86" s="175" t="s">
        <v>315</v>
      </c>
      <c r="S86" s="203" t="s">
        <v>354</v>
      </c>
    </row>
    <row r="87" spans="2:19" ht="29.25" customHeight="1" x14ac:dyDescent="0.35">
      <c r="B87" s="483"/>
      <c r="C87" s="483"/>
      <c r="D87" s="536"/>
      <c r="E87" s="548"/>
      <c r="F87" s="194"/>
      <c r="G87" s="204"/>
      <c r="H87" s="205"/>
      <c r="I87" s="206"/>
      <c r="J87" s="196"/>
      <c r="K87" s="207"/>
      <c r="L87" s="205"/>
      <c r="M87" s="206"/>
      <c r="N87" s="196"/>
      <c r="O87" s="207"/>
      <c r="P87" s="205"/>
      <c r="Q87" s="206"/>
      <c r="R87" s="196"/>
      <c r="S87" s="207"/>
    </row>
    <row r="88" spans="2:19" ht="45" customHeight="1" x14ac:dyDescent="0.35">
      <c r="B88" s="551" t="s">
        <v>376</v>
      </c>
      <c r="C88" s="493" t="s">
        <v>377</v>
      </c>
      <c r="D88" s="161" t="s">
        <v>378</v>
      </c>
      <c r="E88" s="161" t="s">
        <v>379</v>
      </c>
      <c r="F88" s="177" t="s">
        <v>380</v>
      </c>
      <c r="G88" s="162" t="s">
        <v>381</v>
      </c>
      <c r="H88" s="161" t="s">
        <v>378</v>
      </c>
      <c r="I88" s="161" t="s">
        <v>379</v>
      </c>
      <c r="J88" s="177" t="s">
        <v>380</v>
      </c>
      <c r="K88" s="162" t="s">
        <v>381</v>
      </c>
      <c r="L88" s="161" t="s">
        <v>378</v>
      </c>
      <c r="M88" s="161" t="s">
        <v>379</v>
      </c>
      <c r="N88" s="177" t="s">
        <v>380</v>
      </c>
      <c r="O88" s="162" t="s">
        <v>381</v>
      </c>
      <c r="P88" s="161" t="s">
        <v>378</v>
      </c>
      <c r="Q88" s="161" t="s">
        <v>379</v>
      </c>
      <c r="R88" s="177" t="s">
        <v>380</v>
      </c>
      <c r="S88" s="162" t="s">
        <v>381</v>
      </c>
    </row>
    <row r="89" spans="2:19" ht="29.25" customHeight="1" x14ac:dyDescent="0.35">
      <c r="B89" s="551"/>
      <c r="C89" s="494"/>
      <c r="D89" s="552" t="s">
        <v>557</v>
      </c>
      <c r="E89" s="554">
        <v>27</v>
      </c>
      <c r="F89" s="552" t="s">
        <v>536</v>
      </c>
      <c r="G89" s="560" t="s">
        <v>522</v>
      </c>
      <c r="H89" s="562" t="s">
        <v>557</v>
      </c>
      <c r="I89" s="562">
        <v>25</v>
      </c>
      <c r="J89" s="562" t="s">
        <v>536</v>
      </c>
      <c r="K89" s="557" t="s">
        <v>514</v>
      </c>
      <c r="L89" s="562" t="s">
        <v>557</v>
      </c>
      <c r="M89" s="562">
        <v>25</v>
      </c>
      <c r="N89" s="562" t="s">
        <v>536</v>
      </c>
      <c r="O89" s="557" t="s">
        <v>528</v>
      </c>
      <c r="P89" s="562"/>
      <c r="Q89" s="562"/>
      <c r="R89" s="562"/>
      <c r="S89" s="557"/>
    </row>
    <row r="90" spans="2:19" ht="29.25" customHeight="1" x14ac:dyDescent="0.35">
      <c r="B90" s="551"/>
      <c r="C90" s="494"/>
      <c r="D90" s="553"/>
      <c r="E90" s="555"/>
      <c r="F90" s="553"/>
      <c r="G90" s="561"/>
      <c r="H90" s="563"/>
      <c r="I90" s="563"/>
      <c r="J90" s="563"/>
      <c r="K90" s="558"/>
      <c r="L90" s="563"/>
      <c r="M90" s="563"/>
      <c r="N90" s="563"/>
      <c r="O90" s="558"/>
      <c r="P90" s="563"/>
      <c r="Q90" s="563"/>
      <c r="R90" s="563"/>
      <c r="S90" s="558"/>
    </row>
    <row r="91" spans="2:19" ht="24" outlineLevel="1" x14ac:dyDescent="0.35">
      <c r="B91" s="551"/>
      <c r="C91" s="494"/>
      <c r="D91" s="161" t="s">
        <v>378</v>
      </c>
      <c r="E91" s="161" t="s">
        <v>379</v>
      </c>
      <c r="F91" s="177" t="s">
        <v>380</v>
      </c>
      <c r="G91" s="162" t="s">
        <v>381</v>
      </c>
      <c r="H91" s="161" t="s">
        <v>378</v>
      </c>
      <c r="I91" s="161" t="s">
        <v>379</v>
      </c>
      <c r="J91" s="177" t="s">
        <v>380</v>
      </c>
      <c r="K91" s="162" t="s">
        <v>381</v>
      </c>
      <c r="L91" s="161" t="s">
        <v>378</v>
      </c>
      <c r="M91" s="161" t="s">
        <v>379</v>
      </c>
      <c r="N91" s="177" t="s">
        <v>380</v>
      </c>
      <c r="O91" s="162" t="s">
        <v>381</v>
      </c>
      <c r="P91" s="161" t="s">
        <v>378</v>
      </c>
      <c r="Q91" s="161" t="s">
        <v>379</v>
      </c>
      <c r="R91" s="177" t="s">
        <v>380</v>
      </c>
      <c r="S91" s="162" t="s">
        <v>381</v>
      </c>
    </row>
    <row r="92" spans="2:19" ht="29.25" customHeight="1" outlineLevel="1" x14ac:dyDescent="0.35">
      <c r="B92" s="551"/>
      <c r="C92" s="494"/>
      <c r="D92" s="552" t="s">
        <v>571</v>
      </c>
      <c r="E92" s="559">
        <v>1</v>
      </c>
      <c r="F92" s="552" t="s">
        <v>539</v>
      </c>
      <c r="G92" s="560" t="s">
        <v>528</v>
      </c>
      <c r="H92" s="562" t="s">
        <v>571</v>
      </c>
      <c r="I92" s="562">
        <v>12</v>
      </c>
      <c r="J92" s="562" t="s">
        <v>539</v>
      </c>
      <c r="K92" s="557" t="s">
        <v>522</v>
      </c>
      <c r="L92" s="562" t="s">
        <v>571</v>
      </c>
      <c r="M92" s="562">
        <v>12</v>
      </c>
      <c r="N92" s="562" t="s">
        <v>539</v>
      </c>
      <c r="O92" s="557" t="s">
        <v>514</v>
      </c>
      <c r="P92" s="562"/>
      <c r="Q92" s="562"/>
      <c r="R92" s="562"/>
      <c r="S92" s="557"/>
    </row>
    <row r="93" spans="2:19" ht="29.25" customHeight="1" outlineLevel="1" x14ac:dyDescent="0.35">
      <c r="B93" s="551"/>
      <c r="C93" s="494"/>
      <c r="D93" s="553"/>
      <c r="E93" s="555"/>
      <c r="F93" s="553"/>
      <c r="G93" s="561"/>
      <c r="H93" s="563"/>
      <c r="I93" s="563"/>
      <c r="J93" s="563"/>
      <c r="K93" s="558"/>
      <c r="L93" s="563"/>
      <c r="M93" s="563"/>
      <c r="N93" s="563"/>
      <c r="O93" s="558"/>
      <c r="P93" s="563"/>
      <c r="Q93" s="563"/>
      <c r="R93" s="563"/>
      <c r="S93" s="558"/>
    </row>
    <row r="94" spans="2:19" ht="24" outlineLevel="1" x14ac:dyDescent="0.35">
      <c r="B94" s="551"/>
      <c r="C94" s="494"/>
      <c r="D94" s="161" t="s">
        <v>378</v>
      </c>
      <c r="E94" s="161" t="s">
        <v>379</v>
      </c>
      <c r="F94" s="177" t="s">
        <v>380</v>
      </c>
      <c r="G94" s="162" t="s">
        <v>381</v>
      </c>
      <c r="H94" s="161" t="s">
        <v>378</v>
      </c>
      <c r="I94" s="161" t="s">
        <v>379</v>
      </c>
      <c r="J94" s="177" t="s">
        <v>380</v>
      </c>
      <c r="K94" s="162" t="s">
        <v>381</v>
      </c>
      <c r="L94" s="161" t="s">
        <v>378</v>
      </c>
      <c r="M94" s="161" t="s">
        <v>379</v>
      </c>
      <c r="N94" s="177" t="s">
        <v>380</v>
      </c>
      <c r="O94" s="162" t="s">
        <v>381</v>
      </c>
      <c r="P94" s="161" t="s">
        <v>378</v>
      </c>
      <c r="Q94" s="161" t="s">
        <v>379</v>
      </c>
      <c r="R94" s="177" t="s">
        <v>380</v>
      </c>
      <c r="S94" s="162" t="s">
        <v>381</v>
      </c>
    </row>
    <row r="95" spans="2:19" ht="29.25" customHeight="1" outlineLevel="1" x14ac:dyDescent="0.35">
      <c r="B95" s="551"/>
      <c r="C95" s="494"/>
      <c r="D95" s="552" t="s">
        <v>571</v>
      </c>
      <c r="E95" s="559">
        <v>1</v>
      </c>
      <c r="F95" s="552" t="s">
        <v>534</v>
      </c>
      <c r="G95" s="560" t="s">
        <v>522</v>
      </c>
      <c r="H95" s="562" t="s">
        <v>571</v>
      </c>
      <c r="I95" s="562">
        <v>108</v>
      </c>
      <c r="J95" s="562" t="s">
        <v>534</v>
      </c>
      <c r="K95" s="557" t="s">
        <v>522</v>
      </c>
      <c r="L95" s="562" t="s">
        <v>571</v>
      </c>
      <c r="M95" s="562">
        <v>127</v>
      </c>
      <c r="N95" s="562" t="s">
        <v>534</v>
      </c>
      <c r="O95" s="557" t="s">
        <v>522</v>
      </c>
      <c r="P95" s="562"/>
      <c r="Q95" s="562"/>
      <c r="R95" s="562"/>
      <c r="S95" s="557"/>
    </row>
    <row r="96" spans="2:19" ht="29.25" customHeight="1" outlineLevel="1" x14ac:dyDescent="0.35">
      <c r="B96" s="551"/>
      <c r="C96" s="494"/>
      <c r="D96" s="553"/>
      <c r="E96" s="555"/>
      <c r="F96" s="553"/>
      <c r="G96" s="561"/>
      <c r="H96" s="563"/>
      <c r="I96" s="563"/>
      <c r="J96" s="563"/>
      <c r="K96" s="558"/>
      <c r="L96" s="563"/>
      <c r="M96" s="563"/>
      <c r="N96" s="563"/>
      <c r="O96" s="558"/>
      <c r="P96" s="563"/>
      <c r="Q96" s="563"/>
      <c r="R96" s="563"/>
      <c r="S96" s="558"/>
    </row>
    <row r="97" spans="2:19" ht="24" outlineLevel="1" x14ac:dyDescent="0.35">
      <c r="B97" s="551"/>
      <c r="C97" s="494"/>
      <c r="D97" s="161" t="s">
        <v>378</v>
      </c>
      <c r="E97" s="161" t="s">
        <v>379</v>
      </c>
      <c r="F97" s="177" t="s">
        <v>380</v>
      </c>
      <c r="G97" s="162" t="s">
        <v>381</v>
      </c>
      <c r="H97" s="161" t="s">
        <v>378</v>
      </c>
      <c r="I97" s="161" t="s">
        <v>379</v>
      </c>
      <c r="J97" s="177" t="s">
        <v>380</v>
      </c>
      <c r="K97" s="162" t="s">
        <v>381</v>
      </c>
      <c r="L97" s="161" t="s">
        <v>378</v>
      </c>
      <c r="M97" s="161" t="s">
        <v>379</v>
      </c>
      <c r="N97" s="177" t="s">
        <v>380</v>
      </c>
      <c r="O97" s="162" t="s">
        <v>381</v>
      </c>
      <c r="P97" s="161" t="s">
        <v>378</v>
      </c>
      <c r="Q97" s="161" t="s">
        <v>379</v>
      </c>
      <c r="R97" s="177" t="s">
        <v>380</v>
      </c>
      <c r="S97" s="162" t="s">
        <v>381</v>
      </c>
    </row>
    <row r="98" spans="2:19" ht="29.25" customHeight="1" outlineLevel="1" x14ac:dyDescent="0.35">
      <c r="B98" s="551"/>
      <c r="C98" s="494"/>
      <c r="D98" s="552" t="s">
        <v>567</v>
      </c>
      <c r="E98" s="559">
        <v>95</v>
      </c>
      <c r="F98" s="552"/>
      <c r="G98" s="560" t="s">
        <v>522</v>
      </c>
      <c r="H98" s="562" t="s">
        <v>567</v>
      </c>
      <c r="I98" s="562">
        <v>343</v>
      </c>
      <c r="J98" s="562"/>
      <c r="K98" s="557" t="s">
        <v>522</v>
      </c>
      <c r="L98" s="562" t="s">
        <v>567</v>
      </c>
      <c r="M98" s="562">
        <v>379</v>
      </c>
      <c r="N98" s="562"/>
      <c r="O98" s="557" t="s">
        <v>522</v>
      </c>
      <c r="P98" s="562"/>
      <c r="Q98" s="562"/>
      <c r="R98" s="562"/>
      <c r="S98" s="557"/>
    </row>
    <row r="99" spans="2:19" ht="29.25" customHeight="1" outlineLevel="1" x14ac:dyDescent="0.35">
      <c r="B99" s="551"/>
      <c r="C99" s="495"/>
      <c r="D99" s="553"/>
      <c r="E99" s="555"/>
      <c r="F99" s="553"/>
      <c r="G99" s="561"/>
      <c r="H99" s="563"/>
      <c r="I99" s="563"/>
      <c r="J99" s="563"/>
      <c r="K99" s="558"/>
      <c r="L99" s="563"/>
      <c r="M99" s="563"/>
      <c r="N99" s="563"/>
      <c r="O99" s="558"/>
      <c r="P99" s="563"/>
      <c r="Q99" s="563"/>
      <c r="R99" s="563"/>
      <c r="S99" s="558"/>
    </row>
    <row r="100" spans="2:19" ht="15" thickBot="1" x14ac:dyDescent="0.4">
      <c r="B100" s="151"/>
      <c r="C100" s="151"/>
    </row>
    <row r="101" spans="2:19" ht="15" thickBot="1" x14ac:dyDescent="0.4">
      <c r="B101" s="151"/>
      <c r="C101" s="151"/>
      <c r="D101" s="478" t="s">
        <v>316</v>
      </c>
      <c r="E101" s="479"/>
      <c r="F101" s="479"/>
      <c r="G101" s="480"/>
      <c r="H101" s="556" t="s">
        <v>382</v>
      </c>
      <c r="I101" s="545"/>
      <c r="J101" s="545"/>
      <c r="K101" s="546"/>
      <c r="L101" s="556" t="s">
        <v>318</v>
      </c>
      <c r="M101" s="545"/>
      <c r="N101" s="545"/>
      <c r="O101" s="546"/>
      <c r="P101" s="556" t="s">
        <v>319</v>
      </c>
      <c r="Q101" s="545"/>
      <c r="R101" s="545"/>
      <c r="S101" s="546"/>
    </row>
    <row r="102" spans="2:19" ht="33.75" customHeight="1" x14ac:dyDescent="0.35">
      <c r="B102" s="564" t="s">
        <v>383</v>
      </c>
      <c r="C102" s="481" t="s">
        <v>384</v>
      </c>
      <c r="D102" s="208" t="s">
        <v>385</v>
      </c>
      <c r="E102" s="209" t="s">
        <v>386</v>
      </c>
      <c r="F102" s="511" t="s">
        <v>387</v>
      </c>
      <c r="G102" s="523"/>
      <c r="H102" s="208" t="s">
        <v>385</v>
      </c>
      <c r="I102" s="209" t="s">
        <v>386</v>
      </c>
      <c r="J102" s="511" t="s">
        <v>387</v>
      </c>
      <c r="K102" s="523"/>
      <c r="L102" s="208" t="s">
        <v>385</v>
      </c>
      <c r="M102" s="209" t="s">
        <v>386</v>
      </c>
      <c r="N102" s="511" t="s">
        <v>387</v>
      </c>
      <c r="O102" s="523"/>
      <c r="P102" s="208" t="s">
        <v>385</v>
      </c>
      <c r="Q102" s="209" t="s">
        <v>386</v>
      </c>
      <c r="R102" s="511" t="s">
        <v>387</v>
      </c>
      <c r="S102" s="523"/>
    </row>
    <row r="103" spans="2:19" ht="30" customHeight="1" x14ac:dyDescent="0.35">
      <c r="B103" s="565"/>
      <c r="C103" s="483"/>
      <c r="D103" s="210"/>
      <c r="E103" s="211"/>
      <c r="F103" s="536"/>
      <c r="G103" s="538"/>
      <c r="H103" s="212"/>
      <c r="I103" s="213"/>
      <c r="J103" s="567"/>
      <c r="K103" s="568"/>
      <c r="L103" s="212"/>
      <c r="M103" s="213"/>
      <c r="N103" s="567"/>
      <c r="O103" s="568"/>
      <c r="P103" s="212"/>
      <c r="Q103" s="213"/>
      <c r="R103" s="567"/>
      <c r="S103" s="568"/>
    </row>
    <row r="104" spans="2:19" ht="32.25" customHeight="1" x14ac:dyDescent="0.35">
      <c r="B104" s="565"/>
      <c r="C104" s="564" t="s">
        <v>388</v>
      </c>
      <c r="D104" s="214" t="s">
        <v>385</v>
      </c>
      <c r="E104" s="161" t="s">
        <v>386</v>
      </c>
      <c r="F104" s="161" t="s">
        <v>389</v>
      </c>
      <c r="G104" s="184" t="s">
        <v>390</v>
      </c>
      <c r="H104" s="214" t="s">
        <v>385</v>
      </c>
      <c r="I104" s="161" t="s">
        <v>386</v>
      </c>
      <c r="J104" s="161" t="s">
        <v>389</v>
      </c>
      <c r="K104" s="184" t="s">
        <v>390</v>
      </c>
      <c r="L104" s="214" t="s">
        <v>385</v>
      </c>
      <c r="M104" s="161" t="s">
        <v>386</v>
      </c>
      <c r="N104" s="161" t="s">
        <v>389</v>
      </c>
      <c r="O104" s="184" t="s">
        <v>390</v>
      </c>
      <c r="P104" s="214" t="s">
        <v>385</v>
      </c>
      <c r="Q104" s="161" t="s">
        <v>386</v>
      </c>
      <c r="R104" s="161" t="s">
        <v>389</v>
      </c>
      <c r="S104" s="184" t="s">
        <v>390</v>
      </c>
    </row>
    <row r="105" spans="2:19" ht="27.75" customHeight="1" x14ac:dyDescent="0.35">
      <c r="B105" s="565"/>
      <c r="C105" s="565"/>
      <c r="D105" s="210"/>
      <c r="E105" s="179"/>
      <c r="F105" s="195"/>
      <c r="G105" s="204"/>
      <c r="H105" s="212"/>
      <c r="I105" s="181"/>
      <c r="J105" s="197"/>
      <c r="K105" s="207"/>
      <c r="L105" s="212"/>
      <c r="M105" s="181"/>
      <c r="N105" s="197"/>
      <c r="O105" s="207"/>
      <c r="P105" s="212"/>
      <c r="Q105" s="181"/>
      <c r="R105" s="197"/>
      <c r="S105" s="207"/>
    </row>
    <row r="106" spans="2:19" ht="27.75" customHeight="1" outlineLevel="1" x14ac:dyDescent="0.35">
      <c r="B106" s="565"/>
      <c r="C106" s="565"/>
      <c r="D106" s="214" t="s">
        <v>385</v>
      </c>
      <c r="E106" s="161" t="s">
        <v>386</v>
      </c>
      <c r="F106" s="161" t="s">
        <v>389</v>
      </c>
      <c r="G106" s="184" t="s">
        <v>390</v>
      </c>
      <c r="H106" s="214" t="s">
        <v>385</v>
      </c>
      <c r="I106" s="161" t="s">
        <v>386</v>
      </c>
      <c r="J106" s="161" t="s">
        <v>389</v>
      </c>
      <c r="K106" s="184" t="s">
        <v>390</v>
      </c>
      <c r="L106" s="214" t="s">
        <v>385</v>
      </c>
      <c r="M106" s="161" t="s">
        <v>386</v>
      </c>
      <c r="N106" s="161" t="s">
        <v>389</v>
      </c>
      <c r="O106" s="184" t="s">
        <v>390</v>
      </c>
      <c r="P106" s="214" t="s">
        <v>385</v>
      </c>
      <c r="Q106" s="161" t="s">
        <v>386</v>
      </c>
      <c r="R106" s="161" t="s">
        <v>389</v>
      </c>
      <c r="S106" s="184" t="s">
        <v>390</v>
      </c>
    </row>
    <row r="107" spans="2:19" ht="27.75" customHeight="1" outlineLevel="1" x14ac:dyDescent="0.35">
      <c r="B107" s="565"/>
      <c r="C107" s="565"/>
      <c r="D107" s="210"/>
      <c r="E107" s="179"/>
      <c r="F107" s="195"/>
      <c r="G107" s="204"/>
      <c r="H107" s="212"/>
      <c r="I107" s="181"/>
      <c r="J107" s="197"/>
      <c r="K107" s="207"/>
      <c r="L107" s="212"/>
      <c r="M107" s="181"/>
      <c r="N107" s="197"/>
      <c r="O107" s="207"/>
      <c r="P107" s="212"/>
      <c r="Q107" s="181"/>
      <c r="R107" s="197"/>
      <c r="S107" s="207"/>
    </row>
    <row r="108" spans="2:19" ht="27.75" customHeight="1" outlineLevel="1" x14ac:dyDescent="0.35">
      <c r="B108" s="565"/>
      <c r="C108" s="565"/>
      <c r="D108" s="214" t="s">
        <v>385</v>
      </c>
      <c r="E108" s="161" t="s">
        <v>386</v>
      </c>
      <c r="F108" s="161" t="s">
        <v>389</v>
      </c>
      <c r="G108" s="184" t="s">
        <v>390</v>
      </c>
      <c r="H108" s="214" t="s">
        <v>385</v>
      </c>
      <c r="I108" s="161" t="s">
        <v>386</v>
      </c>
      <c r="J108" s="161" t="s">
        <v>389</v>
      </c>
      <c r="K108" s="184" t="s">
        <v>390</v>
      </c>
      <c r="L108" s="214" t="s">
        <v>385</v>
      </c>
      <c r="M108" s="161" t="s">
        <v>386</v>
      </c>
      <c r="N108" s="161" t="s">
        <v>389</v>
      </c>
      <c r="O108" s="184" t="s">
        <v>390</v>
      </c>
      <c r="P108" s="214" t="s">
        <v>385</v>
      </c>
      <c r="Q108" s="161" t="s">
        <v>386</v>
      </c>
      <c r="R108" s="161" t="s">
        <v>389</v>
      </c>
      <c r="S108" s="184" t="s">
        <v>390</v>
      </c>
    </row>
    <row r="109" spans="2:19" ht="27.75" customHeight="1" outlineLevel="1" x14ac:dyDescent="0.35">
      <c r="B109" s="565"/>
      <c r="C109" s="565"/>
      <c r="D109" s="210"/>
      <c r="E109" s="179"/>
      <c r="F109" s="195"/>
      <c r="G109" s="204"/>
      <c r="H109" s="212"/>
      <c r="I109" s="181"/>
      <c r="J109" s="197"/>
      <c r="K109" s="207"/>
      <c r="L109" s="212"/>
      <c r="M109" s="181"/>
      <c r="N109" s="197"/>
      <c r="O109" s="207"/>
      <c r="P109" s="212"/>
      <c r="Q109" s="181"/>
      <c r="R109" s="197"/>
      <c r="S109" s="207"/>
    </row>
    <row r="110" spans="2:19" ht="27.75" customHeight="1" outlineLevel="1" x14ac:dyDescent="0.35">
      <c r="B110" s="565"/>
      <c r="C110" s="565"/>
      <c r="D110" s="214" t="s">
        <v>385</v>
      </c>
      <c r="E110" s="161" t="s">
        <v>386</v>
      </c>
      <c r="F110" s="161" t="s">
        <v>389</v>
      </c>
      <c r="G110" s="184" t="s">
        <v>390</v>
      </c>
      <c r="H110" s="214" t="s">
        <v>385</v>
      </c>
      <c r="I110" s="161" t="s">
        <v>386</v>
      </c>
      <c r="J110" s="161" t="s">
        <v>389</v>
      </c>
      <c r="K110" s="184" t="s">
        <v>390</v>
      </c>
      <c r="L110" s="214" t="s">
        <v>385</v>
      </c>
      <c r="M110" s="161" t="s">
        <v>386</v>
      </c>
      <c r="N110" s="161" t="s">
        <v>389</v>
      </c>
      <c r="O110" s="184" t="s">
        <v>390</v>
      </c>
      <c r="P110" s="214" t="s">
        <v>385</v>
      </c>
      <c r="Q110" s="161" t="s">
        <v>386</v>
      </c>
      <c r="R110" s="161" t="s">
        <v>389</v>
      </c>
      <c r="S110" s="184" t="s">
        <v>390</v>
      </c>
    </row>
    <row r="111" spans="2:19" ht="27.75" customHeight="1" outlineLevel="1" x14ac:dyDescent="0.35">
      <c r="B111" s="566"/>
      <c r="C111" s="566"/>
      <c r="D111" s="210"/>
      <c r="E111" s="179"/>
      <c r="F111" s="195"/>
      <c r="G111" s="204"/>
      <c r="H111" s="212"/>
      <c r="I111" s="181"/>
      <c r="J111" s="197"/>
      <c r="K111" s="207"/>
      <c r="L111" s="212"/>
      <c r="M111" s="181"/>
      <c r="N111" s="197"/>
      <c r="O111" s="207"/>
      <c r="P111" s="212"/>
      <c r="Q111" s="181"/>
      <c r="R111" s="197"/>
      <c r="S111" s="207"/>
    </row>
    <row r="112" spans="2:19" ht="26.25" customHeight="1" x14ac:dyDescent="0.35">
      <c r="B112" s="496" t="s">
        <v>391</v>
      </c>
      <c r="C112" s="571" t="s">
        <v>392</v>
      </c>
      <c r="D112" s="215" t="s">
        <v>393</v>
      </c>
      <c r="E112" s="215" t="s">
        <v>394</v>
      </c>
      <c r="F112" s="215" t="s">
        <v>315</v>
      </c>
      <c r="G112" s="216" t="s">
        <v>395</v>
      </c>
      <c r="H112" s="217" t="s">
        <v>393</v>
      </c>
      <c r="I112" s="215" t="s">
        <v>394</v>
      </c>
      <c r="J112" s="215" t="s">
        <v>315</v>
      </c>
      <c r="K112" s="216" t="s">
        <v>395</v>
      </c>
      <c r="L112" s="215" t="s">
        <v>393</v>
      </c>
      <c r="M112" s="215" t="s">
        <v>394</v>
      </c>
      <c r="N112" s="215" t="s">
        <v>315</v>
      </c>
      <c r="O112" s="216" t="s">
        <v>395</v>
      </c>
      <c r="P112" s="215" t="s">
        <v>393</v>
      </c>
      <c r="Q112" s="215" t="s">
        <v>394</v>
      </c>
      <c r="R112" s="215" t="s">
        <v>315</v>
      </c>
      <c r="S112" s="216" t="s">
        <v>395</v>
      </c>
    </row>
    <row r="113" spans="2:19" ht="32.25" customHeight="1" x14ac:dyDescent="0.35">
      <c r="B113" s="497"/>
      <c r="C113" s="572"/>
      <c r="D113" s="178"/>
      <c r="E113" s="178"/>
      <c r="F113" s="178"/>
      <c r="G113" s="178"/>
      <c r="H113" s="200"/>
      <c r="I113" s="180"/>
      <c r="J113" s="180"/>
      <c r="K113" s="201"/>
      <c r="L113" s="180"/>
      <c r="M113" s="180"/>
      <c r="N113" s="180"/>
      <c r="O113" s="201"/>
      <c r="P113" s="180"/>
      <c r="Q113" s="180"/>
      <c r="R113" s="180"/>
      <c r="S113" s="201"/>
    </row>
    <row r="114" spans="2:19" ht="32.25" customHeight="1" x14ac:dyDescent="0.35">
      <c r="B114" s="497"/>
      <c r="C114" s="496" t="s">
        <v>396</v>
      </c>
      <c r="D114" s="161" t="s">
        <v>397</v>
      </c>
      <c r="E114" s="509" t="s">
        <v>398</v>
      </c>
      <c r="F114" s="550"/>
      <c r="G114" s="162" t="s">
        <v>399</v>
      </c>
      <c r="H114" s="161" t="s">
        <v>397</v>
      </c>
      <c r="I114" s="509" t="s">
        <v>398</v>
      </c>
      <c r="J114" s="550"/>
      <c r="K114" s="162" t="s">
        <v>399</v>
      </c>
      <c r="L114" s="161" t="s">
        <v>397</v>
      </c>
      <c r="M114" s="509" t="s">
        <v>398</v>
      </c>
      <c r="N114" s="550"/>
      <c r="O114" s="162" t="s">
        <v>399</v>
      </c>
      <c r="P114" s="161" t="s">
        <v>397</v>
      </c>
      <c r="Q114" s="161" t="s">
        <v>398</v>
      </c>
      <c r="R114" s="509" t="s">
        <v>398</v>
      </c>
      <c r="S114" s="550"/>
    </row>
    <row r="115" spans="2:19" ht="23.25" customHeight="1" x14ac:dyDescent="0.35">
      <c r="B115" s="497"/>
      <c r="C115" s="497"/>
      <c r="D115" s="218"/>
      <c r="E115" s="573"/>
      <c r="F115" s="574"/>
      <c r="G115" s="165"/>
      <c r="H115" s="219"/>
      <c r="I115" s="569"/>
      <c r="J115" s="570"/>
      <c r="K115" s="190"/>
      <c r="L115" s="219"/>
      <c r="M115" s="569"/>
      <c r="N115" s="570"/>
      <c r="O115" s="168"/>
      <c r="P115" s="219"/>
      <c r="Q115" s="166"/>
      <c r="R115" s="569"/>
      <c r="S115" s="570"/>
    </row>
    <row r="116" spans="2:19" ht="23.25" customHeight="1" outlineLevel="1" x14ac:dyDescent="0.35">
      <c r="B116" s="497"/>
      <c r="C116" s="497"/>
      <c r="D116" s="161" t="s">
        <v>397</v>
      </c>
      <c r="E116" s="509" t="s">
        <v>398</v>
      </c>
      <c r="F116" s="550"/>
      <c r="G116" s="162" t="s">
        <v>399</v>
      </c>
      <c r="H116" s="161" t="s">
        <v>397</v>
      </c>
      <c r="I116" s="509" t="s">
        <v>398</v>
      </c>
      <c r="J116" s="550"/>
      <c r="K116" s="162" t="s">
        <v>399</v>
      </c>
      <c r="L116" s="161" t="s">
        <v>397</v>
      </c>
      <c r="M116" s="509" t="s">
        <v>398</v>
      </c>
      <c r="N116" s="550"/>
      <c r="O116" s="162" t="s">
        <v>399</v>
      </c>
      <c r="P116" s="161" t="s">
        <v>397</v>
      </c>
      <c r="Q116" s="161" t="s">
        <v>398</v>
      </c>
      <c r="R116" s="509" t="s">
        <v>398</v>
      </c>
      <c r="S116" s="550"/>
    </row>
    <row r="117" spans="2:19" ht="23.25" customHeight="1" outlineLevel="1" x14ac:dyDescent="0.35">
      <c r="B117" s="497"/>
      <c r="C117" s="497"/>
      <c r="D117" s="218"/>
      <c r="E117" s="573"/>
      <c r="F117" s="574"/>
      <c r="G117" s="165"/>
      <c r="H117" s="219"/>
      <c r="I117" s="569"/>
      <c r="J117" s="570"/>
      <c r="K117" s="168"/>
      <c r="L117" s="219"/>
      <c r="M117" s="569"/>
      <c r="N117" s="570"/>
      <c r="O117" s="168"/>
      <c r="P117" s="219"/>
      <c r="Q117" s="166"/>
      <c r="R117" s="569"/>
      <c r="S117" s="570"/>
    </row>
    <row r="118" spans="2:19" ht="23.25" customHeight="1" outlineLevel="1" x14ac:dyDescent="0.35">
      <c r="B118" s="497"/>
      <c r="C118" s="497"/>
      <c r="D118" s="161" t="s">
        <v>397</v>
      </c>
      <c r="E118" s="509" t="s">
        <v>398</v>
      </c>
      <c r="F118" s="550"/>
      <c r="G118" s="162" t="s">
        <v>399</v>
      </c>
      <c r="H118" s="161" t="s">
        <v>397</v>
      </c>
      <c r="I118" s="509" t="s">
        <v>398</v>
      </c>
      <c r="J118" s="550"/>
      <c r="K118" s="162" t="s">
        <v>399</v>
      </c>
      <c r="L118" s="161" t="s">
        <v>397</v>
      </c>
      <c r="M118" s="509" t="s">
        <v>398</v>
      </c>
      <c r="N118" s="550"/>
      <c r="O118" s="162" t="s">
        <v>399</v>
      </c>
      <c r="P118" s="161" t="s">
        <v>397</v>
      </c>
      <c r="Q118" s="161" t="s">
        <v>398</v>
      </c>
      <c r="R118" s="509" t="s">
        <v>398</v>
      </c>
      <c r="S118" s="550"/>
    </row>
    <row r="119" spans="2:19" ht="23.25" customHeight="1" outlineLevel="1" x14ac:dyDescent="0.35">
      <c r="B119" s="497"/>
      <c r="C119" s="497"/>
      <c r="D119" s="218"/>
      <c r="E119" s="573"/>
      <c r="F119" s="574"/>
      <c r="G119" s="165"/>
      <c r="H119" s="219"/>
      <c r="I119" s="569"/>
      <c r="J119" s="570"/>
      <c r="K119" s="168"/>
      <c r="L119" s="219"/>
      <c r="M119" s="569"/>
      <c r="N119" s="570"/>
      <c r="O119" s="168"/>
      <c r="P119" s="219"/>
      <c r="Q119" s="166"/>
      <c r="R119" s="569"/>
      <c r="S119" s="570"/>
    </row>
    <row r="120" spans="2:19" ht="23.25" customHeight="1" outlineLevel="1" x14ac:dyDescent="0.35">
      <c r="B120" s="497"/>
      <c r="C120" s="497"/>
      <c r="D120" s="161" t="s">
        <v>397</v>
      </c>
      <c r="E120" s="509" t="s">
        <v>398</v>
      </c>
      <c r="F120" s="550"/>
      <c r="G120" s="162" t="s">
        <v>399</v>
      </c>
      <c r="H120" s="161" t="s">
        <v>397</v>
      </c>
      <c r="I120" s="509" t="s">
        <v>398</v>
      </c>
      <c r="J120" s="550"/>
      <c r="K120" s="162" t="s">
        <v>399</v>
      </c>
      <c r="L120" s="161" t="s">
        <v>397</v>
      </c>
      <c r="M120" s="509" t="s">
        <v>398</v>
      </c>
      <c r="N120" s="550"/>
      <c r="O120" s="162" t="s">
        <v>399</v>
      </c>
      <c r="P120" s="161" t="s">
        <v>397</v>
      </c>
      <c r="Q120" s="161" t="s">
        <v>398</v>
      </c>
      <c r="R120" s="509" t="s">
        <v>398</v>
      </c>
      <c r="S120" s="550"/>
    </row>
    <row r="121" spans="2:19" ht="23.25" customHeight="1" outlineLevel="1" x14ac:dyDescent="0.35">
      <c r="B121" s="498"/>
      <c r="C121" s="498"/>
      <c r="D121" s="218"/>
      <c r="E121" s="573"/>
      <c r="F121" s="574"/>
      <c r="G121" s="165"/>
      <c r="H121" s="219"/>
      <c r="I121" s="569"/>
      <c r="J121" s="570"/>
      <c r="K121" s="168"/>
      <c r="L121" s="219"/>
      <c r="M121" s="569"/>
      <c r="N121" s="570"/>
      <c r="O121" s="168"/>
      <c r="P121" s="219"/>
      <c r="Q121" s="166"/>
      <c r="R121" s="569"/>
      <c r="S121" s="570"/>
    </row>
    <row r="122" spans="2:19" ht="15" thickBot="1" x14ac:dyDescent="0.4">
      <c r="B122" s="151"/>
      <c r="C122" s="151"/>
    </row>
    <row r="123" spans="2:19" ht="15" thickBot="1" x14ac:dyDescent="0.4">
      <c r="B123" s="151"/>
      <c r="C123" s="151"/>
      <c r="D123" s="478" t="s">
        <v>316</v>
      </c>
      <c r="E123" s="479"/>
      <c r="F123" s="479"/>
      <c r="G123" s="480"/>
      <c r="H123" s="478" t="s">
        <v>317</v>
      </c>
      <c r="I123" s="479"/>
      <c r="J123" s="479"/>
      <c r="K123" s="480"/>
      <c r="L123" s="479" t="s">
        <v>318</v>
      </c>
      <c r="M123" s="479"/>
      <c r="N123" s="479"/>
      <c r="O123" s="479"/>
      <c r="P123" s="478" t="s">
        <v>319</v>
      </c>
      <c r="Q123" s="479"/>
      <c r="R123" s="479"/>
      <c r="S123" s="480"/>
    </row>
    <row r="124" spans="2:19" x14ac:dyDescent="0.35">
      <c r="B124" s="481" t="s">
        <v>400</v>
      </c>
      <c r="C124" s="481" t="s">
        <v>401</v>
      </c>
      <c r="D124" s="511" t="s">
        <v>402</v>
      </c>
      <c r="E124" s="521"/>
      <c r="F124" s="521"/>
      <c r="G124" s="523"/>
      <c r="H124" s="511" t="s">
        <v>402</v>
      </c>
      <c r="I124" s="521"/>
      <c r="J124" s="521"/>
      <c r="K124" s="523"/>
      <c r="L124" s="511" t="s">
        <v>402</v>
      </c>
      <c r="M124" s="521"/>
      <c r="N124" s="521"/>
      <c r="O124" s="523"/>
      <c r="P124" s="511" t="s">
        <v>402</v>
      </c>
      <c r="Q124" s="521"/>
      <c r="R124" s="521"/>
      <c r="S124" s="523"/>
    </row>
    <row r="125" spans="2:19" ht="45" customHeight="1" x14ac:dyDescent="0.35">
      <c r="B125" s="483"/>
      <c r="C125" s="483"/>
      <c r="D125" s="536" t="s">
        <v>468</v>
      </c>
      <c r="E125" s="537"/>
      <c r="F125" s="537"/>
      <c r="G125" s="538"/>
      <c r="H125" s="528" t="s">
        <v>456</v>
      </c>
      <c r="I125" s="584"/>
      <c r="J125" s="584"/>
      <c r="K125" s="531"/>
      <c r="L125" s="530"/>
      <c r="M125" s="584"/>
      <c r="N125" s="584"/>
      <c r="O125" s="531"/>
      <c r="P125" s="585"/>
      <c r="Q125" s="586"/>
      <c r="R125" s="586"/>
      <c r="S125" s="587"/>
    </row>
    <row r="126" spans="2:19" ht="32.25" customHeight="1" x14ac:dyDescent="0.35">
      <c r="B126" s="493" t="s">
        <v>403</v>
      </c>
      <c r="C126" s="496" t="s">
        <v>404</v>
      </c>
      <c r="D126" s="215" t="s">
        <v>405</v>
      </c>
      <c r="E126" s="183" t="s">
        <v>315</v>
      </c>
      <c r="F126" s="161" t="s">
        <v>337</v>
      </c>
      <c r="G126" s="162" t="s">
        <v>354</v>
      </c>
      <c r="H126" s="215" t="s">
        <v>405</v>
      </c>
      <c r="I126" s="228" t="s">
        <v>315</v>
      </c>
      <c r="J126" s="161" t="s">
        <v>337</v>
      </c>
      <c r="K126" s="162" t="s">
        <v>354</v>
      </c>
      <c r="L126" s="215" t="s">
        <v>405</v>
      </c>
      <c r="M126" s="228" t="s">
        <v>315</v>
      </c>
      <c r="N126" s="161" t="s">
        <v>337</v>
      </c>
      <c r="O126" s="162" t="s">
        <v>354</v>
      </c>
      <c r="P126" s="215" t="s">
        <v>405</v>
      </c>
      <c r="Q126" s="228" t="s">
        <v>315</v>
      </c>
      <c r="R126" s="161" t="s">
        <v>337</v>
      </c>
      <c r="S126" s="162" t="s">
        <v>354</v>
      </c>
    </row>
    <row r="127" spans="2:19" ht="23.25" customHeight="1" x14ac:dyDescent="0.35">
      <c r="B127" s="494"/>
      <c r="C127" s="497"/>
      <c r="D127" s="178">
        <v>0</v>
      </c>
      <c r="E127" s="284" t="s">
        <v>495</v>
      </c>
      <c r="F127" s="164" t="s">
        <v>477</v>
      </c>
      <c r="G127" s="199" t="s">
        <v>594</v>
      </c>
      <c r="H127" s="180">
        <v>1</v>
      </c>
      <c r="I127" s="294" t="s">
        <v>495</v>
      </c>
      <c r="J127" s="300" t="s">
        <v>477</v>
      </c>
      <c r="K127" s="299" t="s">
        <v>594</v>
      </c>
      <c r="L127" s="180">
        <v>1</v>
      </c>
      <c r="M127" s="294" t="s">
        <v>495</v>
      </c>
      <c r="N127" s="342" t="s">
        <v>477</v>
      </c>
      <c r="O127" s="341" t="s">
        <v>594</v>
      </c>
      <c r="P127" s="180"/>
      <c r="Q127" s="231"/>
      <c r="R127" s="180"/>
      <c r="S127" s="229"/>
    </row>
    <row r="128" spans="2:19" ht="23.25" customHeight="1" x14ac:dyDescent="0.35">
      <c r="B128" s="494"/>
      <c r="C128" s="497"/>
      <c r="D128" s="215" t="s">
        <v>405</v>
      </c>
      <c r="E128" s="289" t="s">
        <v>315</v>
      </c>
      <c r="F128" s="161" t="s">
        <v>337</v>
      </c>
      <c r="G128" s="162" t="s">
        <v>354</v>
      </c>
      <c r="H128" s="180">
        <v>1</v>
      </c>
      <c r="I128" s="294" t="s">
        <v>491</v>
      </c>
      <c r="J128" s="300" t="s">
        <v>477</v>
      </c>
      <c r="K128" s="299" t="s">
        <v>594</v>
      </c>
      <c r="L128" s="180">
        <v>1</v>
      </c>
      <c r="M128" s="294" t="s">
        <v>491</v>
      </c>
      <c r="N128" s="342" t="s">
        <v>477</v>
      </c>
      <c r="O128" s="341" t="s">
        <v>594</v>
      </c>
      <c r="P128" s="180"/>
      <c r="Q128" s="294"/>
      <c r="R128" s="291"/>
      <c r="S128" s="292"/>
    </row>
    <row r="129" spans="2:19" ht="27" customHeight="1" x14ac:dyDescent="0.35">
      <c r="B129" s="494"/>
      <c r="C129" s="497"/>
      <c r="D129" s="178">
        <v>0</v>
      </c>
      <c r="E129" s="290" t="s">
        <v>491</v>
      </c>
      <c r="F129" s="164" t="s">
        <v>477</v>
      </c>
      <c r="G129" s="199" t="s">
        <v>600</v>
      </c>
      <c r="H129" s="180">
        <v>1</v>
      </c>
      <c r="I129" s="294" t="s">
        <v>443</v>
      </c>
      <c r="J129" s="300" t="s">
        <v>477</v>
      </c>
      <c r="K129" s="299" t="s">
        <v>565</v>
      </c>
      <c r="L129" s="180">
        <v>1</v>
      </c>
      <c r="M129" s="294" t="s">
        <v>443</v>
      </c>
      <c r="N129" s="342" t="s">
        <v>477</v>
      </c>
      <c r="O129" s="341" t="s">
        <v>565</v>
      </c>
      <c r="P129" s="180"/>
      <c r="Q129" s="294"/>
      <c r="R129" s="291"/>
      <c r="S129" s="292"/>
    </row>
    <row r="130" spans="2:19" ht="27" customHeight="1" x14ac:dyDescent="0.35">
      <c r="B130" s="494"/>
      <c r="C130" s="497"/>
      <c r="D130" s="215" t="s">
        <v>405</v>
      </c>
      <c r="E130" s="289" t="s">
        <v>315</v>
      </c>
      <c r="F130" s="161" t="s">
        <v>337</v>
      </c>
      <c r="G130" s="162" t="s">
        <v>354</v>
      </c>
      <c r="H130" s="180"/>
      <c r="I130" s="294"/>
      <c r="J130" s="291"/>
      <c r="K130" s="292"/>
      <c r="L130" s="180"/>
      <c r="M130" s="294"/>
      <c r="N130" s="291"/>
      <c r="O130" s="292"/>
      <c r="P130" s="180"/>
      <c r="Q130" s="294"/>
      <c r="R130" s="291"/>
      <c r="S130" s="292"/>
    </row>
    <row r="131" spans="2:19" ht="27" customHeight="1" x14ac:dyDescent="0.35">
      <c r="B131" s="494"/>
      <c r="C131" s="498"/>
      <c r="D131" s="178"/>
      <c r="E131" s="290"/>
      <c r="F131" s="164"/>
      <c r="G131" s="199"/>
      <c r="H131" s="180"/>
      <c r="I131" s="294"/>
      <c r="J131" s="291"/>
      <c r="K131" s="292"/>
      <c r="L131" s="180"/>
      <c r="M131" s="294"/>
      <c r="N131" s="291"/>
      <c r="O131" s="292"/>
      <c r="P131" s="180"/>
      <c r="Q131" s="294"/>
      <c r="R131" s="291"/>
      <c r="S131" s="292"/>
    </row>
    <row r="132" spans="2:19" ht="29.25" customHeight="1" x14ac:dyDescent="0.35">
      <c r="B132" s="494"/>
      <c r="C132" s="493" t="s">
        <v>406</v>
      </c>
      <c r="D132" s="161" t="s">
        <v>407</v>
      </c>
      <c r="E132" s="509" t="s">
        <v>408</v>
      </c>
      <c r="F132" s="550"/>
      <c r="G132" s="162" t="s">
        <v>409</v>
      </c>
      <c r="H132" s="161" t="s">
        <v>407</v>
      </c>
      <c r="I132" s="509" t="s">
        <v>408</v>
      </c>
      <c r="J132" s="550"/>
      <c r="K132" s="162" t="s">
        <v>409</v>
      </c>
      <c r="L132" s="161" t="s">
        <v>407</v>
      </c>
      <c r="M132" s="509" t="s">
        <v>408</v>
      </c>
      <c r="N132" s="550"/>
      <c r="O132" s="162" t="s">
        <v>409</v>
      </c>
      <c r="P132" s="161" t="s">
        <v>407</v>
      </c>
      <c r="Q132" s="509" t="s">
        <v>408</v>
      </c>
      <c r="R132" s="550"/>
      <c r="S132" s="162" t="s">
        <v>409</v>
      </c>
    </row>
    <row r="133" spans="2:19" ht="39" customHeight="1" x14ac:dyDescent="0.35">
      <c r="B133" s="495"/>
      <c r="C133" s="495"/>
      <c r="D133" s="218"/>
      <c r="E133" s="573"/>
      <c r="F133" s="574"/>
      <c r="G133" s="165"/>
      <c r="H133" s="219"/>
      <c r="I133" s="569"/>
      <c r="J133" s="570"/>
      <c r="K133" s="168"/>
      <c r="L133" s="219"/>
      <c r="M133" s="569"/>
      <c r="N133" s="570"/>
      <c r="O133" s="168"/>
      <c r="P133" s="219"/>
      <c r="Q133" s="569"/>
      <c r="R133" s="570"/>
      <c r="S133" s="168"/>
    </row>
    <row r="137" spans="2:19" hidden="1" x14ac:dyDescent="0.35"/>
    <row r="138" spans="2:19" hidden="1" x14ac:dyDescent="0.35"/>
    <row r="139" spans="2:19" hidden="1" x14ac:dyDescent="0.35">
      <c r="D139" s="135" t="s">
        <v>410</v>
      </c>
    </row>
    <row r="140" spans="2:19" hidden="1" x14ac:dyDescent="0.35">
      <c r="D140" s="135" t="s">
        <v>411</v>
      </c>
      <c r="E140" s="135" t="s">
        <v>412</v>
      </c>
      <c r="F140" s="135" t="s">
        <v>413</v>
      </c>
      <c r="H140" s="135" t="s">
        <v>414</v>
      </c>
      <c r="I140" s="135" t="s">
        <v>415</v>
      </c>
    </row>
    <row r="141" spans="2:19" hidden="1" x14ac:dyDescent="0.35">
      <c r="D141" s="135" t="s">
        <v>416</v>
      </c>
      <c r="E141" s="135" t="s">
        <v>417</v>
      </c>
      <c r="F141" s="135" t="s">
        <v>418</v>
      </c>
      <c r="H141" s="135" t="s">
        <v>419</v>
      </c>
      <c r="I141" s="135" t="s">
        <v>420</v>
      </c>
    </row>
    <row r="142" spans="2:19" hidden="1" x14ac:dyDescent="0.35">
      <c r="D142" s="135" t="s">
        <v>421</v>
      </c>
      <c r="E142" s="135" t="s">
        <v>422</v>
      </c>
      <c r="F142" s="135" t="s">
        <v>423</v>
      </c>
      <c r="H142" s="135" t="s">
        <v>424</v>
      </c>
      <c r="I142" s="135" t="s">
        <v>425</v>
      </c>
    </row>
    <row r="143" spans="2:19" hidden="1" x14ac:dyDescent="0.35">
      <c r="D143" s="135" t="s">
        <v>426</v>
      </c>
      <c r="F143" s="135" t="s">
        <v>427</v>
      </c>
      <c r="G143" s="135" t="s">
        <v>428</v>
      </c>
      <c r="H143" s="135" t="s">
        <v>429</v>
      </c>
      <c r="I143" s="135" t="s">
        <v>430</v>
      </c>
      <c r="K143" s="135" t="s">
        <v>431</v>
      </c>
    </row>
    <row r="144" spans="2:19" hidden="1" x14ac:dyDescent="0.35">
      <c r="D144" s="135" t="s">
        <v>432</v>
      </c>
      <c r="F144" s="135" t="s">
        <v>433</v>
      </c>
      <c r="G144" s="135" t="s">
        <v>434</v>
      </c>
      <c r="H144" s="135" t="s">
        <v>435</v>
      </c>
      <c r="I144" s="135" t="s">
        <v>436</v>
      </c>
      <c r="K144" s="135" t="s">
        <v>437</v>
      </c>
      <c r="L144" s="135" t="s">
        <v>438</v>
      </c>
    </row>
    <row r="145" spans="2:12" hidden="1" x14ac:dyDescent="0.35">
      <c r="D145" s="135" t="s">
        <v>439</v>
      </c>
      <c r="E145" s="220" t="s">
        <v>440</v>
      </c>
      <c r="G145" s="135" t="s">
        <v>441</v>
      </c>
      <c r="H145" s="135" t="s">
        <v>442</v>
      </c>
      <c r="K145" s="135" t="s">
        <v>443</v>
      </c>
      <c r="L145" s="135" t="s">
        <v>444</v>
      </c>
    </row>
    <row r="146" spans="2:12" hidden="1" x14ac:dyDescent="0.35">
      <c r="D146" s="135" t="s">
        <v>445</v>
      </c>
      <c r="E146" s="221" t="s">
        <v>446</v>
      </c>
      <c r="K146" s="135" t="s">
        <v>447</v>
      </c>
      <c r="L146" s="135" t="s">
        <v>448</v>
      </c>
    </row>
    <row r="147" spans="2:12" hidden="1" x14ac:dyDescent="0.35">
      <c r="E147" s="222" t="s">
        <v>449</v>
      </c>
      <c r="H147" s="135" t="s">
        <v>450</v>
      </c>
      <c r="K147" s="135" t="s">
        <v>451</v>
      </c>
      <c r="L147" s="135" t="s">
        <v>452</v>
      </c>
    </row>
    <row r="148" spans="2:12" hidden="1" x14ac:dyDescent="0.35">
      <c r="H148" s="135" t="s">
        <v>453</v>
      </c>
      <c r="K148" s="135" t="s">
        <v>454</v>
      </c>
      <c r="L148" s="135" t="s">
        <v>455</v>
      </c>
    </row>
    <row r="149" spans="2:12" hidden="1" x14ac:dyDescent="0.35">
      <c r="H149" s="135" t="s">
        <v>456</v>
      </c>
      <c r="K149" s="135" t="s">
        <v>457</v>
      </c>
      <c r="L149" s="135" t="s">
        <v>458</v>
      </c>
    </row>
    <row r="150" spans="2:12" hidden="1" x14ac:dyDescent="0.35">
      <c r="B150" s="135" t="s">
        <v>459</v>
      </c>
      <c r="C150" s="135" t="s">
        <v>460</v>
      </c>
      <c r="D150" s="135" t="s">
        <v>459</v>
      </c>
      <c r="G150" s="135" t="s">
        <v>461</v>
      </c>
      <c r="H150" s="135" t="s">
        <v>462</v>
      </c>
      <c r="J150" s="135" t="s">
        <v>283</v>
      </c>
      <c r="K150" s="135" t="s">
        <v>463</v>
      </c>
      <c r="L150" s="135" t="s">
        <v>464</v>
      </c>
    </row>
    <row r="151" spans="2:12" hidden="1" x14ac:dyDescent="0.35">
      <c r="B151" s="135">
        <v>1</v>
      </c>
      <c r="C151" s="135" t="s">
        <v>465</v>
      </c>
      <c r="D151" s="135" t="s">
        <v>466</v>
      </c>
      <c r="E151" s="135" t="s">
        <v>354</v>
      </c>
      <c r="F151" s="135" t="s">
        <v>11</v>
      </c>
      <c r="G151" s="135" t="s">
        <v>467</v>
      </c>
      <c r="H151" s="135" t="s">
        <v>468</v>
      </c>
      <c r="J151" s="135" t="s">
        <v>443</v>
      </c>
      <c r="K151" s="135" t="s">
        <v>469</v>
      </c>
    </row>
    <row r="152" spans="2:12" hidden="1" x14ac:dyDescent="0.35">
      <c r="B152" s="135">
        <v>2</v>
      </c>
      <c r="C152" s="135" t="s">
        <v>470</v>
      </c>
      <c r="D152" s="135" t="s">
        <v>471</v>
      </c>
      <c r="E152" s="135" t="s">
        <v>337</v>
      </c>
      <c r="F152" s="135" t="s">
        <v>18</v>
      </c>
      <c r="G152" s="135" t="s">
        <v>472</v>
      </c>
      <c r="J152" s="135" t="s">
        <v>473</v>
      </c>
      <c r="K152" s="135" t="s">
        <v>474</v>
      </c>
    </row>
    <row r="153" spans="2:12" hidden="1" x14ac:dyDescent="0.35">
      <c r="B153" s="135">
        <v>3</v>
      </c>
      <c r="C153" s="135" t="s">
        <v>475</v>
      </c>
      <c r="D153" s="135" t="s">
        <v>476</v>
      </c>
      <c r="E153" s="135" t="s">
        <v>315</v>
      </c>
      <c r="G153" s="135" t="s">
        <v>477</v>
      </c>
      <c r="J153" s="135" t="s">
        <v>478</v>
      </c>
      <c r="K153" s="135" t="s">
        <v>479</v>
      </c>
    </row>
    <row r="154" spans="2:12" hidden="1" x14ac:dyDescent="0.35">
      <c r="B154" s="135">
        <v>4</v>
      </c>
      <c r="C154" s="135" t="s">
        <v>468</v>
      </c>
      <c r="H154" s="135" t="s">
        <v>480</v>
      </c>
      <c r="I154" s="135" t="s">
        <v>481</v>
      </c>
      <c r="J154" s="135" t="s">
        <v>482</v>
      </c>
      <c r="K154" s="135" t="s">
        <v>483</v>
      </c>
    </row>
    <row r="155" spans="2:12" hidden="1" x14ac:dyDescent="0.35">
      <c r="D155" s="135" t="s">
        <v>477</v>
      </c>
      <c r="H155" s="135" t="s">
        <v>484</v>
      </c>
      <c r="I155" s="135" t="s">
        <v>485</v>
      </c>
      <c r="J155" s="135" t="s">
        <v>486</v>
      </c>
      <c r="K155" s="135" t="s">
        <v>487</v>
      </c>
    </row>
    <row r="156" spans="2:12" hidden="1" x14ac:dyDescent="0.35">
      <c r="D156" s="135" t="s">
        <v>488</v>
      </c>
      <c r="H156" s="135" t="s">
        <v>489</v>
      </c>
      <c r="I156" s="135" t="s">
        <v>490</v>
      </c>
      <c r="J156" s="135" t="s">
        <v>491</v>
      </c>
      <c r="K156" s="135" t="s">
        <v>492</v>
      </c>
    </row>
    <row r="157" spans="2:12" hidden="1" x14ac:dyDescent="0.35">
      <c r="D157" s="135" t="s">
        <v>493</v>
      </c>
      <c r="H157" s="135" t="s">
        <v>494</v>
      </c>
      <c r="J157" s="135" t="s">
        <v>495</v>
      </c>
      <c r="K157" s="135" t="s">
        <v>496</v>
      </c>
    </row>
    <row r="158" spans="2:12" hidden="1" x14ac:dyDescent="0.35">
      <c r="H158" s="135" t="s">
        <v>497</v>
      </c>
      <c r="J158" s="135" t="s">
        <v>498</v>
      </c>
    </row>
    <row r="159" spans="2:12" ht="58" hidden="1" x14ac:dyDescent="0.35">
      <c r="D159" s="223" t="s">
        <v>499</v>
      </c>
      <c r="E159" s="135" t="s">
        <v>500</v>
      </c>
      <c r="F159" s="135" t="s">
        <v>501</v>
      </c>
      <c r="G159" s="135" t="s">
        <v>502</v>
      </c>
      <c r="H159" s="135" t="s">
        <v>503</v>
      </c>
      <c r="I159" s="135" t="s">
        <v>504</v>
      </c>
      <c r="J159" s="135" t="s">
        <v>505</v>
      </c>
      <c r="K159" s="135" t="s">
        <v>506</v>
      </c>
    </row>
    <row r="160" spans="2:12" ht="72.5" hidden="1" x14ac:dyDescent="0.35">
      <c r="B160" s="135" t="s">
        <v>609</v>
      </c>
      <c r="C160" s="135" t="s">
        <v>608</v>
      </c>
      <c r="D160" s="223" t="s">
        <v>507</v>
      </c>
      <c r="E160" s="135" t="s">
        <v>508</v>
      </c>
      <c r="F160" s="135" t="s">
        <v>509</v>
      </c>
      <c r="G160" s="135" t="s">
        <v>510</v>
      </c>
      <c r="H160" s="135" t="s">
        <v>511</v>
      </c>
      <c r="I160" s="135" t="s">
        <v>512</v>
      </c>
      <c r="J160" s="135" t="s">
        <v>513</v>
      </c>
      <c r="K160" s="135" t="s">
        <v>514</v>
      </c>
    </row>
    <row r="161" spans="2:11" ht="43.5" hidden="1" x14ac:dyDescent="0.35">
      <c r="B161" s="135" t="s">
        <v>610</v>
      </c>
      <c r="C161" s="135" t="s">
        <v>607</v>
      </c>
      <c r="D161" s="223" t="s">
        <v>515</v>
      </c>
      <c r="E161" s="135" t="s">
        <v>516</v>
      </c>
      <c r="F161" s="135" t="s">
        <v>517</v>
      </c>
      <c r="G161" s="135" t="s">
        <v>518</v>
      </c>
      <c r="H161" s="135" t="s">
        <v>519</v>
      </c>
      <c r="I161" s="135" t="s">
        <v>520</v>
      </c>
      <c r="J161" s="135" t="s">
        <v>521</v>
      </c>
      <c r="K161" s="135" t="s">
        <v>522</v>
      </c>
    </row>
    <row r="162" spans="2:11" hidden="1" x14ac:dyDescent="0.35">
      <c r="B162" s="135" t="s">
        <v>611</v>
      </c>
      <c r="C162" s="135" t="s">
        <v>606</v>
      </c>
      <c r="F162" s="135" t="s">
        <v>523</v>
      </c>
      <c r="G162" s="135" t="s">
        <v>524</v>
      </c>
      <c r="H162" s="135" t="s">
        <v>525</v>
      </c>
      <c r="I162" s="135" t="s">
        <v>526</v>
      </c>
      <c r="J162" s="135" t="s">
        <v>527</v>
      </c>
      <c r="K162" s="135" t="s">
        <v>528</v>
      </c>
    </row>
    <row r="163" spans="2:11" hidden="1" x14ac:dyDescent="0.35">
      <c r="B163" s="135" t="s">
        <v>612</v>
      </c>
      <c r="G163" s="135" t="s">
        <v>529</v>
      </c>
      <c r="H163" s="135" t="s">
        <v>530</v>
      </c>
      <c r="I163" s="135" t="s">
        <v>531</v>
      </c>
      <c r="J163" s="135" t="s">
        <v>532</v>
      </c>
      <c r="K163" s="135" t="s">
        <v>533</v>
      </c>
    </row>
    <row r="164" spans="2:11" hidden="1" x14ac:dyDescent="0.35">
      <c r="C164" s="135" t="s">
        <v>534</v>
      </c>
      <c r="J164" s="135" t="s">
        <v>535</v>
      </c>
    </row>
    <row r="165" spans="2:11" hidden="1" x14ac:dyDescent="0.35">
      <c r="C165" s="135" t="s">
        <v>536</v>
      </c>
      <c r="I165" s="135" t="s">
        <v>537</v>
      </c>
      <c r="J165" s="135" t="s">
        <v>538</v>
      </c>
    </row>
    <row r="166" spans="2:11" hidden="1" x14ac:dyDescent="0.35">
      <c r="B166" s="232" t="s">
        <v>613</v>
      </c>
      <c r="C166" s="135" t="s">
        <v>539</v>
      </c>
      <c r="I166" s="135" t="s">
        <v>540</v>
      </c>
      <c r="J166" s="135" t="s">
        <v>541</v>
      </c>
    </row>
    <row r="167" spans="2:11" hidden="1" x14ac:dyDescent="0.35">
      <c r="B167" s="232" t="s">
        <v>29</v>
      </c>
      <c r="C167" s="135" t="s">
        <v>542</v>
      </c>
      <c r="D167" s="135" t="s">
        <v>543</v>
      </c>
      <c r="E167" s="135" t="s">
        <v>544</v>
      </c>
      <c r="I167" s="135" t="s">
        <v>545</v>
      </c>
      <c r="J167" s="135" t="s">
        <v>283</v>
      </c>
    </row>
    <row r="168" spans="2:11" hidden="1" x14ac:dyDescent="0.35">
      <c r="B168" s="232" t="s">
        <v>16</v>
      </c>
      <c r="D168" s="135" t="s">
        <v>546</v>
      </c>
      <c r="E168" s="135" t="s">
        <v>547</v>
      </c>
      <c r="H168" s="135" t="s">
        <v>419</v>
      </c>
      <c r="I168" s="135" t="s">
        <v>548</v>
      </c>
    </row>
    <row r="169" spans="2:11" hidden="1" x14ac:dyDescent="0.35">
      <c r="B169" s="232" t="s">
        <v>34</v>
      </c>
      <c r="D169" s="135" t="s">
        <v>549</v>
      </c>
      <c r="E169" s="135" t="s">
        <v>550</v>
      </c>
      <c r="H169" s="135" t="s">
        <v>429</v>
      </c>
      <c r="I169" s="135" t="s">
        <v>551</v>
      </c>
      <c r="J169" s="135" t="s">
        <v>552</v>
      </c>
    </row>
    <row r="170" spans="2:11" hidden="1" x14ac:dyDescent="0.35">
      <c r="B170" s="232" t="s">
        <v>614</v>
      </c>
      <c r="C170" s="135" t="s">
        <v>553</v>
      </c>
      <c r="D170" s="135" t="s">
        <v>554</v>
      </c>
      <c r="H170" s="135" t="s">
        <v>435</v>
      </c>
      <c r="I170" s="135" t="s">
        <v>555</v>
      </c>
      <c r="J170" s="135" t="s">
        <v>556</v>
      </c>
    </row>
    <row r="171" spans="2:11" hidden="1" x14ac:dyDescent="0.35">
      <c r="B171" s="232" t="s">
        <v>615</v>
      </c>
      <c r="C171" s="135" t="s">
        <v>557</v>
      </c>
      <c r="H171" s="135" t="s">
        <v>442</v>
      </c>
      <c r="I171" s="135" t="s">
        <v>558</v>
      </c>
    </row>
    <row r="172" spans="2:11" hidden="1" x14ac:dyDescent="0.35">
      <c r="B172" s="232" t="s">
        <v>616</v>
      </c>
      <c r="C172" s="135" t="s">
        <v>559</v>
      </c>
      <c r="E172" s="135" t="s">
        <v>560</v>
      </c>
      <c r="H172" s="135" t="s">
        <v>561</v>
      </c>
      <c r="I172" s="135" t="s">
        <v>562</v>
      </c>
    </row>
    <row r="173" spans="2:11" hidden="1" x14ac:dyDescent="0.35">
      <c r="B173" s="232" t="s">
        <v>617</v>
      </c>
      <c r="C173" s="135" t="s">
        <v>563</v>
      </c>
      <c r="E173" s="135" t="s">
        <v>564</v>
      </c>
      <c r="H173" s="135" t="s">
        <v>565</v>
      </c>
      <c r="I173" s="135" t="s">
        <v>566</v>
      </c>
    </row>
    <row r="174" spans="2:11" hidden="1" x14ac:dyDescent="0.35">
      <c r="B174" s="232" t="s">
        <v>618</v>
      </c>
      <c r="C174" s="135" t="s">
        <v>567</v>
      </c>
      <c r="E174" s="135" t="s">
        <v>568</v>
      </c>
      <c r="H174" s="135" t="s">
        <v>569</v>
      </c>
      <c r="I174" s="135" t="s">
        <v>570</v>
      </c>
    </row>
    <row r="175" spans="2:11" hidden="1" x14ac:dyDescent="0.35">
      <c r="B175" s="232" t="s">
        <v>619</v>
      </c>
      <c r="C175" s="135" t="s">
        <v>571</v>
      </c>
      <c r="E175" s="135" t="s">
        <v>572</v>
      </c>
      <c r="H175" s="135" t="s">
        <v>573</v>
      </c>
      <c r="I175" s="135" t="s">
        <v>574</v>
      </c>
    </row>
    <row r="176" spans="2:11" hidden="1" x14ac:dyDescent="0.35">
      <c r="B176" s="232" t="s">
        <v>620</v>
      </c>
      <c r="C176" s="135" t="s">
        <v>575</v>
      </c>
      <c r="E176" s="135" t="s">
        <v>576</v>
      </c>
      <c r="H176" s="135" t="s">
        <v>577</v>
      </c>
      <c r="I176" s="135" t="s">
        <v>578</v>
      </c>
    </row>
    <row r="177" spans="2:9" hidden="1" x14ac:dyDescent="0.35">
      <c r="B177" s="232" t="s">
        <v>621</v>
      </c>
      <c r="C177" s="135" t="s">
        <v>283</v>
      </c>
      <c r="E177" s="135" t="s">
        <v>579</v>
      </c>
      <c r="H177" s="135" t="s">
        <v>580</v>
      </c>
      <c r="I177" s="135" t="s">
        <v>581</v>
      </c>
    </row>
    <row r="178" spans="2:9" hidden="1" x14ac:dyDescent="0.35">
      <c r="B178" s="232" t="s">
        <v>622</v>
      </c>
      <c r="E178" s="135" t="s">
        <v>582</v>
      </c>
      <c r="H178" s="135" t="s">
        <v>583</v>
      </c>
      <c r="I178" s="135" t="s">
        <v>584</v>
      </c>
    </row>
    <row r="179" spans="2:9" hidden="1" x14ac:dyDescent="0.35">
      <c r="B179" s="232" t="s">
        <v>623</v>
      </c>
      <c r="E179" s="135" t="s">
        <v>585</v>
      </c>
      <c r="H179" s="135" t="s">
        <v>586</v>
      </c>
      <c r="I179" s="135" t="s">
        <v>587</v>
      </c>
    </row>
    <row r="180" spans="2:9" hidden="1" x14ac:dyDescent="0.35">
      <c r="B180" s="232" t="s">
        <v>624</v>
      </c>
      <c r="E180" s="135" t="s">
        <v>588</v>
      </c>
      <c r="H180" s="135" t="s">
        <v>589</v>
      </c>
      <c r="I180" s="135" t="s">
        <v>590</v>
      </c>
    </row>
    <row r="181" spans="2:9" hidden="1" x14ac:dyDescent="0.35">
      <c r="B181" s="232" t="s">
        <v>625</v>
      </c>
      <c r="H181" s="135" t="s">
        <v>591</v>
      </c>
      <c r="I181" s="135" t="s">
        <v>592</v>
      </c>
    </row>
    <row r="182" spans="2:9" hidden="1" x14ac:dyDescent="0.35">
      <c r="B182" s="232" t="s">
        <v>626</v>
      </c>
      <c r="H182" s="135" t="s">
        <v>593</v>
      </c>
    </row>
    <row r="183" spans="2:9" hidden="1" x14ac:dyDescent="0.35">
      <c r="B183" s="232" t="s">
        <v>627</v>
      </c>
      <c r="H183" s="135" t="s">
        <v>594</v>
      </c>
    </row>
    <row r="184" spans="2:9" hidden="1" x14ac:dyDescent="0.35">
      <c r="B184" s="232" t="s">
        <v>628</v>
      </c>
      <c r="H184" s="135" t="s">
        <v>595</v>
      </c>
    </row>
    <row r="185" spans="2:9" hidden="1" x14ac:dyDescent="0.35">
      <c r="B185" s="232" t="s">
        <v>629</v>
      </c>
      <c r="H185" s="135" t="s">
        <v>596</v>
      </c>
    </row>
    <row r="186" spans="2:9" hidden="1" x14ac:dyDescent="0.35">
      <c r="B186" s="232" t="s">
        <v>630</v>
      </c>
      <c r="D186" t="s">
        <v>597</v>
      </c>
      <c r="H186" s="135" t="s">
        <v>598</v>
      </c>
    </row>
    <row r="187" spans="2:9" hidden="1" x14ac:dyDescent="0.35">
      <c r="B187" s="232" t="s">
        <v>631</v>
      </c>
      <c r="D187" t="s">
        <v>599</v>
      </c>
      <c r="H187" s="135" t="s">
        <v>600</v>
      </c>
    </row>
    <row r="188" spans="2:9" hidden="1" x14ac:dyDescent="0.35">
      <c r="B188" s="232" t="s">
        <v>632</v>
      </c>
      <c r="D188" t="s">
        <v>601</v>
      </c>
      <c r="H188" s="135" t="s">
        <v>602</v>
      </c>
    </row>
    <row r="189" spans="2:9" hidden="1" x14ac:dyDescent="0.35">
      <c r="B189" s="232" t="s">
        <v>633</v>
      </c>
      <c r="D189" t="s">
        <v>599</v>
      </c>
      <c r="H189" s="135" t="s">
        <v>603</v>
      </c>
    </row>
    <row r="190" spans="2:9" hidden="1" x14ac:dyDescent="0.35">
      <c r="B190" s="232" t="s">
        <v>634</v>
      </c>
      <c r="D190" t="s">
        <v>604</v>
      </c>
    </row>
    <row r="191" spans="2:9" hidden="1" x14ac:dyDescent="0.35">
      <c r="B191" s="232" t="s">
        <v>635</v>
      </c>
      <c r="D191" t="s">
        <v>599</v>
      </c>
    </row>
    <row r="192" spans="2:9" hidden="1" x14ac:dyDescent="0.35">
      <c r="B192" s="232" t="s">
        <v>636</v>
      </c>
    </row>
    <row r="193" spans="2:2" hidden="1" x14ac:dyDescent="0.35">
      <c r="B193" s="232" t="s">
        <v>637</v>
      </c>
    </row>
    <row r="194" spans="2:2" hidden="1" x14ac:dyDescent="0.35">
      <c r="B194" s="232" t="s">
        <v>638</v>
      </c>
    </row>
    <row r="195" spans="2:2" hidden="1" x14ac:dyDescent="0.35">
      <c r="B195" s="232" t="s">
        <v>639</v>
      </c>
    </row>
    <row r="196" spans="2:2" hidden="1" x14ac:dyDescent="0.35">
      <c r="B196" s="232" t="s">
        <v>640</v>
      </c>
    </row>
    <row r="197" spans="2:2" hidden="1" x14ac:dyDescent="0.35">
      <c r="B197" s="232" t="s">
        <v>641</v>
      </c>
    </row>
    <row r="198" spans="2:2" hidden="1" x14ac:dyDescent="0.35">
      <c r="B198" s="232" t="s">
        <v>642</v>
      </c>
    </row>
    <row r="199" spans="2:2" hidden="1" x14ac:dyDescent="0.35">
      <c r="B199" s="232" t="s">
        <v>643</v>
      </c>
    </row>
    <row r="200" spans="2:2" hidden="1" x14ac:dyDescent="0.35">
      <c r="B200" s="232" t="s">
        <v>644</v>
      </c>
    </row>
    <row r="201" spans="2:2" hidden="1" x14ac:dyDescent="0.35">
      <c r="B201" s="232" t="s">
        <v>51</v>
      </c>
    </row>
    <row r="202" spans="2:2" hidden="1" x14ac:dyDescent="0.35">
      <c r="B202" s="232" t="s">
        <v>57</v>
      </c>
    </row>
    <row r="203" spans="2:2" hidden="1" x14ac:dyDescent="0.35">
      <c r="B203" s="232" t="s">
        <v>59</v>
      </c>
    </row>
    <row r="204" spans="2:2" hidden="1" x14ac:dyDescent="0.35">
      <c r="B204" s="232" t="s">
        <v>61</v>
      </c>
    </row>
    <row r="205" spans="2:2" hidden="1" x14ac:dyDescent="0.35">
      <c r="B205" s="232" t="s">
        <v>23</v>
      </c>
    </row>
    <row r="206" spans="2:2" hidden="1" x14ac:dyDescent="0.35">
      <c r="B206" s="232" t="s">
        <v>63</v>
      </c>
    </row>
    <row r="207" spans="2:2" hidden="1" x14ac:dyDescent="0.35">
      <c r="B207" s="232" t="s">
        <v>65</v>
      </c>
    </row>
    <row r="208" spans="2:2" hidden="1" x14ac:dyDescent="0.35">
      <c r="B208" s="232" t="s">
        <v>68</v>
      </c>
    </row>
    <row r="209" spans="2:2" hidden="1" x14ac:dyDescent="0.35">
      <c r="B209" s="232" t="s">
        <v>69</v>
      </c>
    </row>
    <row r="210" spans="2:2" hidden="1" x14ac:dyDescent="0.35">
      <c r="B210" s="232" t="s">
        <v>70</v>
      </c>
    </row>
    <row r="211" spans="2:2" hidden="1" x14ac:dyDescent="0.35">
      <c r="B211" s="232" t="s">
        <v>71</v>
      </c>
    </row>
    <row r="212" spans="2:2" hidden="1" x14ac:dyDescent="0.35">
      <c r="B212" s="232" t="s">
        <v>645</v>
      </c>
    </row>
    <row r="213" spans="2:2" hidden="1" x14ac:dyDescent="0.35">
      <c r="B213" s="232" t="s">
        <v>646</v>
      </c>
    </row>
    <row r="214" spans="2:2" hidden="1" x14ac:dyDescent="0.35">
      <c r="B214" s="232" t="s">
        <v>75</v>
      </c>
    </row>
    <row r="215" spans="2:2" hidden="1" x14ac:dyDescent="0.35">
      <c r="B215" s="232" t="s">
        <v>77</v>
      </c>
    </row>
    <row r="216" spans="2:2" hidden="1" x14ac:dyDescent="0.35">
      <c r="B216" s="232" t="s">
        <v>81</v>
      </c>
    </row>
    <row r="217" spans="2:2" hidden="1" x14ac:dyDescent="0.35">
      <c r="B217" s="232" t="s">
        <v>647</v>
      </c>
    </row>
    <row r="218" spans="2:2" hidden="1" x14ac:dyDescent="0.35">
      <c r="B218" s="232" t="s">
        <v>648</v>
      </c>
    </row>
    <row r="219" spans="2:2" hidden="1" x14ac:dyDescent="0.35">
      <c r="B219" s="232" t="s">
        <v>649</v>
      </c>
    </row>
    <row r="220" spans="2:2" hidden="1" x14ac:dyDescent="0.35">
      <c r="B220" s="232" t="s">
        <v>79</v>
      </c>
    </row>
    <row r="221" spans="2:2" hidden="1" x14ac:dyDescent="0.35">
      <c r="B221" s="232" t="s">
        <v>80</v>
      </c>
    </row>
    <row r="222" spans="2:2" hidden="1" x14ac:dyDescent="0.35">
      <c r="B222" s="232" t="s">
        <v>83</v>
      </c>
    </row>
    <row r="223" spans="2:2" hidden="1" x14ac:dyDescent="0.35">
      <c r="B223" s="232" t="s">
        <v>85</v>
      </c>
    </row>
    <row r="224" spans="2:2" hidden="1" x14ac:dyDescent="0.35">
      <c r="B224" s="232" t="s">
        <v>650</v>
      </c>
    </row>
    <row r="225" spans="2:2" hidden="1" x14ac:dyDescent="0.35">
      <c r="B225" s="232" t="s">
        <v>84</v>
      </c>
    </row>
    <row r="226" spans="2:2" hidden="1" x14ac:dyDescent="0.35">
      <c r="B226" s="232" t="s">
        <v>86</v>
      </c>
    </row>
    <row r="227" spans="2:2" hidden="1" x14ac:dyDescent="0.35">
      <c r="B227" s="232" t="s">
        <v>89</v>
      </c>
    </row>
    <row r="228" spans="2:2" hidden="1" x14ac:dyDescent="0.35">
      <c r="B228" s="232" t="s">
        <v>88</v>
      </c>
    </row>
    <row r="229" spans="2:2" hidden="1" x14ac:dyDescent="0.35">
      <c r="B229" s="232" t="s">
        <v>651</v>
      </c>
    </row>
    <row r="230" spans="2:2" hidden="1" x14ac:dyDescent="0.35">
      <c r="B230" s="232" t="s">
        <v>95</v>
      </c>
    </row>
    <row r="231" spans="2:2" hidden="1" x14ac:dyDescent="0.35">
      <c r="B231" s="232" t="s">
        <v>97</v>
      </c>
    </row>
    <row r="232" spans="2:2" hidden="1" x14ac:dyDescent="0.35">
      <c r="B232" s="232" t="s">
        <v>98</v>
      </c>
    </row>
    <row r="233" spans="2:2" hidden="1" x14ac:dyDescent="0.35">
      <c r="B233" s="232" t="s">
        <v>99</v>
      </c>
    </row>
    <row r="234" spans="2:2" hidden="1" x14ac:dyDescent="0.35">
      <c r="B234" s="232" t="s">
        <v>652</v>
      </c>
    </row>
    <row r="235" spans="2:2" hidden="1" x14ac:dyDescent="0.35">
      <c r="B235" s="232" t="s">
        <v>653</v>
      </c>
    </row>
    <row r="236" spans="2:2" hidden="1" x14ac:dyDescent="0.35">
      <c r="B236" s="232" t="s">
        <v>100</v>
      </c>
    </row>
    <row r="237" spans="2:2" hidden="1" x14ac:dyDescent="0.35">
      <c r="B237" s="232" t="s">
        <v>154</v>
      </c>
    </row>
    <row r="238" spans="2:2" hidden="1" x14ac:dyDescent="0.35">
      <c r="B238" s="232" t="s">
        <v>654</v>
      </c>
    </row>
    <row r="239" spans="2:2" ht="29" hidden="1" x14ac:dyDescent="0.35">
      <c r="B239" s="232" t="s">
        <v>655</v>
      </c>
    </row>
    <row r="240" spans="2:2" hidden="1" x14ac:dyDescent="0.35">
      <c r="B240" s="232" t="s">
        <v>105</v>
      </c>
    </row>
    <row r="241" spans="2:2" hidden="1" x14ac:dyDescent="0.35">
      <c r="B241" s="232" t="s">
        <v>107</v>
      </c>
    </row>
    <row r="242" spans="2:2" hidden="1" x14ac:dyDescent="0.35">
      <c r="B242" s="232" t="s">
        <v>656</v>
      </c>
    </row>
    <row r="243" spans="2:2" hidden="1" x14ac:dyDescent="0.35">
      <c r="B243" s="232" t="s">
        <v>155</v>
      </c>
    </row>
    <row r="244" spans="2:2" hidden="1" x14ac:dyDescent="0.35">
      <c r="B244" s="232" t="s">
        <v>172</v>
      </c>
    </row>
    <row r="245" spans="2:2" hidden="1" x14ac:dyDescent="0.35">
      <c r="B245" s="232" t="s">
        <v>106</v>
      </c>
    </row>
    <row r="246" spans="2:2" hidden="1" x14ac:dyDescent="0.35">
      <c r="B246" s="232" t="s">
        <v>110</v>
      </c>
    </row>
    <row r="247" spans="2:2" hidden="1" x14ac:dyDescent="0.35">
      <c r="B247" s="232" t="s">
        <v>104</v>
      </c>
    </row>
    <row r="248" spans="2:2" hidden="1" x14ac:dyDescent="0.35">
      <c r="B248" s="232" t="s">
        <v>126</v>
      </c>
    </row>
    <row r="249" spans="2:2" hidden="1" x14ac:dyDescent="0.35">
      <c r="B249" s="232" t="s">
        <v>657</v>
      </c>
    </row>
    <row r="250" spans="2:2" hidden="1" x14ac:dyDescent="0.35">
      <c r="B250" s="232" t="s">
        <v>112</v>
      </c>
    </row>
    <row r="251" spans="2:2" hidden="1" x14ac:dyDescent="0.35">
      <c r="B251" s="232" t="s">
        <v>115</v>
      </c>
    </row>
    <row r="252" spans="2:2" hidden="1" x14ac:dyDescent="0.35">
      <c r="B252" s="232" t="s">
        <v>121</v>
      </c>
    </row>
    <row r="253" spans="2:2" hidden="1" x14ac:dyDescent="0.35">
      <c r="B253" s="232" t="s">
        <v>118</v>
      </c>
    </row>
    <row r="254" spans="2:2" ht="29" hidden="1" x14ac:dyDescent="0.35">
      <c r="B254" s="232" t="s">
        <v>658</v>
      </c>
    </row>
    <row r="255" spans="2:2" hidden="1" x14ac:dyDescent="0.35">
      <c r="B255" s="232" t="s">
        <v>116</v>
      </c>
    </row>
    <row r="256" spans="2:2" hidden="1" x14ac:dyDescent="0.35">
      <c r="B256" s="232" t="s">
        <v>117</v>
      </c>
    </row>
    <row r="257" spans="2:2" hidden="1" x14ac:dyDescent="0.35">
      <c r="B257" s="232" t="s">
        <v>128</v>
      </c>
    </row>
    <row r="258" spans="2:2" hidden="1" x14ac:dyDescent="0.35">
      <c r="B258" s="232" t="s">
        <v>125</v>
      </c>
    </row>
    <row r="259" spans="2:2" hidden="1" x14ac:dyDescent="0.35">
      <c r="B259" s="232" t="s">
        <v>124</v>
      </c>
    </row>
    <row r="260" spans="2:2" hidden="1" x14ac:dyDescent="0.35">
      <c r="B260" s="232" t="s">
        <v>127</v>
      </c>
    </row>
    <row r="261" spans="2:2" hidden="1" x14ac:dyDescent="0.35">
      <c r="B261" s="232" t="s">
        <v>119</v>
      </c>
    </row>
    <row r="262" spans="2:2" hidden="1" x14ac:dyDescent="0.35">
      <c r="B262" s="232" t="s">
        <v>120</v>
      </c>
    </row>
    <row r="263" spans="2:2" hidden="1" x14ac:dyDescent="0.35">
      <c r="B263" s="232" t="s">
        <v>113</v>
      </c>
    </row>
    <row r="264" spans="2:2" hidden="1" x14ac:dyDescent="0.35">
      <c r="B264" s="232" t="s">
        <v>114</v>
      </c>
    </row>
    <row r="265" spans="2:2" hidden="1" x14ac:dyDescent="0.35">
      <c r="B265" s="232" t="s">
        <v>129</v>
      </c>
    </row>
    <row r="266" spans="2:2" hidden="1" x14ac:dyDescent="0.35">
      <c r="B266" s="232" t="s">
        <v>135</v>
      </c>
    </row>
    <row r="267" spans="2:2" hidden="1" x14ac:dyDescent="0.35">
      <c r="B267" s="232" t="s">
        <v>136</v>
      </c>
    </row>
    <row r="268" spans="2:2" hidden="1" x14ac:dyDescent="0.35">
      <c r="B268" s="232" t="s">
        <v>134</v>
      </c>
    </row>
    <row r="269" spans="2:2" hidden="1" x14ac:dyDescent="0.35">
      <c r="B269" s="232" t="s">
        <v>659</v>
      </c>
    </row>
    <row r="270" spans="2:2" hidden="1" x14ac:dyDescent="0.35">
      <c r="B270" s="232" t="s">
        <v>131</v>
      </c>
    </row>
    <row r="271" spans="2:2" hidden="1" x14ac:dyDescent="0.35">
      <c r="B271" s="232" t="s">
        <v>130</v>
      </c>
    </row>
    <row r="272" spans="2:2" hidden="1" x14ac:dyDescent="0.35">
      <c r="B272" s="232" t="s">
        <v>138</v>
      </c>
    </row>
    <row r="273" spans="2:2" hidden="1" x14ac:dyDescent="0.35">
      <c r="B273" s="232" t="s">
        <v>139</v>
      </c>
    </row>
    <row r="274" spans="2:2" hidden="1" x14ac:dyDescent="0.35">
      <c r="B274" s="232" t="s">
        <v>141</v>
      </c>
    </row>
    <row r="275" spans="2:2" hidden="1" x14ac:dyDescent="0.35">
      <c r="B275" s="232" t="s">
        <v>144</v>
      </c>
    </row>
    <row r="276" spans="2:2" hidden="1" x14ac:dyDescent="0.35">
      <c r="B276" s="232" t="s">
        <v>145</v>
      </c>
    </row>
    <row r="277" spans="2:2" hidden="1" x14ac:dyDescent="0.35">
      <c r="B277" s="232" t="s">
        <v>140</v>
      </c>
    </row>
    <row r="278" spans="2:2" hidden="1" x14ac:dyDescent="0.35">
      <c r="B278" s="232" t="s">
        <v>142</v>
      </c>
    </row>
    <row r="279" spans="2:2" hidden="1" x14ac:dyDescent="0.35">
      <c r="B279" s="232" t="s">
        <v>146</v>
      </c>
    </row>
    <row r="280" spans="2:2" hidden="1" x14ac:dyDescent="0.35">
      <c r="B280" s="232" t="s">
        <v>660</v>
      </c>
    </row>
    <row r="281" spans="2:2" hidden="1" x14ac:dyDescent="0.35">
      <c r="B281" s="232" t="s">
        <v>143</v>
      </c>
    </row>
    <row r="282" spans="2:2" hidden="1" x14ac:dyDescent="0.35">
      <c r="B282" s="232" t="s">
        <v>151</v>
      </c>
    </row>
    <row r="283" spans="2:2" hidden="1" x14ac:dyDescent="0.35">
      <c r="B283" s="232" t="s">
        <v>152</v>
      </c>
    </row>
    <row r="284" spans="2:2" hidden="1" x14ac:dyDescent="0.35">
      <c r="B284" s="232" t="s">
        <v>153</v>
      </c>
    </row>
    <row r="285" spans="2:2" hidden="1" x14ac:dyDescent="0.35">
      <c r="B285" s="232" t="s">
        <v>160</v>
      </c>
    </row>
    <row r="286" spans="2:2" hidden="1" x14ac:dyDescent="0.35">
      <c r="B286" s="232" t="s">
        <v>173</v>
      </c>
    </row>
    <row r="287" spans="2:2" hidden="1" x14ac:dyDescent="0.35">
      <c r="B287" s="232" t="s">
        <v>161</v>
      </c>
    </row>
    <row r="288" spans="2:2" hidden="1" x14ac:dyDescent="0.35">
      <c r="B288" s="232" t="s">
        <v>168</v>
      </c>
    </row>
    <row r="289" spans="2:2" hidden="1" x14ac:dyDescent="0.35">
      <c r="B289" s="232" t="s">
        <v>164</v>
      </c>
    </row>
    <row r="290" spans="2:2" hidden="1" x14ac:dyDescent="0.35">
      <c r="B290" s="232" t="s">
        <v>66</v>
      </c>
    </row>
    <row r="291" spans="2:2" hidden="1" x14ac:dyDescent="0.35">
      <c r="B291" s="232" t="s">
        <v>158</v>
      </c>
    </row>
    <row r="292" spans="2:2" hidden="1" x14ac:dyDescent="0.35">
      <c r="B292" s="232" t="s">
        <v>162</v>
      </c>
    </row>
    <row r="293" spans="2:2" hidden="1" x14ac:dyDescent="0.35">
      <c r="B293" s="232" t="s">
        <v>159</v>
      </c>
    </row>
    <row r="294" spans="2:2" hidden="1" x14ac:dyDescent="0.35">
      <c r="B294" s="232" t="s">
        <v>174</v>
      </c>
    </row>
    <row r="295" spans="2:2" hidden="1" x14ac:dyDescent="0.35">
      <c r="B295" s="232" t="s">
        <v>661</v>
      </c>
    </row>
    <row r="296" spans="2:2" hidden="1" x14ac:dyDescent="0.35">
      <c r="B296" s="232" t="s">
        <v>167</v>
      </c>
    </row>
    <row r="297" spans="2:2" hidden="1" x14ac:dyDescent="0.35">
      <c r="B297" s="232" t="s">
        <v>175</v>
      </c>
    </row>
    <row r="298" spans="2:2" hidden="1" x14ac:dyDescent="0.35">
      <c r="B298" s="232" t="s">
        <v>163</v>
      </c>
    </row>
    <row r="299" spans="2:2" hidden="1" x14ac:dyDescent="0.35">
      <c r="B299" s="232" t="s">
        <v>178</v>
      </c>
    </row>
    <row r="300" spans="2:2" hidden="1" x14ac:dyDescent="0.35">
      <c r="B300" s="232" t="s">
        <v>662</v>
      </c>
    </row>
    <row r="301" spans="2:2" hidden="1" x14ac:dyDescent="0.35">
      <c r="B301" s="232" t="s">
        <v>183</v>
      </c>
    </row>
    <row r="302" spans="2:2" hidden="1" x14ac:dyDescent="0.35">
      <c r="B302" s="232" t="s">
        <v>180</v>
      </c>
    </row>
    <row r="303" spans="2:2" hidden="1" x14ac:dyDescent="0.35">
      <c r="B303" s="232" t="s">
        <v>179</v>
      </c>
    </row>
    <row r="304" spans="2:2" hidden="1" x14ac:dyDescent="0.35">
      <c r="B304" s="232" t="s">
        <v>188</v>
      </c>
    </row>
    <row r="305" spans="2:2" hidden="1" x14ac:dyDescent="0.35">
      <c r="B305" s="232" t="s">
        <v>184</v>
      </c>
    </row>
    <row r="306" spans="2:2" hidden="1" x14ac:dyDescent="0.35">
      <c r="B306" s="232" t="s">
        <v>185</v>
      </c>
    </row>
    <row r="307" spans="2:2" hidden="1" x14ac:dyDescent="0.35">
      <c r="B307" s="232" t="s">
        <v>186</v>
      </c>
    </row>
    <row r="308" spans="2:2" hidden="1" x14ac:dyDescent="0.35">
      <c r="B308" s="232" t="s">
        <v>187</v>
      </c>
    </row>
    <row r="309" spans="2:2" hidden="1" x14ac:dyDescent="0.35">
      <c r="B309" s="232" t="s">
        <v>189</v>
      </c>
    </row>
    <row r="310" spans="2:2" hidden="1" x14ac:dyDescent="0.35">
      <c r="B310" s="232" t="s">
        <v>663</v>
      </c>
    </row>
    <row r="311" spans="2:2" hidden="1" x14ac:dyDescent="0.35">
      <c r="B311" s="232" t="s">
        <v>190</v>
      </c>
    </row>
    <row r="312" spans="2:2" hidden="1" x14ac:dyDescent="0.35">
      <c r="B312" s="232" t="s">
        <v>191</v>
      </c>
    </row>
    <row r="313" spans="2:2" hidden="1" x14ac:dyDescent="0.35">
      <c r="B313" s="232" t="s">
        <v>196</v>
      </c>
    </row>
    <row r="314" spans="2:2" hidden="1" x14ac:dyDescent="0.35">
      <c r="B314" s="232" t="s">
        <v>197</v>
      </c>
    </row>
    <row r="315" spans="2:2" ht="29" hidden="1" x14ac:dyDescent="0.35">
      <c r="B315" s="232" t="s">
        <v>156</v>
      </c>
    </row>
    <row r="316" spans="2:2" hidden="1" x14ac:dyDescent="0.35">
      <c r="B316" s="232" t="s">
        <v>664</v>
      </c>
    </row>
    <row r="317" spans="2:2" hidden="1" x14ac:dyDescent="0.35">
      <c r="B317" s="232" t="s">
        <v>665</v>
      </c>
    </row>
    <row r="318" spans="2:2" hidden="1" x14ac:dyDescent="0.35">
      <c r="B318" s="232" t="s">
        <v>198</v>
      </c>
    </row>
    <row r="319" spans="2:2" hidden="1" x14ac:dyDescent="0.35">
      <c r="B319" s="232" t="s">
        <v>157</v>
      </c>
    </row>
    <row r="320" spans="2:2" hidden="1" x14ac:dyDescent="0.35">
      <c r="B320" s="232" t="s">
        <v>666</v>
      </c>
    </row>
    <row r="321" spans="2:2" hidden="1" x14ac:dyDescent="0.35">
      <c r="B321" s="232" t="s">
        <v>170</v>
      </c>
    </row>
    <row r="322" spans="2:2" hidden="1" x14ac:dyDescent="0.35">
      <c r="B322" s="232" t="s">
        <v>202</v>
      </c>
    </row>
    <row r="323" spans="2:2" hidden="1" x14ac:dyDescent="0.35">
      <c r="B323" s="232" t="s">
        <v>203</v>
      </c>
    </row>
    <row r="324" spans="2:2" hidden="1" x14ac:dyDescent="0.35">
      <c r="B324" s="232" t="s">
        <v>182</v>
      </c>
    </row>
    <row r="325" spans="2:2" hidden="1" x14ac:dyDescent="0.35"/>
  </sheetData>
  <dataConsolidate/>
  <mergeCells count="352">
    <mergeCell ref="C126:C131"/>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33:N133"/>
    <mergeCell ref="Q133:R133"/>
    <mergeCell ref="C132:C133"/>
    <mergeCell ref="E132:F132"/>
    <mergeCell ref="I132:J132"/>
    <mergeCell ref="M132:N132"/>
    <mergeCell ref="Q132:R132"/>
    <mergeCell ref="E133:F133"/>
    <mergeCell ref="I133:J133"/>
    <mergeCell ref="P124:S124"/>
    <mergeCell ref="D125:G125"/>
    <mergeCell ref="H125:K125"/>
    <mergeCell ref="L125:O125"/>
    <mergeCell ref="P125:S125"/>
    <mergeCell ref="B126:B133"/>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0">
    <cfRule type="iconSet" priority="1">
      <iconSet iconSet="4ArrowsGray">
        <cfvo type="percent" val="0"/>
        <cfvo type="percent" val="25"/>
        <cfvo type="percent" val="50"/>
        <cfvo type="percent" val="75"/>
      </iconSet>
    </cfRule>
  </conditionalFormatting>
  <dataValidations xWindow="1162" yWindow="866" count="68">
    <dataValidation type="list" allowBlank="1" showInputMessage="1" showErrorMessage="1" prompt="Select type of policy" sqref="G127 G129 G131 K127:K129 O127:O129" xr:uid="{00000000-0002-0000-0700-000000000000}">
      <formula1>$H$168:$H$189</formula1>
    </dataValidation>
    <dataValidation type="list" allowBlank="1" showInputMessage="1" showErrorMessage="1" prompt="Select type of assets" sqref="E113 Q113 M113 I113" xr:uid="{00000000-0002-0000-0700-000001000000}">
      <formula1>$L$144:$L$150</formula1>
    </dataValidation>
    <dataValidation type="whole" allowBlank="1" showInputMessage="1" showErrorMessage="1" error="Please enter a number here" prompt="Enter No. of development strategies" sqref="D133 H133 L133 P133" xr:uid="{00000000-0002-0000-0700-000002000000}">
      <formula1>0</formula1>
      <formula2>999999999</formula2>
    </dataValidation>
    <dataValidation type="whole" allowBlank="1" showInputMessage="1" showErrorMessage="1" error="Please enter a number" prompt="Enter No. of policy introduced or adjusted" sqref="P127:P131 D131 H127:H131 D127 D129 L127:L131"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E27 D65 I54 L65 P65 H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$D$155:$D$157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$K$143:$K$157</formula1>
    </dataValidation>
    <dataValidation type="list" allowBlank="1" showInputMessage="1" showErrorMessage="1" prompt="Please select the alternate source" sqref="G111 S111 S109 S107 S105 O109 O107 O105 K109 K107 K105 G109 G107 K111 G105 O111" xr:uid="{00000000-0002-0000-0700-000011000000}">
      <formula1>$K$143:$K$157</formula1>
    </dataValidation>
    <dataValidation type="list" allowBlank="1" showInputMessage="1" showErrorMessage="1" prompt="Select % increase in income level" sqref="F111 R111 R109 R107 R105 N109 N107 N105 J109 J107 J105 F109 F107 J111 F105 N111" xr:uid="{00000000-0002-0000-0700-000012000000}">
      <formula1>$E$172:$E$180</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$C$170:$C$177</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$C$164:$C$167</formula1>
    </dataValidation>
    <dataValidation type="list" allowBlank="1" showInputMessage="1" showErrorMessage="1" prompt="Select targeted asset" sqref="E71:E76 I71:I76 M71:M76 Q71:Q76" xr:uid="{00000000-0002-0000-0700-000015000000}">
      <formula1>$J$169:$J$170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$D$167:$D$170</formula1>
    </dataValidation>
    <dataValidation type="list" allowBlank="1" showInputMessage="1" showErrorMessage="1" prompt="Select status" sqref="O38 S38 S36 S34 S32 S30 O36 O34 O32 O30 K36 K34 K32 K30 G38 G34 G32 G30 G36 K38" xr:uid="{00000000-0002-0000-0700-000017000000}">
      <formula1>$E$167:$E$169</formula1>
    </dataValidation>
    <dataValidation type="list" allowBlank="1" showInputMessage="1" showErrorMessage="1" sqref="E146:E147" xr:uid="{00000000-0002-0000-0700-000018000000}">
      <formula1>$D$16:$D$18</formula1>
    </dataValidation>
    <dataValidation type="list" allowBlank="1" showInputMessage="1" showErrorMessage="1" prompt="Select effectiveness" sqref="G133 S133 O133 K133" xr:uid="{00000000-0002-0000-0700-000019000000}">
      <formula1>$K$159:$K$163</formula1>
    </dataValidation>
    <dataValidation type="list" allowBlank="1" showInputMessage="1" showErrorMessage="1" prompt="Select a sector" sqref="F63:G63 R63:S63 N63:O63 J63:K63" xr:uid="{00000000-0002-0000-0700-00001A000000}">
      <formula1>$J$150:$J$158</formula1>
    </dataValidation>
    <dataValidation type="decimal" allowBlank="1" showInputMessage="1" showErrorMessage="1" errorTitle="Invalid data" error="Please enter a number between 0 and 9999999" prompt="Enter a number here" sqref="Q27 E22:E23 E21:G21 Q21:S21 M27 I27 M21:O21 I21:K21 I22:I23"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2:O23 F22:G23 R22:S23 J22:K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3:Q63 E65 E28 M22:M23 M28 I28 Q22:Q23 L63:M63 E55 E103 H63:I63 M55 M57 I57 Q28 E57 Q57 I55 M65 Q65 Q103 M111 I111 M103 I103 E111 Q55 D63:E63 E105 E107 E109 I105 I107 I109 M105 M107 M109 Q105 Q107 Q109 Q111 I65" xr:uid="{00000000-0002-0000-0700-00001D000000}">
      <formula1>0</formula1>
      <formula2>100</formula2>
    </dataValidation>
    <dataValidation type="list" allowBlank="1" showInputMessage="1" showErrorMessage="1" prompt="Select type of policy" sqref="S127:S131 K130:K131 O130:O131"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$J$150:$J$158</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$I$159:$I$163</formula1>
    </dataValidation>
    <dataValidation type="list" allowBlank="1" showInputMessage="1" showErrorMessage="1" prompt="Select response level" sqref="F69 R69 N69 J69" xr:uid="{00000000-0002-0000-0700-000024000000}">
      <formula1>$H$159:$H$163</formula1>
    </dataValidation>
    <dataValidation type="list" allowBlank="1" showInputMessage="1" showErrorMessage="1" prompt="Select geographical scale" sqref="E69 Q69 M69 I69" xr:uid="{00000000-0002-0000-0700-000025000000}">
      <formula1>$D$155:$D$157</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$J$150:$J$158</formula1>
    </dataValidation>
    <dataValidation type="list" allowBlank="1" showInputMessage="1" showErrorMessage="1" prompt="Select level of awarness" sqref="F65:G65 R65:S65 N65:O65" xr:uid="{00000000-0002-0000-0700-000027000000}">
      <formula1>$G$159:$G$163</formula1>
    </dataValidation>
    <dataValidation type="list" allowBlank="1" showInputMessage="1" showErrorMessage="1" prompt="Select scale" sqref="G59 S59 K59 O59" xr:uid="{00000000-0002-0000-0700-000028000000}">
      <formula1>$F$159:$F$162</formula1>
    </dataValidation>
    <dataValidation type="list" allowBlank="1" showInputMessage="1" showErrorMessage="1" prompt="Select scale" sqref="F131 Q59 M59 I59 E59 R38 R36 R34 R32 R30 N30 N32 N34 N36 N38 J38 J36 J34 J32 J30 F38 F36 F34 F32 F30 R127:R131 J127:J131 F127 F129 N127:N131" xr:uid="{00000000-0002-0000-0700-000029000000}">
      <formula1>$D$155:$D$157</formula1>
    </dataValidation>
    <dataValidation type="list" allowBlank="1" showInputMessage="1" showErrorMessage="1" prompt="Select capacity level" sqref="G54 S54 G27 O54" xr:uid="{00000000-0002-0000-0700-00002A000000}">
      <formula1>$F$159:$F$162</formula1>
    </dataValidation>
    <dataValidation type="list" allowBlank="1" showInputMessage="1" showErrorMessage="1" prompt="Select sector" sqref="F54 Q127:Q131 R54 R113 N113 J113 F113 R59 F27 S78:S83 P71:P76 O78:O83 L71:L76 K78:K83 H71:H76 G78:G83 D71:D76 J59 N59 E129 E131 N54 I127:I131 F59 E127 M127:M131" xr:uid="{00000000-0002-0000-0700-00002B000000}">
      <formula1>$J$150:$J$158</formula1>
    </dataValidation>
    <dataValidation type="list" allowBlank="1" showInputMessage="1" showErrorMessage="1" sqref="I126 O112 K77 I77 G77 K126 M126 Q77 S77 E126 O126 F112 G126 S112 O77 M77 K112 S126 Q126 E128 G128 E130 G130"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J27:J28 R27:R28 N27:N28" xr:uid="{00000000-0002-0000-0700-00002E000000}">
      <formula1>$D$139:$D$146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$D$139:$D$146</formula1>
    </dataValidation>
    <dataValidation type="list" allowBlank="1" showInputMessage="1" showErrorMessage="1" prompt="Select type" sqref="F57:G57 P59 L59 H59 D59 R57:S57 N57:O57 J57:K57" xr:uid="{00000000-0002-0000-0700-000031000000}">
      <formula1>$D$151:$D$153</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$K$159:$K$163</formula1>
    </dataValidation>
    <dataValidation type="list" allowBlank="1" showInputMessage="1" showErrorMessage="1" prompt="Select type" sqref="G87 O87 S87 K87" xr:uid="{00000000-0002-0000-0700-000034000000}">
      <formula1>$F$140:$F$144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$K$159:$K$163</formula1>
    </dataValidation>
    <dataValidation type="list" allowBlank="1" showInputMessage="1" showErrorMessage="1" error="Please select improvement level from the drop-down list" prompt="Select improvement level" sqref="F103:G103 R103:S103 N103:O103 J103:K103" xr:uid="{00000000-0002-0000-0700-000036000000}">
      <formula1>$H$154:$H$158</formula1>
    </dataValidation>
    <dataValidation type="list" allowBlank="1" showInputMessage="1" showErrorMessage="1" prompt="Select adaptation strategy" sqref="G113 S113 O113 K113" xr:uid="{00000000-0002-0000-0700-000037000000}">
      <formula1>$I$165:$I$181</formula1>
    </dataValidation>
    <dataValidation type="list" allowBlank="1" showInputMessage="1" showErrorMessage="1" prompt="Select integration level" sqref="D125:S125" xr:uid="{00000000-0002-0000-0700-000038000000}">
      <formula1>$H$147:$H$151</formula1>
    </dataValidation>
    <dataValidation type="list" allowBlank="1" showInputMessage="1" showErrorMessage="1" prompt="Select state of enforcement" sqref="E133:F133 Q133:R133 M133:N133 I133:J133" xr:uid="{00000000-0002-0000-0700-000039000000}">
      <formula1>$I$140:$I$144</formula1>
    </dataValidation>
    <dataValidation type="list" allowBlank="1" showInputMessage="1" showErrorMessage="1" error="Please select the from the drop-down list_x000a_" prompt="Please select from the drop-down list" sqref="C17" xr:uid="{00000000-0002-0000-0700-00003A000000}">
      <formula1>$J$151:$J$158</formula1>
    </dataValidation>
    <dataValidation type="list" allowBlank="1" showInputMessage="1" showErrorMessage="1" error="Please select from the drop-down list" prompt="Please select from the drop-down list" sqref="C14" xr:uid="{00000000-0002-0000-0700-00003B000000}">
      <formula1>$C$160:$C$162</formula1>
    </dataValidation>
    <dataValidation type="list" allowBlank="1" showInputMessage="1" showErrorMessage="1" error="Select from the drop-down list" prompt="Select from the drop-down list" sqref="C16" xr:uid="{00000000-0002-0000-0700-00003C000000}">
      <formula1>$B$160:$B$163</formula1>
    </dataValidation>
    <dataValidation type="list" allowBlank="1" showInputMessage="1" showErrorMessage="1" error="Select from the drop-down list" prompt="Select from the drop-down list" sqref="C15" xr:uid="{00000000-0002-0000-0700-00003D000000}">
      <formula1>$B$166:$B$324</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S27:S28 K27:K28 O27:O28" xr:uid="{00000000-0002-0000-0700-000040000000}">
      <formula1>$K$159:$K$163</formula1>
    </dataValidation>
    <dataValidation type="list" allowBlank="1" showInputMessage="1" showErrorMessage="1" prompt="Select sector" sqref="J54" xr:uid="{00000000-0002-0000-0700-000041000000}">
      <formula1>$J$146:$J$154</formula1>
    </dataValidation>
    <dataValidation type="list" allowBlank="1" showInputMessage="1" showErrorMessage="1" prompt="Select capacity level" sqref="K54" xr:uid="{00000000-0002-0000-0700-000042000000}">
      <formula1>$F$155:$F$158</formula1>
    </dataValidation>
    <dataValidation type="list" allowBlank="1" showInputMessage="1" showErrorMessage="1" prompt="Select level of awarness" sqref="J65:K65" xr:uid="{00000000-0002-0000-0700-000043000000}">
      <formula1>$G$155:$G$159</formula1>
    </dataValidation>
  </dataValidations>
  <pageMargins left="0.7" right="0.7" top="0.75" bottom="0.75" header="0.3" footer="0.3"/>
  <pageSetup paperSize="8" scale="3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zoomScale="115" zoomScaleNormal="115" workbookViewId="0">
      <selection activeCell="J29" sqref="J29"/>
    </sheetView>
  </sheetViews>
  <sheetFormatPr defaultColWidth="8.81640625" defaultRowHeight="14.5" x14ac:dyDescent="0.35"/>
  <cols>
    <col min="1" max="1" width="2.453125" customWidth="1"/>
    <col min="2" max="2" width="109.1796875" customWidth="1"/>
    <col min="3" max="3" width="2.453125" customWidth="1"/>
  </cols>
  <sheetData>
    <row r="1" spans="2:2" ht="15.5" thickBot="1" x14ac:dyDescent="0.4">
      <c r="B1" s="30" t="s">
        <v>238</v>
      </c>
    </row>
    <row r="2" spans="2:2" ht="273.5" thickBot="1" x14ac:dyDescent="0.4">
      <c r="B2" s="31" t="s">
        <v>239</v>
      </c>
    </row>
    <row r="3" spans="2:2" ht="15.5" thickBot="1" x14ac:dyDescent="0.4">
      <c r="B3" s="30" t="s">
        <v>240</v>
      </c>
    </row>
    <row r="4" spans="2:2" ht="247.5" thickBot="1" x14ac:dyDescent="0.4">
      <c r="B4" s="32"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58</ProjectId>
    <ReportingPeriod xmlns="dc9b7735-1e97-4a24-b7a2-47bf824ab39e" xsi:nil="true"/>
    <WBDocsDocURL xmlns="dc9b7735-1e97-4a24-b7a2-47bf824ab39e">http://wbdocsservices.worldbank.org/services?I4_SERVICE=VC&amp;I4_KEY=TF069013&amp;I4_DOCID=090224b0873344c4</WBDocsDocURL>
    <WBDocsDocURLPublicOnly xmlns="dc9b7735-1e97-4a24-b7a2-47bf824ab39e">http://pubdocs.worldbank.org/en/637641574291478403/58-CLEARED-WEB-PPRTemplate-1-Fundecooperacion-3Year-Final-19-12-18.xlsx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AA54FA9-1728-4E17-B63A-22AB8DA28474}"/>
</file>

<file path=customXml/itemProps2.xml><?xml version="1.0" encoding="utf-8"?>
<ds:datastoreItem xmlns:ds="http://schemas.openxmlformats.org/officeDocument/2006/customXml" ds:itemID="{481FCABB-0040-4206-A289-A86A2EF35F82}"/>
</file>

<file path=customXml/itemProps3.xml><?xml version="1.0" encoding="utf-8"?>
<ds:datastoreItem xmlns:ds="http://schemas.openxmlformats.org/officeDocument/2006/customXml" ds:itemID="{65A57E8A-C521-49ED-955D-E31ED132D7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2019-11-20T23:10:14Z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6ad6a91a-4f45-4050-bed8-901fd64fb862,5;</vt:lpwstr>
  </property>
</Properties>
</file>