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worksheets/sheet10.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P:\Adaptation Fund\Projects and Programs\Project reports\Colombia\3rd PPR\"/>
    </mc:Choice>
  </mc:AlternateContent>
  <bookViews>
    <workbookView xWindow="0" yWindow="0" windowWidth="28800" windowHeight="13600" activeTab="3"/>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sheetId="11" r:id="rId8"/>
    <sheet name="Units for Indicators" sheetId="6" r:id="rId9"/>
    <sheet name="Sheet1" sheetId="12" r:id="rId10"/>
  </sheets>
  <externalReferences>
    <externalReference r:id="rId11"/>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O13" i="11" l="1"/>
  <c r="H31" i="3"/>
  <c r="G60" i="2"/>
  <c r="G57" i="2"/>
  <c r="G52" i="2"/>
  <c r="G48" i="2"/>
  <c r="G61" i="2" s="1"/>
  <c r="G45" i="2"/>
  <c r="F36" i="2"/>
  <c r="F33" i="2"/>
  <c r="F37" i="2" s="1"/>
  <c r="F28" i="2"/>
  <c r="F24" i="2"/>
  <c r="F21" i="2"/>
  <c r="H30" i="3"/>
  <c r="H29" i="3"/>
  <c r="H28" i="3"/>
  <c r="H27" i="3"/>
  <c r="H26" i="3"/>
  <c r="H25" i="3"/>
  <c r="H24" i="3"/>
  <c r="H23" i="3"/>
  <c r="H22" i="3"/>
  <c r="H21" i="3"/>
  <c r="H20" i="3"/>
  <c r="H19" i="3"/>
  <c r="H18" i="3"/>
  <c r="H17" i="3"/>
  <c r="H16" i="3"/>
  <c r="H15" i="3"/>
  <c r="H14" i="3"/>
  <c r="H13" i="3"/>
  <c r="H12" i="3"/>
  <c r="H11" i="3"/>
</calcChain>
</file>

<file path=xl/sharedStrings.xml><?xml version="1.0" encoding="utf-8"?>
<sst xmlns="http://schemas.openxmlformats.org/spreadsheetml/2006/main" count="1973" uniqueCount="1037">
  <si>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</si>
  <si>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</si>
  <si>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</si>
  <si>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</si>
  <si>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</si>
  <si>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</si>
  <si>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</si>
  <si>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</si>
  <si>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</si>
  <si>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</si>
  <si>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</si>
  <si>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</si>
  <si>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</si>
  <si>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</si>
  <si>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</si>
  <si>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</si>
  <si>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</si>
  <si>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</si>
  <si>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</si>
  <si>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</si>
  <si>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</si>
  <si>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</si>
  <si>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</si>
  <si>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</si>
  <si>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</si>
  <si>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</si>
  <si>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</si>
  <si>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</si>
  <si>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</si>
  <si>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</si>
  <si>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</si>
  <si>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</si>
  <si>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</si>
  <si>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</si>
  <si>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</si>
  <si>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</si>
  <si>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</si>
  <si>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</si>
  <si>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</si>
  <si>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</si>
  <si>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</si>
  <si>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</si>
  <si>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</si>
  <si>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</si>
  <si>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</si>
  <si>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</si>
  <si>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</si>
  <si>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</si>
  <si>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</si>
  <si>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</si>
  <si>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</si>
  <si>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</si>
  <si>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</si>
  <si>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</si>
  <si>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</si>
  <si>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</si>
  <si>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</si>
  <si>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</si>
  <si>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</si>
  <si>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</si>
  <si>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</si>
  <si>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</si>
  <si>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</si>
  <si>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</si>
  <si>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</si>
  <si>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</si>
  <si>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</si>
  <si>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</si>
  <si>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</si>
  <si>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</si>
  <si>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</si>
  <si>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</si>
  <si>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</si>
  <si>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</si>
  <si>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</si>
  <si>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</si>
  <si>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</si>
  <si>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</si>
  <si>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</si>
  <si>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</si>
  <si>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</si>
  <si>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</si>
  <si>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</si>
  <si>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</si>
  <si>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</si>
  <si>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</si>
  <si>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</si>
  <si>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</si>
  <si>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</si>
  <si>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</si>
  <si>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</si>
  <si>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</si>
  <si>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</si>
  <si>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</si>
  <si>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</si>
  <si>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</si>
  <si>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</si>
  <si>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</si>
  <si>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</si>
  <si>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</si>
  <si>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</si>
  <si>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</si>
  <si>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</si>
  <si>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</si>
  <si>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</si>
  <si>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</si>
  <si>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</si>
  <si>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</si>
  <si>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</si>
  <si>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</si>
  <si>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</si>
  <si>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</si>
  <si>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</si>
  <si>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</si>
  <si>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</si>
  <si>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</si>
  <si>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</si>
  <si>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</si>
  <si>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</si>
  <si>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</si>
  <si>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</si>
  <si>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</si>
  <si>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</si>
  <si>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</si>
  <si>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</si>
  <si>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</si>
  <si>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</si>
  <si>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</si>
  <si>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</si>
  <si>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</si>
  <si>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</si>
  <si>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</si>
  <si>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</si>
  <si>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</si>
  <si>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</si>
  <si>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</si>
  <si>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</si>
  <si>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</si>
  <si>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</si>
  <si>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</si>
  <si>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</si>
  <si>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</si>
  <si>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</si>
  <si>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</si>
  <si>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</si>
  <si>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</si>
  <si>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</si>
  <si>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</si>
  <si>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</si>
  <si>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</si>
  <si>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</si>
  <si>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</si>
  <si>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</si>
  <si>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</si>
  <si>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</si>
  <si>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</si>
  <si>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</si>
  <si>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</si>
  <si>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</si>
  <si>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</si>
  <si>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</si>
  <si>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</si>
  <si>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</si>
  <si>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</si>
  <si>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</si>
  <si>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</si>
  <si>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</si>
  <si>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</si>
  <si>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</si>
  <si>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</si>
  <si>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</si>
  <si>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</si>
  <si>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</si>
  <si>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</si>
  <si>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</si>
  <si>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</si>
  <si>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</si>
  <si>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</si>
  <si>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</si>
  <si>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</si>
  <si>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</si>
  <si>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</si>
  <si>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</si>
  <si>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</si>
  <si>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</si>
  <si>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</si>
  <si>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</si>
  <si>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</si>
  <si>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</si>
  <si>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</si>
  <si>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</si>
  <si>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</si>
  <si>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</si>
  <si>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</si>
  <si>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</si>
  <si>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</si>
  <si>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</si>
  <si>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</si>
  <si>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</si>
  <si>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</si>
  <si>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</si>
  <si>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</si>
  <si>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</si>
  <si>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</si>
  <si>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</si>
  <si>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</si>
  <si>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</si>
  <si>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</si>
  <si>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</si>
  <si>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</si>
  <si>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</si>
  <si>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</si>
  <si>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</si>
  <si>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</si>
  <si>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</si>
  <si>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</si>
  <si>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</si>
  <si>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</si>
  <si>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</si>
  <si>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</si>
  <si>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</si>
  <si>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</si>
  <si>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</si>
  <si>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</si>
  <si>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</si>
  <si>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</si>
  <si>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</si>
  <si>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</si>
  <si>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</si>
  <si>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</si>
  <si>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</si>
  <si>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</si>
  <si>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</si>
  <si>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</si>
  <si>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</si>
  <si>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</si>
  <si>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</si>
  <si>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</si>
  <si>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</si>
  <si>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</si>
  <si>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</si>
  <si>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</si>
  <si>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</si>
  <si>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</si>
  <si>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</si>
  <si>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</si>
  <si>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</si>
  <si>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</si>
  <si>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</si>
  <si>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</si>
  <si>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</si>
  <si>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</si>
  <si>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</si>
  <si>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</si>
  <si>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</si>
  <si>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</si>
  <si>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</si>
  <si>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</si>
  <si>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</si>
  <si>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</si>
  <si>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</si>
  <si>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</si>
  <si>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</si>
  <si>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</si>
  <si>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</si>
  <si>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</si>
  <si>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</si>
  <si>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</si>
  <si>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</si>
  <si>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</si>
  <si>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</si>
  <si>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</si>
  <si>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</si>
  <si>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</si>
  <si>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</si>
  <si>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</si>
  <si>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</si>
  <si>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</si>
  <si>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</si>
  <si>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</si>
  <si>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</si>
  <si>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</si>
  <si>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</si>
  <si>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</si>
  <si>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</si>
  <si>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</si>
  <si>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</si>
  <si>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</si>
  <si>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</si>
  <si>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</si>
  <si>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</si>
  <si>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</si>
  <si>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</si>
  <si>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</si>
  <si>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</si>
  <si>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</si>
  <si>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</si>
  <si>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</si>
  <si>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</si>
  <si>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</si>
  <si>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</si>
  <si>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</si>
  <si>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</si>
  <si>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</si>
  <si>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</si>
  <si>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</si>
  <si>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</si>
  <si>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</si>
  <si>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</si>
  <si>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</si>
  <si>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</si>
  <si>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</si>
  <si>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</si>
  <si>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</si>
  <si>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</si>
  <si>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</si>
  <si>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</si>
  <si>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</si>
  <si>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</si>
  <si>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</si>
  <si>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</si>
  <si>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</si>
  <si>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</si>
  <si>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</si>
  <si>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</si>
  <si>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</si>
  <si>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</si>
  <si>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</si>
  <si>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</si>
  <si>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</si>
  <si>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</si>
  <si>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</si>
  <si>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</si>
  <si>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</si>
  <si>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</si>
  <si>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</si>
  <si>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</si>
  <si>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</si>
  <si>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</si>
  <si>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</si>
  <si>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</si>
  <si>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</si>
  <si>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</si>
  <si>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</si>
  <si>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</si>
  <si>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</si>
  <si>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</si>
  <si>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</si>
  <si>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</si>
  <si>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</si>
  <si>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</si>
  <si>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</si>
  <si>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</si>
  <si>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</si>
  <si>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</si>
  <si>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</si>
  <si>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</si>
  <si>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</si>
  <si>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</si>
  <si>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</si>
  <si>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</si>
  <si>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</si>
  <si>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</si>
  <si>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</si>
  <si>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</si>
  <si>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</si>
  <si>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</si>
  <si>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</si>
  <si>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</si>
  <si>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</si>
  <si>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</si>
  <si>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</si>
  <si>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</si>
  <si>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</si>
  <si>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</si>
  <si>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</si>
  <si>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</si>
  <si>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</si>
  <si>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</si>
  <si>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</si>
  <si>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</si>
  <si>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</si>
  <si>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</si>
  <si>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</si>
  <si>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</si>
  <si>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</si>
  <si>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</si>
  <si>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</si>
  <si>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</si>
  <si>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</si>
  <si>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</si>
  <si>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</si>
  <si>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</si>
  <si>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</si>
  <si>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</si>
  <si>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</si>
  <si>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</si>
  <si>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</si>
  <si>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</si>
  <si>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</si>
  <si>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</si>
  <si>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</si>
  <si>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</si>
  <si>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</si>
  <si>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</si>
  <si>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</si>
  <si>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</si>
  <si>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</si>
  <si>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</si>
  <si>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</si>
  <si>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</si>
  <si>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</si>
  <si>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</si>
  <si>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</si>
  <si>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</si>
  <si>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</si>
  <si>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</si>
  <si>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</si>
  <si>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</si>
  <si>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</si>
  <si>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</si>
  <si>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</si>
  <si>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</si>
  <si>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</si>
  <si>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</si>
  <si>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</si>
  <si>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</si>
  <si>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</si>
  <si>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</si>
  <si>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</si>
  <si>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</si>
  <si>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</si>
  <si>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</si>
  <si>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</si>
  <si>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</si>
  <si>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</si>
  <si>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</si>
  <si>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</si>
  <si>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</si>
  <si>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</si>
  <si>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</si>
  <si>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</si>
  <si>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</si>
  <si>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</si>
  <si>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</si>
  <si>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</si>
  <si>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</si>
  <si>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</si>
  <si>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</si>
  <si>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</si>
  <si>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</si>
  <si>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</si>
  <si>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</si>
  <si>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</si>
  <si>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</si>
  <si>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</si>
  <si>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</si>
  <si>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</si>
  <si>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</si>
  <si>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</si>
  <si>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</si>
  <si>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</si>
  <si>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</si>
  <si>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</si>
  <si>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</si>
  <si>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</si>
  <si>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</si>
  <si>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</si>
  <si>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</si>
  <si>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</si>
  <si>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</si>
  <si>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</si>
  <si>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</si>
  <si>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</si>
  <si>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</si>
  <si>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</si>
  <si>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</si>
  <si>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</si>
  <si>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</si>
  <si>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</si>
  <si>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</si>
  <si>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</si>
  <si>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</si>
  <si>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</si>
  <si>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</si>
  <si>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</si>
  <si>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</si>
  <si>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</si>
  <si>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</si>
  <si>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</si>
  <si>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</si>
  <si>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</si>
  <si>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</si>
  <si>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</si>
  <si>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</si>
  <si>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</si>
  <si>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</si>
  <si>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</si>
  <si>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</si>
  <si>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</si>
  <si>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</si>
  <si>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</si>
  <si>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</si>
  <si>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</si>
  <si>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</si>
  <si>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</si>
  <si>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</si>
  <si>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</si>
  <si>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</si>
  <si>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</si>
  <si>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</si>
  <si>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</si>
  <si>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</si>
  <si>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</si>
  <si>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</si>
  <si>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</si>
  <si>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</si>
  <si>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</si>
  <si>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</si>
  <si>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</si>
  <si>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</si>
  <si>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</si>
  <si>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</si>
  <si>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</si>
  <si>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</si>
  <si>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</si>
  <si>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</si>
  <si>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</si>
  <si>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</si>
  <si>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</si>
  <si>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</si>
  <si>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</si>
  <si>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</si>
  <si>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</si>
  <si>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</si>
  <si>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</si>
  <si>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</si>
  <si>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</si>
  <si>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</si>
  <si>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</si>
  <si>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</si>
  <si>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</si>
  <si>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</si>
  <si>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</si>
  <si>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</si>
  <si>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</si>
  <si>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</si>
  <si>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</si>
  <si>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</si>
  <si>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</si>
  <si>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</si>
  <si>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</si>
  <si>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</si>
  <si>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</si>
  <si>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</si>
  <si>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</si>
  <si>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</si>
  <si>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</si>
  <si>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</si>
  <si>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</si>
  <si>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</si>
  <si>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</si>
  <si>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</si>
  <si>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</si>
  <si>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</si>
  <si>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</si>
  <si>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</si>
  <si>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</si>
  <si>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</si>
  <si>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</si>
  <si>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</si>
  <si>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</si>
  <si>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</si>
  <si>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</si>
  <si>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</si>
  <si>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</si>
  <si>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</si>
  <si>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</si>
  <si>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</si>
  <si>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</si>
  <si>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</si>
  <si>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</si>
  <si>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</si>
  <si>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</si>
  <si>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</si>
  <si>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</si>
  <si>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</si>
  <si>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</si>
  <si>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</si>
  <si>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</si>
  <si>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</si>
  <si>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</si>
  <si>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</si>
  <si>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</si>
  <si>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</si>
  <si>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</si>
  <si>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</si>
  <si>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</si>
  <si>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</si>
  <si>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</si>
  <si>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</si>
  <si>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</si>
  <si>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</si>
  <si>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</si>
  <si>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</si>
  <si>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</si>
  <si>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</si>
  <si>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</si>
  <si>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</si>
  <si>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</si>
  <si>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</si>
  <si>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</si>
  <si>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</si>
  <si>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</si>
  <si>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</si>
  <si>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</si>
  <si>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</si>
  <si>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</si>
  <si>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</si>
  <si>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</si>
  <si>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</si>
  <si>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</si>
  <si>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</si>
  <si>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</si>
  <si>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</si>
  <si>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</si>
  <si>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</si>
  <si>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</si>
  <si>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</si>
  <si>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</si>
  <si>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</si>
  <si>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</si>
  <si>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</si>
  <si>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</si>
  <si>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</si>
  <si>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</si>
  <si>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</si>
  <si>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</si>
  <si>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</si>
  <si>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</si>
  <si>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</si>
  <si>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</si>
  <si>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</si>
  <si>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</si>
  <si>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</si>
  <si>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</si>
  <si>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</si>
  <si>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</si>
  <si>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</si>
  <si>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</si>
  <si>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</si>
  <si>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</si>
  <si>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</si>
  <si>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</si>
  <si>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</si>
  <si>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</si>
  <si>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</si>
  <si>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</si>
  <si>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</si>
  <si>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</si>
  <si>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</si>
  <si>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</si>
  <si>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</si>
  <si>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</si>
  <si>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</si>
  <si>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</si>
  <si>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</si>
  <si>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Reducing risk and vulnerability to climate change in the region of La Depresión Momposina in Colombia</t>
  </si>
  <si>
    <t>The project "Reducing climate change risk and vulnerability in the region of La Mojana, Colombia" aims to reduce the vulnerability of communities and increase the resilience of ecosystems in this region, which is facing flood and drought risks associated with change and climate variability. The project will mainly operate in the municipalities of Ayapel, San Marcos and San Benito Abad.
This project comprises four components: the first seeks to consolidate an information system on the hydrological and climate patterns at a regional level.  The national and local governments and regional institutions will receive detailed information about the climate scenarios and hydrological and climatic variability trends, so that they can take preventive measures that reduce vulnerability and risk generation.  These measures will be reflected both in the planning instruments, and in the implementation of adaptation actions that the project will carry out in the region.
The second component intends to improve the ecological and environmental conditions of the region. Wetland restoration actions will be implemented in order to contribute an improvement of the water dynamics as a measure of risk reduction and protection of population in the medium term.  These actions will be coordinated with the third component, which objective is strengthening agro-ecological and adaptive measures that help to reduce the vulnerability of communities to climate change impacts.
Finally, the fourth component aims to strengthen local capacities to face the challenges that climate change brings to local governments, civil society and producer organizations. So partnership mechanisms and training programs will be established, as well as reinforcement of territorial, environmental and sector planning instruments in the region.</t>
  </si>
  <si>
    <t>COL83662-68537</t>
  </si>
  <si>
    <t>Ministry of Environment and Sustainable Development (MADS)</t>
  </si>
  <si>
    <t>National Implementation</t>
  </si>
  <si>
    <t>Region of the Depresión Momposina in Colombia, municipalities of Ayapel in Córdoba and San Benito Abad and San Marcos Sucre; swamps of the Ayapel, San Marcos and San Benito.</t>
  </si>
  <si>
    <t>21 and 22 March 2013</t>
  </si>
  <si>
    <t xml:space="preserve">Diana Isabel Díaz Rodríguez </t>
  </si>
  <si>
    <t xml:space="preserve">diana.diaz@undp.org </t>
  </si>
  <si>
    <t xml:space="preserve">Claudia Vasquez </t>
  </si>
  <si>
    <t>cvazquez@minambiente.gov.co</t>
  </si>
  <si>
    <t xml:space="preserve">Jimena Puyana </t>
  </si>
  <si>
    <t>jimena.puyana@undp.org</t>
  </si>
  <si>
    <t>83662-68537</t>
  </si>
  <si>
    <t>UNDP</t>
  </si>
  <si>
    <t xml:space="preserve">Indicator </t>
  </si>
  <si>
    <t xml:space="preserve">Target for Project End /                                         </t>
  </si>
  <si>
    <t>Objective</t>
  </si>
  <si>
    <t>Number of poor households in three municipalities in the project area vulnerable to climate-related events (disaggregated by gender).</t>
  </si>
  <si>
    <t xml:space="preserve">La Mojana was severely affected by the La Niña event of 2010-2011. Approximately 211,857 people (43.4% of the total population) were affected in 2010 by flooding in this area. The three target municipalities present an average NBI of 62.25% which is well above the national average of 27.27%, indicating high levels of poverty and low levels of access to education, housing, health, and basic sanitation and sewer services.
</t>
  </si>
  <si>
    <t xml:space="preserve">Outcome 1: 
The existing hydroclimatological and ecological information system (HEIS) is strengthened and used by local- and regional-level stakeholders, improving their resilience to the impacts of climate change. 
</t>
  </si>
  <si>
    <t>1. Number of hydroclimatological stations in La Mojana reporting climate-related data as part of the national network.</t>
  </si>
  <si>
    <t xml:space="preserve"> The project area has: a) two (2) automated flow stations linked to IDEAM’s alert system (in the Cauca River near the project area); b) five (5) precipitation-measuring stations; c) two (2) climatological stations; d) one (1) water level-measuring station in the San Marcos lagoon/wetlands complex; and e) one (1) water level-measuring station in the Ayapel lagoon/wetlands complex.
 There are no local monitoring networks. 
</t>
  </si>
  <si>
    <t xml:space="preserve"> By the end of the project at least two (2) automated hydrological stations, two (2) automated climatological stations, and five (5) automated precipitation stations, some with satellite transmission operating. </t>
  </si>
  <si>
    <t>2.  Number of institutions and local- and regional-level stakeholders that have access to climate change-related information and integrate it into their work.</t>
  </si>
  <si>
    <t xml:space="preserve"> There is only a national-level climate change effects scenario evaluation tool in use. </t>
  </si>
  <si>
    <t xml:space="preserve"> By the end of the project direct access at the local and regional levels to information related to climate change is increased in the three targeted municipalities as follow:
 a) three mayoral offices (Ayapel, San Marcos, and San Benito Abad); b) three CLOPADs; c) two CREPADs; d) two CARs (CVS and CORPOMOJANA); and e) eleven CBOs.
</t>
  </si>
  <si>
    <t>3. Number of rural communities and local and regional institutions in the target area benefiting from an early warning system that reduces risks to extreme climate events.</t>
  </si>
  <si>
    <t xml:space="preserve"> There is no early warning system in the project area; the only warnings provided are alerts regarding the Cauca River and rainfall that IDEAM issues through periodic bulletins.
 Daily bulletins from CVS based on IDEAM’s reports.
</t>
  </si>
  <si>
    <t xml:space="preserve">100% of rural communities (6,440 women and 6,860 men) and local and regional institutions in the project area benefit from an early warning system after 5 years. </t>
  </si>
  <si>
    <t xml:space="preserve">Outcome 2: 
Rehabilitation of wetlands and their hydrology in a target area as a means to reduce risk to flooding and drought associated with climate change.
</t>
  </si>
  <si>
    <t>1. Percentage of households in La Mojana that benefit from infrastructure to control flooding (disaggregated by gender).</t>
  </si>
  <si>
    <r>
      <t xml:space="preserve"> A provisional work in the Sejeve area to control flooding and 146 affected families in 2010 in the towns of Sincelejito, Cecilia, and Sejeve (Ayapel municipality).  
 Zero (0) infrastructure and 500 affected families in 2010 in the towns of El Pital, Cuenca y Las Flores (San Marcos municipality).
 Zero (0) infrastructure and 138 affected families in 2010 in the towns of Las Chispas, Pasifiere, Tornobán, Chinchorro y El Torno (San Benito Abad municipality).
</t>
    </r>
    <r>
      <rPr>
        <b/>
        <sz val="10"/>
        <color indexed="8"/>
        <rFont val="Times New Roman"/>
        <family val="1"/>
      </rPr>
      <t>Note:</t>
    </r>
    <r>
      <rPr>
        <sz val="10"/>
        <color indexed="8"/>
        <rFont val="Times New Roman"/>
        <family val="1"/>
      </rPr>
      <t xml:space="preserve"> Baseline data does not change, however they have been updated for 2012. 
</t>
    </r>
  </si>
  <si>
    <t xml:space="preserve"> By the end of the project, at least 50% of the families in the three targeted municipalities benefit from infrastructure to control flooding, as follow: 
• At least 50% of the families (656 women and 712 men) in the towns of Sincelejito, Cecilia, and Sejeve (Ayapel municipality).  
• At least 50% of the families (746 women and 808 men) in the towns of El Pital, Cuenca y Las Flores (San Marcos municipality)
• At least 50% of the families (3,534 women and 3,820 men) in the towns of Las Chispas, Pasifiere, Tornobán, Chinchorro y El Torno (San Benito Abad municipality).
</t>
  </si>
  <si>
    <t>2. Area (ha) of rehabilitated wetlands that help to reduce vulnerability to climate change.</t>
  </si>
  <si>
    <t xml:space="preserve"> 250 hectares reforested with Acacia magnum in 2004 along the La Quebradona stream in the Ayapel lagoon/wetlands complex (Ayapel municipality). 
 120 hectares reforested in 2004 with oak trees along the Muñoz, San Mateo and Trejos streams (San Marcos municipality; most trees were lost in 2005 due to flooding).
 Zero (0) ha rehabilitated in the San Benito Abad municipality.
</t>
  </si>
  <si>
    <t xml:space="preserve"> By the end of the project at least 700 hectares in the upstream contributing system to three key lagoon/wetland complexes, rehabilitated, as follow:
• 550 ha rehabilitated in the upstream contributing system to the Ayapel lagoon/wetland complex (Barro, Muñoz, Viloria, La Quebradona, and La Escobilla streams).
• 75 ha rehabilitated in the upstream contributing system to the San Marcos lagoon/wetland complex (western bank of the San Jorge River along the Santiago and Canoas creeks).
• 75 ha rehabilitated in the upstream contributing system to the San Benito Abad wetlands (Grande and Corozal creeks).
</t>
  </si>
  <si>
    <t xml:space="preserve">Outcome 3: 
Introduction of climate change-resilient agroecological practices and building designs helps local communities to reduce their vulnerability to the impacts of climate change.
</t>
  </si>
  <si>
    <t xml:space="preserve">1.  Number of local agroecological initiatives that are resilient to climate change adopted by the communities (disaggregated by gender) in the target area of the project. </t>
  </si>
  <si>
    <t xml:space="preserve"> In the Ayapel area the following is in progress: a) nine trials using gardens built on stilts (known locally as “trojas”) that cover 0.86 ha and benefit 178 families.
 In the San Marcos and San Benito area, the following has been developed: a) productive farmyards with 12 CBOs; and b) 80 organic gardens on river flats, covering 20 ha.
</t>
  </si>
  <si>
    <t xml:space="preserve"> By the end of the project at least six (6) local agro ecological initiatives implemented in the target municipalities as follow:
• Twenty (20) additional vegetable gardens built on stilts for growing vegetables and tubers (e.g., onion, lettuce, yam, pumpkin, squash, and tomato), covering two (2) ha in the Ayapel municipality and that benefit 415 families (996 women and 1,079 men). 
• Sixty (60) family-based organic food gardens for fast growing varieties of vegetables, tubers, and fruits (e.g., beans, cassava, corn, yam, pumpkin, squash, watermelon, and cantaloupe)  (2 ha/family) located in two community parcels on river flats (one in the San Marcos municipality and the other in the municipality of San Benito Abad).
• 440 ha of native rice crops (resistant to wet conditions, low cost, and no use of agrochemicals) in 11 towns in the project area and that benefit 2,640 families (6,340 women and 6,860 men).
• A programme to develop natural-fiber crafts benefiting up to 120 women in the three municipalities. 
</t>
  </si>
  <si>
    <t>2. Number of adaptive structural architectural measures undertaken in the target area to reduce vulnerability to flooding.</t>
  </si>
  <si>
    <t xml:space="preserve"> 10 educational units built on stilts in the communities of Cecilia (3), El Totumo (4), El Cuchillo (1), and La Coquera (2) (Ayapel municipality) with the support of the Education Ministry.
 Proposal to build 8 classrooms in the municipality of Ayapel.
 There are no adaptive housing units in the municipalities of Ayapel, San Marcos, and San Benito Abad; however, some designs have been developed.
</t>
  </si>
  <si>
    <t xml:space="preserve"> By the end of the project at least 70 housing and school structural measures implemented in the target area, as follow: 
• Ten (10) additional educational units built on stilts and/or floating in order to address flood risks in the municipalities of Ayapel, San Marcos, and Benito Abad, and benefiting 350 students (170 girls and 180 boys).
• Sixty (60) existing houses adapted to reduce the risk of rural populations (60 women, 60 men, 115 girls, and 125 boys) to impacts from flooding in the municipalities of Ayapel, San Marcos, and San Benito Abad, benefiting approximately 300 people.  
• Three (3) communal buildings/housing models on stilts and/or floating houses to address risk from flooding (one for each municipality). 
</t>
  </si>
  <si>
    <t xml:space="preserve"> 50.7 ha established in agro-silvopastoral systems for three users in the rural area of the Ayapel municipality.
 Zero (0) ha in the municipalities of San Marcos and San Benito Abad. 
</t>
  </si>
  <si>
    <t> An additional 250 ha established in agro-silvopastoral systems in the rural area of the project’s target area (100 ha in the municipality of Ayapel, 75 ha in the municipality of San Marcos, and 75 ha in the municipality of San Benito Abad).</t>
  </si>
  <si>
    <t xml:space="preserve">Outcome 4: 
Relevant institutional and social structures strengthened for mainstreaming climate risk management and adaptation measures into planning and decision-making processes. 
</t>
  </si>
  <si>
    <t>1. Number of public agencies and CBOs that jointly participate in climate risk management and adaptation planning.</t>
  </si>
  <si>
    <t xml:space="preserve"> There are 7 active civil organizations (AGROPISCA, ASOPECE, ASODEPACA, ASOPESIN, ASOAGROLLERAS, ASONEGRITOS, and ASOPESPAL) in the Ayapel municipality; however, they currently do not address the issue of adaptation to climate change. 
 There are 8 active civil organizations (FIDES, AGROMOJANA, COOAGRISANMARCOS, Comité de Mujeres, COPEVI, ACUASUCRE, Asociación de Pescadores, and SERVIPESCA) in the San Marcos municipality; however, they currently do not address the issue of adaptation to climate change. 
 There are 38 civil organizations in the San Benito Abad municipality; however, it is unknown how many are active.
 There are 9 public agencies (MADS, IDEAM, CVS, CORPONOJANA, departmental governments of Córdoba and Sucre, and mayoral offices of Ayapel, San Marcos, and San Benito Abad) with knowledge about climate change issues in the target area, but that currently do not adequately articulate with the CBOs.
</t>
  </si>
  <si>
    <t xml:space="preserve"> 25 CBOs, including a women association of craft weavers, and community leaders of the 3 municipalities (10 in Ayapel, 12 in San Marcos, and 3 in San Benito Abad, of which at least 3 are women) are strengthened and promoting skills for adaptation in their communities and which are articulated with the local, regional, and national public agencies. 
 Nine (9) public agencies are strengthened and promoting measures for adapting to climate change in the target area, and which are articulated with CBOs. 
</t>
  </si>
  <si>
    <t>2.  Number of local and regional plans that mainstream adaptation to climate change considerations.</t>
  </si>
  <si>
    <t xml:space="preserve"> Regional Environmental Corporations – CARs (CVS and CORPOMOJANA) have Regional Environmental Management Plans (PGARs) and 4-Year Action Plans (PACs) that consider climate change issues but do not include strategies to reduce vulnerability or adaptation considerations.
 The Departmental Development Plans (PDDs) for Córdoba and Sucre include strategic guidelines for risk management and disaster prevention, but do not make reference to climate change and adaptation. 
 The three municipalities have Land Zoning Plans (POTs) and Municipal Development Plans (PDMs) that include strategic guidelines for risk management and disaster prevention, but only include a general mention of climate change and its effects (floods, landslides, avalanches).
</t>
  </si>
  <si>
    <t xml:space="preserve"> Twelve (12) plans that incorporate considerations for adaptation to climate change: a) two PGARs for the CARs; b) two PACs the CARs; c) two PDDs for departmental governments; d) three municipal POTs; and e) three municipal PDMs </t>
  </si>
  <si>
    <t>3. Number of government staff (local, regional, and national) and community members who effectively apply new skills to climate change risk reduction (disaggregated by gender).</t>
  </si>
  <si>
    <t xml:space="preserve"> Basic emergency management training for flood risks has been conducted for the communities of Cecilia, Sincelejito, and Sejeve (Ayapel municipality), Viloria (San Marcos municipality), and Las Chispas (San Benito Abad municipality) with support from CARITAS – Germany, the diocese of Sucre and Montelíbano (Sucre) and the National Secretariat of Pastoral Social.
 The community has basic knowledge about ecological rehabilitation and houses or other constructions on stilts, but has not connected this with reduced climatic risk and adaptation.
 The community has medium-level knowledge about traditional and alternative systems for agricultural production.
 The CARs (CVS and CORPOMOJANA) have basic knowledge about climatic change and adaptation.
 CARs have a high level of knowledge about: a) ecological rehabilitation and b) alternative and traditional agricultural systems. 
</t>
  </si>
  <si>
    <t> At least 50% of the population in 11 communities (including approximately 3,170 women) in the project area, the three mayoral offices, the CLOPADs, the two CARs, and the two CREPADs (Córdoba and Sucre) have adequate knowledge about measures of adaptation to climate change that are proposed by the project, including interpretation and use of hydroclimatological information, ecological rehabilitation and wetlands conservation, agroecological practices and adaptive architecture; and their roles in adapting to the impacts of climate change.</t>
  </si>
  <si>
    <t>4.  Lessons learned from pilot activities in La Mojana disseminated through the National Climate Change Portal (NCCP) and the Adaptation Learning Mechanism (ALM).</t>
  </si>
  <si>
    <t> Zero (0)</t>
  </si>
  <si>
    <t xml:space="preserve"> At least ten (10) lessons learned for each project component, including one gender-related lesson learned, are disseminated through the NCCP and the ALM. </t>
  </si>
  <si>
    <t>Overall Rating / Nota global</t>
  </si>
  <si>
    <t>-</t>
  </si>
  <si>
    <t>1.1 - Hydrologic and hydraulic models for the Depresión Momposina region and the project’s target area include ecological variables and support medium- and long-term decision-making</t>
  </si>
  <si>
    <t>1.2 - Climate scenarios, trends in climate variability, and vulnerability analysis for the target area supports decision-making for planning instruments and the implementation of adaptation measures</t>
  </si>
  <si>
    <t>1.3 - Mechanisms for gathering, processing, and managing hydroclimatological information at the regional and local levels are strengthened and articulated with the national hydroclimatological network</t>
  </si>
  <si>
    <t>1.4 - An early warning system developed at the local level prepares local communities to reduce their vulnerability to extreme weather events</t>
  </si>
  <si>
    <t>3.3 - Agro-silvopastoral models incorporated into the multiple-use fluvial landscape contribute to the reduction of vulnerability of local farmers</t>
  </si>
  <si>
    <t>4.1 - Platforms for association and strengthening local communities are established for their appropriation and replication of the adaptation measures developed by the project</t>
  </si>
  <si>
    <t>4.2 - Training programme for the local communities and civil authorities for the implementation and sustainability of the climate change adaptation measures of project components 1, 2, and 3</t>
  </si>
  <si>
    <t>4.3 - Climate risk management considerations built into regional and local territorial, environmental, and sectoral planning tools are articulated with national planning guidelines</t>
  </si>
  <si>
    <t>4.4 - Coordination among national, regional and local institutions guarantees sustainability of adaptation measures.</t>
  </si>
  <si>
    <t xml:space="preserve">5.1 - Monitoring and evaluation </t>
  </si>
  <si>
    <t>5.2 - Project Management</t>
  </si>
  <si>
    <t>2.1 - Hydraulic works for flood control and hydraulic management are in place</t>
  </si>
  <si>
    <t>MARIA ANGELICA LONDOÑO</t>
  </si>
  <si>
    <t>ANDRES RICARDO SANTAMARIA</t>
  </si>
  <si>
    <t>SAMARA PAOLA VELEZ NOVA</t>
  </si>
  <si>
    <t>ERIKA CORTES OSPINA</t>
  </si>
  <si>
    <t>DIANA ISABEL DIAZ RODRIGUEZ</t>
  </si>
  <si>
    <t>BLANCA MYRIAM HERNANDEZ</t>
  </si>
  <si>
    <t>ALFREDO FAJARDO</t>
  </si>
  <si>
    <t>LUIS FERNANDO DURANGO</t>
  </si>
  <si>
    <t>WILBER JOSE RAMIREZ</t>
  </si>
  <si>
    <t>VLADIMIR LUGO SEVILLA</t>
  </si>
  <si>
    <t>XABIER LECANDA</t>
  </si>
  <si>
    <t>APCYTEL LTDA</t>
  </si>
  <si>
    <t xml:space="preserve">Political: There is uncertainty about the local political will of mainstreaming adaptation measures into the planning instruments. </t>
  </si>
  <si>
    <t>Low</t>
  </si>
  <si>
    <r>
      <t>Environmental/political:</t>
    </r>
    <r>
      <rPr>
        <sz val="10"/>
        <color indexed="10"/>
        <rFont val="Times New Roman"/>
        <family val="1"/>
      </rPr>
      <t xml:space="preserve"> </t>
    </r>
    <r>
      <rPr>
        <sz val="10"/>
        <rFont val="Times New Roman"/>
        <family val="1"/>
      </rPr>
      <t xml:space="preserve">The anthropogenic degradation continues in the region, as a result of deforestation and  conventional cattle raising practices. </t>
    </r>
  </si>
  <si>
    <t>medium</t>
  </si>
  <si>
    <t>Institutional:  Decision making processes are slow at the local and regional levels.</t>
  </si>
  <si>
    <t xml:space="preserve">Operational: There is resistance on the part of some actors to the adoption of proposed measures.   </t>
  </si>
  <si>
    <t xml:space="preserve">Operational:  Displacement of the communities to other zones.     </t>
  </si>
  <si>
    <t>Medium</t>
  </si>
  <si>
    <t>Political: There is weak governance and security in the region</t>
  </si>
  <si>
    <t>High</t>
  </si>
  <si>
    <t>Core Indicator: No. of beneficiaries</t>
  </si>
  <si>
    <t xml:space="preserve">Output 2.2: Targeted population groups covered by adequate risk reduction systems //Grupos de población destinatarios cubiertos por los sistemas de reducción de riesgos adecuadas </t>
  </si>
  <si>
    <t>Output 1.2 - Climate scenarios, trends in climate variability, and vulnerability analysis for the target area supports decision-making for planning instruments and the implementation of adaptation measures</t>
  </si>
  <si>
    <t>Output 1.4 - An early warning system developed at the local level prepares local communities to reduce their vulnerability to extreme weather events.</t>
  </si>
  <si>
    <t>Output 2.1 - Hydraulic works for flood control and hydraulic management are in place.</t>
  </si>
  <si>
    <t>Output 2.2 - Ecosystems associated with the hydrodynamics of the target area are restored.</t>
  </si>
  <si>
    <t>Output 4.1 - Platforms for association and strengthening local communities are established for their appropriation and replication of the adaptation measures developed by the project</t>
  </si>
  <si>
    <t>Output 4.2 - Training programme for the local communities and civil authorities for the implementation and sustainability of the climate change adaptation measures of project components 1, 2, and 3.</t>
  </si>
  <si>
    <t xml:space="preserve">Output 4.4 -  Coordination among national, regional and local institutions guarantees sustainability of adaptation actions.               </t>
  </si>
  <si>
    <t>5.2 Project Management</t>
  </si>
  <si>
    <t>Overall Rating/Nota global</t>
  </si>
  <si>
    <t xml:space="preserve">Diana Isabel Díaz </t>
  </si>
  <si>
    <t>diana.diaz@undp.org</t>
  </si>
  <si>
    <t>Jimena Puyana</t>
  </si>
  <si>
    <t>2: Physical asset (produced/improved/strenghtened)</t>
  </si>
  <si>
    <t>1: Health and Social Infrastructure (developed/improved)</t>
  </si>
  <si>
    <t>Component 1. The existing HEIS is strengthened and used by local- and regional-level stakeholders, improving their resilience to the impacts of climate change.</t>
  </si>
  <si>
    <t>Component 2. Rehabilitation of wetlands and their hydrology in the target area as a means to reduce risk to flooding and drought associated with climate change and variability.</t>
  </si>
  <si>
    <t>2.2 - Ecosystems associated with the hydrodynamics of the target area are restored</t>
  </si>
  <si>
    <t>Component 3. Introduction of climate change-resilient agroecological practices and building designs helps local communities to reduce their vulnerability to the impacts of climate change.</t>
  </si>
  <si>
    <t>3.1 - Climate change-resilient production practices adopted in the target area.</t>
  </si>
  <si>
    <t>3.2 - An adaptive architecture programme (e.g., houses on stilts and/or floating housing) developed in flood-prone areas of the target area</t>
  </si>
  <si>
    <t>Component 4. Relevant institutional and social structures strengthened for mainstreaming climate risk management and adaptation measures into planning and decision-making processes.</t>
  </si>
  <si>
    <t>Component 5. Project Management</t>
  </si>
  <si>
    <t>Output 1.1 - Hydrologic and hydraulic models for the Depresión Momposina region and the project’s target area support medium- and long-term decision-making.</t>
  </si>
  <si>
    <t>Output 1.2 - Climate scenarios, trends in climate variability, and vulnerability analysis for the target area support decision-making for planning instruments and the implementation of adaptation measures</t>
  </si>
  <si>
    <t>Output 4.1 - Platforms for association and strengthening local communities are established for their appropriation and replication of the adaptation measures developed by the project.</t>
  </si>
  <si>
    <t>Highly satisfactory</t>
  </si>
  <si>
    <t>Satisfactory</t>
  </si>
  <si>
    <t xml:space="preserve">*A functioning M&amp;E system
*Submission of project reports.                   
</t>
  </si>
  <si>
    <t>February 2015</t>
  </si>
  <si>
    <t>April 6, 2015</t>
  </si>
  <si>
    <t>Output 1.1 - Hydrologic and hydraulic models for the Depresión Momposina region and the project’s target area support medium- and long-term decision-making.D9.</t>
  </si>
  <si>
    <t>Output 1.3 - Mechanisms for gathering, processing, and managing hydroclimatological information at the regional and local levels are strengthened and coordinated with the national hydroclimatological network.D37</t>
  </si>
  <si>
    <t>Output 1.3 - Mechanisms for gathering, processing, and managing hydroclimatological information at the regional and local levels are strengthened and coordinated with the national hydroclimatological network.</t>
  </si>
  <si>
    <t>Output 3.1 - Production practices resilient to climate change are adopted in the target area.</t>
  </si>
  <si>
    <t>Output 3.2 - Adaptive architecture programmes developed in flood-prone areas of the target area.</t>
  </si>
  <si>
    <t>Output 4.3 - Climate risk management considerations built into regional, local and environmental planning tools are coordinated with national planning guidelines</t>
  </si>
  <si>
    <t>5.1Monitoring and Assessment</t>
  </si>
  <si>
    <t>5.1 - Monitoring and Assessment</t>
  </si>
  <si>
    <t>5.1 Monitoring &amp; Assessment</t>
  </si>
  <si>
    <t>Output 3.3 - Agro-silvopastoral models incorporated into the multiple-use fluvial landscape contribute to the reduction of vulnerability of local farmers.</t>
  </si>
  <si>
    <t>Financial: Delays in executing funding at the regional level.</t>
  </si>
  <si>
    <t xml:space="preserve">Financial: The Government of Colombia is not able to leverage sufficient financial resources for the sustainability of project actions. </t>
  </si>
  <si>
    <r>
      <t xml:space="preserve">Regulatory:  There are conflicting interests among stakeholders with respect to land ownership and access to and use of natural resources.  </t>
    </r>
    <r>
      <rPr>
        <sz val="10"/>
        <rFont val="Times New Roman"/>
        <family val="1"/>
      </rPr>
      <t xml:space="preserve">     </t>
    </r>
    <r>
      <rPr>
        <sz val="10"/>
        <color indexed="8"/>
        <rFont val="Times New Roman"/>
        <family val="1"/>
      </rPr>
      <t xml:space="preserve">          </t>
    </r>
  </si>
  <si>
    <t xml:space="preserve">Environmental: presence of mercury in the soil and water in the zone of influence, which could affect productive initiatives locally. </t>
  </si>
  <si>
    <t>Environmental: Period of extreme drought, caused by the presence of El Niño - in addition climate vulnerability accentuated due to the transition from El Niño to La Niña</t>
  </si>
  <si>
    <t xml:space="preserve">Output 4.1 - Platforms for association and strengthening of local communities are established for their appropriation and replication of the adaptation measures </t>
  </si>
  <si>
    <t>Co-ordination meetings with local, regional and national authorities to take action related to climate change adaptation.</t>
  </si>
  <si>
    <t>*Support for the revision of land-use planning instruments with mayor’s offices
*Advocate for the inclusion of climate change as a consideration in municipal development plans and corporations’ action plans.</t>
  </si>
  <si>
    <t xml:space="preserve">Consolidation of project team.
Procurement of goods and services.
Management and co-ordination activities. 
Administration and monitoring.
</t>
  </si>
  <si>
    <r>
      <t xml:space="preserve"> </t>
    </r>
    <r>
      <rPr>
        <sz val="10"/>
        <rFont val="Times New Roman"/>
        <family val="1"/>
      </rPr>
      <t>By the end of the project, at least 54,000 o</t>
    </r>
    <r>
      <rPr>
        <sz val="10"/>
        <color indexed="8"/>
        <rFont val="Times New Roman"/>
        <family val="1"/>
      </rPr>
      <t xml:space="preserve">f the most vulnerable people (10,800 families) in the municipalities of Ayapel, San Marcos, and San Benito Abad of the Depresión Momposina region, covering an area of 406,054 ha, will benefit from the proposed direct solutions to problems caused by flooding.
</t>
    </r>
  </si>
  <si>
    <t xml:space="preserve">3.Number of Ha established with agro-silvopastoral systems in the target area of the project. </t>
  </si>
  <si>
    <r>
      <rPr>
        <b/>
        <sz val="11"/>
        <rFont val="Times New Roman"/>
        <family val="1"/>
      </rPr>
      <t>Project implementation reports</t>
    </r>
    <r>
      <rPr>
        <sz val="11"/>
        <rFont val="Times New Roman"/>
        <family val="1"/>
      </rPr>
      <t xml:space="preserve">
*Inception Workshop Report
*Social and environmental safeguard document for the project
*Progress Report on activities by APAPI (Producer Association)     
*Minutes of the municipal revision of the Territorial Planning Scheme (EOT) for San Benito Abad
*Minutes of the Committee meetings.
*Quarterly Progress Reports
</t>
    </r>
    <r>
      <rPr>
        <b/>
        <sz val="11"/>
        <rFont val="Times New Roman"/>
        <family val="1"/>
      </rPr>
      <t xml:space="preserve">
Technical reports: </t>
    </r>
    <r>
      <rPr>
        <sz val="11"/>
        <rFont val="Times New Roman"/>
        <family val="1"/>
      </rPr>
      <t xml:space="preserve">
* Agro-ecological practices resilient to the effects of climate change. Strengthening of pioneer experience already established, and design and implementation of 11 agro-ecological innovations. October 2013 - March 2014.
* Agro-ecological practices resilient to the effects of climate change. Creation of field schools. October 2013 - March 2014.
* Preliminary community plans for climate change adaptation of 11 participating communities for the project "Reducing climate change risk and vulnerability in the region of La Mojana, Colombia". October 2013 - March 2014.
* Implementation of production practices adaptable to climate change: Agriculture climatically adapted to climate change. October 2013 - March 2014.
* The journey taken in the implementation of production practices adapted to climate change. October 2013 - March 2014.
* Sharing experiences of the restoration, propagation and conservation of native seeds in community seedbeds. June - September 2014.
* Design and implementation of six community seedbeds for the restoration, propagation and conservation of native seeds. June -September 2014.
* Local community meetings for doing an inventory of native seeds. June -September 2014.
* Results of the follow-up on mercury tracking in the agro-ecological innovations implemented. June -September 2014.
* Follow-up and monitoring of the intervention process for the innovations implemented: final narrative document. June -September 2014.
* Local scenarios for climate change
* Proposal on early warning system design and establishment of a forecast center          
* Design document for the first phase of the restoration of wetlands             
* Technical and financial documents for the agriculture production initiatives
* Strategic plans of the associations
* Regulations for the functions of rice mills         
* Good practice documents to mitigate mercury contamination               
* Report on rainwater collection systems       
 *Proposal for training of “rural advocates on climate change” (“Promotores Rurales” - community coordinators)- Universidad de Córdoba
*Plans for training, adaptation measures and organizational strengthening
</t>
    </r>
    <r>
      <rPr>
        <b/>
        <sz val="11"/>
        <rFont val="Times New Roman"/>
        <family val="1"/>
      </rPr>
      <t>Workshop reports:</t>
    </r>
    <r>
      <rPr>
        <sz val="11"/>
        <rFont val="Times New Roman"/>
        <family val="1"/>
      </rPr>
      <t xml:space="preserve"> 
* Report on three workshops on adaptation to climate change carried out in La Mojana on November 25-27, 2013.
* Monitoring of mercury concentration in the La Mojana region.
* Report on expert workshop to know the current status of the presence of mercury in the La Mojana zone. 
</t>
    </r>
    <r>
      <rPr>
        <b/>
        <sz val="11"/>
        <rFont val="Times New Roman"/>
        <family val="1"/>
      </rPr>
      <t>Communication materials:</t>
    </r>
    <r>
      <rPr>
        <sz val="11"/>
        <rFont val="Times New Roman"/>
        <family val="1"/>
      </rPr>
      <t xml:space="preserve">
* Institutional video of the project transmitted on Señal Institucional on July 27, 2014. Journalist: Alejandro Gonzalez.
* Publication of a news report done from a visit to communities of the project. August 28, 2014. Newspaper of national circulation 'El Espectador'. Journalist: Angelica Maria Cuevas.
* Program on the environmental problem of the La Mojana region and measures implemented with the project. Transmitted for one week on the radio station Blu Radio; program 'Blu Verde'. Journalist: Maria Lourdes Zimmerman.
* Publication of a news report done from a visit to communities benefiting from the project. Broadcast on Caracol television channel, September 6, 2014. Journalist: Mauricio "el Pato" Salcedo.
* Video "Building Future in La Mojana", February 2015. Communications Office of the Ministry of Environment and Sustainable Development.
* Brochure "Results of the Project up to December 31, 2014".         
* Bulletins on hydrometeorological alerts for the La Mojana region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t>
    </r>
  </si>
  <si>
    <t>Please Provide the Name and Contact information of person(s) responsible for completing the Rating section</t>
  </si>
  <si>
    <t>Output 3.3 - Agro-silvopastoral models incorporated into the multiple-use fluvial landscape contribute to the reduced vulnerability of local farmers.</t>
  </si>
  <si>
    <t>2: Physical asset (produced/improved/strengthened)</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</si>
  <si>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</si>
  <si>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</si>
  <si>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</si>
  <si>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</si>
  <si>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r>
      <t>http://www.undp-alm.org/projects/af-colombia
https</t>
    </r>
    <r>
      <rPr>
        <sz val="11"/>
        <rFont val="Calibri"/>
        <family val="2"/>
        <scheme val="minor"/>
      </rPr>
      <t xml:space="preserve">://www.minambiente.gov.co/index.php/component/content/article/noticias/1982                                                                                                                                                                                                https://youtu.be/K4G-223BM9g                                                                                                                                                                                                                                                                                                                    </t>
    </r>
    <r>
      <rPr>
        <u/>
        <sz val="11"/>
        <rFont val="Calibri"/>
        <family val="2"/>
      </rPr>
      <t>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t>
    </r>
    <r>
      <rPr>
        <u/>
        <sz val="11"/>
        <color rgb="FFFF0000"/>
        <rFont val="Calibri"/>
        <family val="2"/>
      </rPr>
      <t xml:space="preserve">
</t>
    </r>
  </si>
  <si>
    <t>Highly Satisfactory (HS)</t>
  </si>
  <si>
    <t>Satisfactory (S)</t>
  </si>
  <si>
    <t>Marginally Satisfactory (MS)</t>
  </si>
  <si>
    <t>Marginally Unsatisfactory (MU)</t>
  </si>
  <si>
    <t>Unsatisfactory (U)</t>
  </si>
  <si>
    <t>Rating Definitions</t>
  </si>
  <si>
    <r>
      <t xml:space="preserve">Project actions/activities planned for current reporting period are progressing on track or exceeding expectations to acheive </t>
    </r>
    <r>
      <rPr>
        <b/>
        <sz val="9"/>
        <rFont val="Times New Roman"/>
        <family val="1"/>
      </rPr>
      <t>all</t>
    </r>
    <r>
      <rPr>
        <sz val="9"/>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</si>
  <si>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9"/>
        <rFont val="Times New Roman"/>
        <family val="1"/>
      </rPr>
      <t>most</t>
    </r>
    <r>
      <rPr>
        <sz val="9"/>
        <rFont val="Times New Roman"/>
        <family val="1"/>
      </rPr>
      <t xml:space="preserve"> of its major outcomes/outputs with only minor shortcomings.</t>
    </r>
  </si>
  <si>
    <r>
      <t xml:space="preserve">Project actions/activities planned for current reporting period  are progressing on track to achieve </t>
    </r>
    <r>
      <rPr>
        <b/>
        <sz val="9"/>
        <rFont val="Times New Roman"/>
        <family val="1"/>
      </rPr>
      <t>most</t>
    </r>
    <r>
      <rPr>
        <sz val="9"/>
        <rFont val="Times New Roman"/>
        <family val="1"/>
      </rPr>
      <t xml:space="preserve">   major relevant outcomes/outputs, </t>
    </r>
    <r>
      <rPr>
        <b/>
        <sz val="9"/>
        <rFont val="Times New Roman"/>
        <family val="1"/>
      </rPr>
      <t>but</t>
    </r>
    <r>
      <rPr>
        <sz val="9"/>
        <rFont val="Times New Roman"/>
        <family val="1"/>
      </rPr>
      <t xml:space="preserve"> with either significant shortcomings or modest overall relevance. </t>
    </r>
  </si>
  <si>
    <r>
      <t xml:space="preserve">Project actions/activities planned for current reporting period  are </t>
    </r>
    <r>
      <rPr>
        <b/>
        <sz val="9"/>
        <rFont val="Times New Roman"/>
        <family val="1"/>
      </rPr>
      <t>not</t>
    </r>
    <r>
      <rPr>
        <sz val="9"/>
        <rFont val="Times New Roman"/>
        <family val="1"/>
      </rPr>
      <t xml:space="preserve"> progressing on track to achieve  major outcomes/outputs with </t>
    </r>
    <r>
      <rPr>
        <b/>
        <sz val="9"/>
        <rFont val="Times New Roman"/>
        <family val="1"/>
      </rPr>
      <t>major shortcomings</t>
    </r>
    <r>
      <rPr>
        <sz val="9"/>
        <rFont val="Times New Roman"/>
        <family val="1"/>
      </rPr>
      <t xml:space="preserve"> or is expected to achieve only some of its major outcomes/outputs.</t>
    </r>
  </si>
  <si>
    <r>
      <t xml:space="preserve">Project actions/activities planned for current reporting period  are </t>
    </r>
    <r>
      <rPr>
        <b/>
        <sz val="9"/>
        <rFont val="Times New Roman"/>
        <family val="1"/>
      </rPr>
      <t>not</t>
    </r>
    <r>
      <rPr>
        <sz val="9"/>
        <rFont val="Times New Roman"/>
        <family val="1"/>
      </rPr>
      <t xml:space="preserve"> progressing on track to achieve most of its major outcomes/outputs.</t>
    </r>
  </si>
  <si>
    <r>
      <t xml:space="preserve">Project actions/activities planned for current reporting period  are </t>
    </r>
    <r>
      <rPr>
        <b/>
        <sz val="9"/>
        <rFont val="Times New Roman"/>
        <family val="1"/>
      </rPr>
      <t>not</t>
    </r>
    <r>
      <rPr>
        <sz val="9"/>
        <rFont val="Times New Roman"/>
        <family val="1"/>
      </rPr>
      <t xml:space="preserve"> on track and shows that it is </t>
    </r>
    <r>
      <rPr>
        <b/>
        <sz val="9"/>
        <rFont val="Times New Roman"/>
        <family val="1"/>
      </rPr>
      <t>failing</t>
    </r>
    <r>
      <rPr>
        <sz val="9"/>
        <rFont val="Times New Roman"/>
        <family val="1"/>
      </rPr>
      <t xml:space="preserve"> to achieve, and is not expected to achieve, any of its outcomes/outputs.</t>
    </r>
  </si>
  <si>
    <t>PAOLA BULLA</t>
  </si>
  <si>
    <t>DIANA PATRICIA LOPEZ GALINDO</t>
  </si>
  <si>
    <t xml:space="preserve">MANUEL VICENTE VERTEL </t>
  </si>
  <si>
    <t>YANIRA JIMENEZ CAMPOS</t>
  </si>
  <si>
    <t>ZAIRA CAROLINA CUERVO</t>
  </si>
  <si>
    <t>LUIS ALBERTO MONTERROSA TORRES</t>
  </si>
  <si>
    <t xml:space="preserve">Philip Dyer </t>
  </si>
  <si>
    <t xml:space="preserve">Anibal Jose Perez Garcia </t>
  </si>
  <si>
    <t>ENVYTECK SAS</t>
  </si>
  <si>
    <t>SANAMBIENTE SAS</t>
  </si>
  <si>
    <t>ANZELLINI GARCIA REYES SAS</t>
  </si>
  <si>
    <t>UNIVERSIDAD NACIONAL DE COLOMBIA</t>
  </si>
  <si>
    <t>FUNDACION LABORATORIO DE ARQUITECTURA JULIANA GONZALEZ BOZZI - FUNDACION JULIGON</t>
  </si>
  <si>
    <t xml:space="preserve">CONSULTING DATA SYSTEM </t>
  </si>
  <si>
    <t>ECONAT LTDA</t>
  </si>
  <si>
    <t>ECONOMETRIA</t>
  </si>
  <si>
    <t>UNIPLES S.A</t>
  </si>
  <si>
    <t>SISTETRONICS LTDA</t>
  </si>
  <si>
    <t xml:space="preserve">CONSULTING DATA SYSTEMS </t>
  </si>
  <si>
    <t>RED COMPUTO LTDA</t>
  </si>
  <si>
    <t>ELECTRICAS DE MONTERIA INTEGRAL SAS</t>
  </si>
  <si>
    <t>JG INGENIERIA LIMITADA</t>
  </si>
  <si>
    <t xml:space="preserve">CONSORCIO SUBESTACIONES ELECTRICS SOLUTIONS SERVIKALL </t>
  </si>
  <si>
    <t>SUMINDFER SAS</t>
  </si>
  <si>
    <t>TODOEQUIPOS SA</t>
  </si>
  <si>
    <t>CODIGAR</t>
  </si>
  <si>
    <t>31/04/2017</t>
  </si>
  <si>
    <t>31/11/2017</t>
  </si>
  <si>
    <r>
      <t>Estimated cumulative total disbursement as of</t>
    </r>
    <r>
      <rPr>
        <b/>
        <sz val="11"/>
        <color indexed="10"/>
        <rFont val="Times New Roman"/>
        <family val="1"/>
      </rPr>
      <t xml:space="preserve"> [31/03/2017</t>
    </r>
  </si>
  <si>
    <t>List ouput and corresponding amount spent for the current reporting period</t>
  </si>
  <si>
    <t>List outputs planned and corresponding projected cost for the upcoming reporting period</t>
  </si>
  <si>
    <t>Ivan Muñoz Garcia</t>
  </si>
  <si>
    <t>marrojas@minambiente.gov.co</t>
  </si>
  <si>
    <t>Mariana Rojas</t>
  </si>
  <si>
    <t>30 March 2016  to 30 March 2017</t>
  </si>
  <si>
    <t>Mariana Rojas Laserna</t>
  </si>
  <si>
    <t xml:space="preserve">marrojas@minambiente.gov.co </t>
  </si>
  <si>
    <t xml:space="preserve">Climate change considerations have been mainstreamed into 10 plans so far, as follows:                                                                                                                                                                                                                                                   i) 3 Municipal Development Plans (Ayapel, San Marcos and San Benito)                                                                                                                                                                                                                  ii) 3 Land Zoning Plans (San Benito, Ayapel and San Marcos)                                                                                                                                                                                                                                                                                             iii) CORPOMOJANA’s Action Plan (1). 
iv) 1Departmental Climate Change Plans, led by the Regional Autonomous Corporation (CVS) in Córdoba
v) 2 planes Departamentales de desarrollo.
</t>
  </si>
  <si>
    <t xml:space="preserve">Highly satisfactory </t>
  </si>
  <si>
    <t>Satisfactorio</t>
  </si>
  <si>
    <t>Total component 1</t>
  </si>
  <si>
    <t>2.1 Hydraulic works: infrastructure development, dredging and water flow clearing for flood prevention and hydrological management</t>
  </si>
  <si>
    <t>2.2  Ecosystems associated to the hydrodynamics of the target area are rehabilitated; their capacity to mitigate effects of floods is improved</t>
  </si>
  <si>
    <t>Total component 2</t>
  </si>
  <si>
    <t xml:space="preserve">3.1 – Agricultural production practices resilient to climate change and directed towards women (vegetable gardens and organic crops on piles and native rice implemented in the target area). </t>
  </si>
  <si>
    <t xml:space="preserve">3.2 – Structural measures for households and schools that respond to climate risks or threats designed and developed for the benefit of approximately 660 people.  </t>
  </si>
  <si>
    <t xml:space="preserve">3.3 There are at least 250 agro-silvopastoral measures resilient to climate which are established to help the small peasant to mitigate the effects of floods.  </t>
  </si>
  <si>
    <t>Total component 3</t>
  </si>
  <si>
    <t xml:space="preserve">4.1 – Platforms for the association and strengthening of local communities have been established for their appropriation and to reproduce adaptation measures developed by the project. </t>
  </si>
  <si>
    <t xml:space="preserve">4.2 – Communities and local authorities in target municipalities trained in climate change risks related to flood and adaptation measures that reduce vulnerability. </t>
  </si>
  <si>
    <t>4.3 - Climate risk management issues which are integrated to regional and local instruments of territorial, environmental and sectoral planning are articulated to the national planning directives.</t>
  </si>
  <si>
    <t xml:space="preserve">4.4 - Coordination among national, regional and local institutions guarantees sustainability of adaptation actions. </t>
  </si>
  <si>
    <t>Total component 4</t>
  </si>
  <si>
    <t>5.1 Monitoring and evaluation</t>
  </si>
  <si>
    <t xml:space="preserve">5.2 Project Management </t>
  </si>
  <si>
    <t>Total component 5</t>
  </si>
  <si>
    <t xml:space="preserve">Depreciation of assets </t>
  </si>
  <si>
    <t xml:space="preserve">Status </t>
  </si>
  <si>
    <t xml:space="preserve">In procurement process </t>
  </si>
  <si>
    <t>In procurement process</t>
  </si>
  <si>
    <t>To be defined TdR</t>
  </si>
  <si>
    <t>Hired</t>
  </si>
  <si>
    <t>Signature Date</t>
  </si>
  <si>
    <t xml:space="preserve">Remarks </t>
  </si>
  <si>
    <t xml:space="preserve">Contract termination </t>
  </si>
  <si>
    <t xml:space="preserve">In renewal process </t>
  </si>
  <si>
    <t xml:space="preserve">Resignation  </t>
  </si>
  <si>
    <t>Contract termination</t>
  </si>
  <si>
    <t xml:space="preserve">Contract terminated </t>
  </si>
  <si>
    <t>Contract terminated</t>
  </si>
  <si>
    <t xml:space="preserve">Provision of two hydrologic stations and their related services. </t>
  </si>
  <si>
    <t>Along with the selected communities in a participative and inclusive manner, design the technical proposal that allows implementing the construction of housing and community center solutions adapted to climate change impact.</t>
  </si>
  <si>
    <t xml:space="preserve">Computing equipment acquisition for the project staff. </t>
  </si>
  <si>
    <t xml:space="preserve">Provide an independent analysis of the project up to date and identify potential difficulties in the design of the project. </t>
  </si>
  <si>
    <t xml:space="preserve">Acquisition of computing equipment to support the environment information system of the local entities of the project. </t>
  </si>
  <si>
    <t>Design, provision, installation, settings and implementation of the electrical energy system solution required for the operation of three rice mills.</t>
  </si>
  <si>
    <t xml:space="preserve">Acquisition of agricultural inputs and tools. </t>
  </si>
  <si>
    <t xml:space="preserve">ENVYTECK SAS is selected since it meets the technical requirements and its financial offer is the cheapest. </t>
  </si>
  <si>
    <t>ANZELLINI GARCIA REYES SAS is selected since it meets the technical requirements and its financial offer is the cheapest.</t>
  </si>
  <si>
    <t xml:space="preserve">Even though a competitive process was used and the value of money was compared to the market value, CONSULTING DATA SYSTEM was the company selected since no other offeror met the conditions presented in the terms of reference.    </t>
  </si>
  <si>
    <t>ECONAT LTDA is selected since it meets the technical requirements and its financial offer is the cheapest.</t>
  </si>
  <si>
    <t>SISTETRONICS LTDA is selected since it meets the technical requirements and its financial offer is the cheapest.</t>
  </si>
  <si>
    <t>CONSORCIO SUBESTACIONES ELECTRICS SOLUTIONS SERVIKALL is selected since it was the only offer that met all technical requirements.</t>
  </si>
  <si>
    <t>CODIGAR is selected since it was the only offer that met all technical requirements.</t>
  </si>
  <si>
    <t>Adjustments have been made in the planning and operation of the project to ensure it receives the necessary resources by the time they are required in order to avoid any delays. There are not any changes reported for this period.</t>
  </si>
  <si>
    <t xml:space="preserve">During the last period, the project has made a great effort to involve different government institutions to the project actions so that they take ownership of the results and guarantee the project sustainability. The capacities of the following institutions have been strengthened and the sustainability of the actions are ensured as follows:
• IDEAM: It has extended the meteorological and hydrological monitoring network by means of the installation and operation of automated hydrological stations and millimeter monitoring stations of creeks. The inclusion of these stations to the IDEAM network ensures the generation of information and maintenance of the stations. 
The Humboldt institute will strengthen its capacities and knowledge in the restoration and conservation of the swamp forest wetland. The scientific information generated from this activity will serve as a reference to intervene other ecosystems in the country with similar characteristics to La Mojana. 
• Local universities such as Cordoba, Sucre, Pontificia Bolivariana: Agreements have been signed through the Humboldt Institute to support wetland restoration and the transfer of methodologies and knowledge related to the restoration of the ecosystem at the amphibian level. By means of these actions, the universities themselves can continue to implement research and restoration actions in the region. 
• National Adaptation Fund (NAF):  The project has provided support and technical assistance to the National Adaptation Fund; 1. Formulation of the Action Plan of La Mojana. NAF  has taken advantage of the project experience to replicate some of the adaptation measures in the 11 municipalities of  La Mojana. For example, the implementation of family vegetable gardens adapted to the climate conditions, wetland restoration (the Fund contributed with USD850 to increase project restoration actions, rainwater harvesting systems, amongst others.  
</t>
  </si>
  <si>
    <t xml:space="preserve">15 letters of commitment have been signed with landowners for the use and care of the restored areas.
- The coordination process with the National Adaptation Fund has been strengthened. It manages studies on land ownership and use in the territory, and with broader purposes of development support.
- The project continues working with the families involved in the project, those families that have demonstrated the proper tenure of their land.
- Actions have been articulated to monitor restoration actions with the environmental authorities to ensure that the restored areas are preserved after the project intervention.
</t>
  </si>
  <si>
    <t>This risk remains high despite the fact that the Peace agreement has been signed. The security in the area may be affected by the presence of dissident groups and criminal gangs that may come into conflict to dispute territorial control. To mitigate this risk, the project team has strengthened its knowledge on safety measures. Close communication with local communities and authorities is kept constant, so that any unsafe situation may be anticipated in advance. In two cases during this period of time, it was necessary to evacuate the personnel of the communities due to the presence of outlawed groups.</t>
  </si>
  <si>
    <t>Territorial entities strengthen the capacities of local institutions in order to apply the hydrologic and hydraulic model.</t>
  </si>
  <si>
    <t xml:space="preserve">Delivery of climate change scenarios and vulnerability analysis to base organizations and local authorities. </t>
  </si>
  <si>
    <t xml:space="preserve">Defining the hydraulic work strategy to control floods. </t>
  </si>
  <si>
    <t xml:space="preserve">“Alexander von Humboldt” Research Institute for Biological Resources (IAvH) develops a restoration strategy. </t>
  </si>
  <si>
    <t>400 new families benefit from agroecological and productive actions that improve food safety under extreme climate conditions.</t>
  </si>
  <si>
    <t xml:space="preserve">A participative and culturally-accepted design of housing that adapts to La Mojana's climate conditions.   </t>
  </si>
  <si>
    <t xml:space="preserve">Communities and families are selected to establish the silvopastoral systems, and enter into technical support agreements on the implementation of the adaptation measure. </t>
  </si>
  <si>
    <t xml:space="preserve">The hydrodynamic modeling was fully delivered to 2 environmental authorities, three Mayor's Offices, Cordoba University and Sucre University. Specialized training on use and management of information has been conducted for local organizations to use such skills in decision making. Work stations (computers) have been delivered to environmental authorities and Mayor's Offices for them to manage information and incorporate them into their everyday business. </t>
  </si>
  <si>
    <t xml:space="preserve">An agreement letter was entered into with the IAvH as the party in charge of implementing product 2.2. The following actions have been performed within this agreement:
A strategy for ecological restoration of La Mojana region was defined based on ecosystem services. The IAvH submitted the eco-regional plan for the zone; this plan includes the updated map of wetlands for La Mojana subregion, which is also useful for making a socio-ecological characterization of wetlands form the zone. 
A collaboration agreement was entered into with Corporación Paisajes Rurales and Córdoba University; they provide technical and scientific support to restoration actions.
The dissemination and appropriation strategy for restoration actions directed to communities and local stakeholders was defined.
Field and recognition visits to identify restoration areas.
The agreement with Asociación de Pescadores de El Pital, farmers and protectors of natural resources (APAPI) was executed; in the framework of this agreement 19 new hectares of forests were established, 12 community garden centers were improved and they produced vegetative material to establish forest areas, 57,073 forest seedlings were planted. 10 additional native species were recovered; five theory-practice workshops were developed at five schools of three municipalities; 95 children participated in these workshops. 
</t>
  </si>
  <si>
    <t xml:space="preserve">Technical support from FEDEGAN was confirmed through the sustainable ranching program and Sucre University, school of agricultural sciences, in order to develop agricultural and silvopastoral actions:   The following actions have progressed in this period: 
Defining the strategy with silvopastoral designs.  
(10) communities and (70) families were selected based on the vulnerability analysis.
160 ha identified as suitable for establishing silvopastoral systems as follows: 39,5 Ayapel, 5 San Benito, 115 San Marcos.
17 technical visits to recognize the conditions of land, delimit and plan farms to supply silvopastoral systems.
6 sustainable ranching workshops were performed for 115 families in three municipalities. 
Similarly, experiences were exchanged with small ranchers of La Guajira, where 2 ranchers participated. 
</t>
  </si>
  <si>
    <t xml:space="preserve">10 land-use planning instruments incorporate climate change considerations, with support from the project.
3 municipal development plans; the project supported the creation of 6 work groups (2 per municipality) in order to generate the municipal development plans at the communities impacted by the project in the Ayapel (Córdoba), San Marcos y San Benito de Abad (Sucre) municipalities, as well as, the departmental development plans of Sucre and Córdoba. 
During 2016, they participated in 6 work groups of the Corporación Autónoma Regional (CAR) of Valles del Sinú and San Jorge regions (CVS), in order to develop the Climate Change plan for Córdoba department. Similarly, Corpomojana has been supported in the creation of their environmental action plan.
The review of the Land-Use Scheme (EOT) was completed in San Benito municipality; it was approved by Corpomojana and is currently being handled by the Municipal Council for final authorization. It is worth mentioning that the methodology used in the EOT review in San Benito will be replicated by the Fondo Nacional de Adaptación (National Adaptation Fund) in the review of 10 Land Use Plans of La Mojana municipalities. 
</t>
  </si>
  <si>
    <t xml:space="preserve">Quarterly narrative reports continued to be produced, as well as, financial monitoring reports.                                                                                    2 monitoring visits were performed by the national manager of sustainable development                                                                                                                                                                              3 progress reports were submitted to the Steering Committee for project decision making. 
The coordination office pays monthly monitoring visits on site; the review of progress and adjustments to implementation continue to be developed.
Monitoring methodology has been designed for adaptation measures.  
There was a monitoring visit by the Regional Specialist, Climate Change Adaptation, UNDP – Global Environment Finance Unit, Bureau for Policy and Programme Support
The intermediate evaluation was completed, see annex.
</t>
  </si>
  <si>
    <t xml:space="preserve">The intervention strategy of the project was consolidated, thus strengthening the local team, local partnerships and direct project support to communities; there are 6 professionals in civil engineering, environmental engineering and agriculture and livestock sciences available to strengthen technical support and guarantee the quality of intervention. 
All the administrative and logistic processes needed to guarantee the project's operating capacity have been implemented. 
</t>
  </si>
  <si>
    <t xml:space="preserve">Two (2) hydrological networks and millimeter stations are installed to strengthen data collection and processing, as well as the hydrological network. </t>
  </si>
  <si>
    <t xml:space="preserve">The capacities of communities to manage and understand the SATH are strengthening.                           Commissioning of a climate service center that supports the early warning system in the region. </t>
  </si>
  <si>
    <t xml:space="preserve">Work with association platforms is strengthened and the relation of communities and local authorities is boosted to apply adaptation measures. </t>
  </si>
  <si>
    <t xml:space="preserve">Knowledge of communities and local authorities on climate variability and climate change is strengthened. </t>
  </si>
  <si>
    <t>As a cumulated result as of date, the project has 11 automated hydro climatological stations, surpassing the goal foreseen in the project. This result is not only relevant because it is generating meteorological information in real time but also because it strengthens the environmental information system and it is a reflection of an interagency articulation. The information of the stations is being used on the generation of forecasts and monthly warnings, which are being used by institutions and local producers for decision-making. These results become a prevention strategy to overcome a philosophy of disaster prevention.</t>
  </si>
  <si>
    <t xml:space="preserve">In the project execution process, we identified the need to analyze in depth the sociological conditions of La Mojana wetlands, an issue that is not contemplated in the project, in a way that the restoration processes can have a real impact in the recovery and maintenance of the natural dynamics of the wetlands. As of date, then, we count with a strategy for the ecological restoration of La Mojana region, based on ecosystem services, which we hope to start implementing in the next report period.
Concurrent with the prior exercise, we started an identification procedure for native species and production of plant material (community nurseries), a process that was accompanied by a training process for communities, essential elements for the terrain intervention stage. 
</t>
  </si>
  <si>
    <t xml:space="preserve">For the reported period, we connected 430 additional families, which were benefited of agro ecological resilient actions against climate change; these new families allow us to report a cumulated number of 1825 families benefited with: family productive repairs adapted to flood and drought conditions, temporal crops, rice crops, consumables, tools and farm equipment, among others. One of the items to highlight is the relationship and accompaniment of municipal mayors’ offices; this becomes a sustainability strategy and allows replicating the actions implemented, as they become proposal multipliers for communities that are not covered by the project. </t>
  </si>
  <si>
    <t>During this report period, the project has moved towards the initial and preparatory stages of the project to continue with the implementation stage. In this sense, we defined the alliance with Fedegan through the sustainable livestock program of Universidad de Sucre, faculty of agro-livestock sciences, which will provide technical support and consultancy to design and establish agro-silvopastoral systems. Similarly, based on vulnerability analysis we made progress with the designs of silvopastoral arrangements, we identified the communities and the properties where those systems were going to be established. There was also progress on capability strengthening of the communities through workshops and experience sharing.</t>
  </si>
  <si>
    <t xml:space="preserve">Advisory committees are a space that has allowed strengthening the organization of communities with local authorities, where strategic issues of the project are discussed. This space helped to, among others, achieve cooperation agreements among local communities and mayor’s offices to build community centers, by means of land donation and contributions for construction materials; opening participation spaces in the communities for consultations for development plans. We also highlight the wisdom dialogue strategy in different ways: farmer- farmer through the tours to other regions to know similar experiences (agro-silvopastoral systems) and expert – farmer to collect and analyze data within the framework of the early warning systems. </t>
  </si>
  <si>
    <t xml:space="preserve">The project has been coordinated with the scheme of quarterly monitoring and follow up, within the framework of the follow up platform of UNDP Atlas, through which quarterly narrative reports that answer to the follow up of the project are generated; while a follow up is made to the project risks. Additionally, the project counts with a permanent follow up scheme on the ground. 
The project counts with some stages for operational follow up (Expert and Directive Committees), spaces used to deliver progress reports to partners and feedback. The middle course evaluation was made.
</t>
  </si>
  <si>
    <t xml:space="preserve">During 2016, we received the final products of hydrodynamic modelling, the flood threat scenarios and the Action Plan defined by the National Adaptation Fund. Now as we have this information, our challenge is to count with the technical capability for its processing. According to this need, we strengthened the team with professionals on the handling of this type of information, which has allowed its relay to authorities and local entities so it can be processed and used in development planning processes and project formulation for La Mojana Region. 
The Climate Change Directorate of the Ministry of Environment and Sustainable Development, has been in charge of socializing the products and information generated by the Adaptation Fund, so that in the different Ministry agencies, especially those in charge of making feasible public investment projects funded with money from the Environment area, know the information available and condition the technical feasibility of the projects presented by local La Mojana Authorities to the consideration of the measures proposed. 
</t>
  </si>
  <si>
    <t xml:space="preserve">During 2016, the climate scenarios were defined for the target area, with an analysis of climate variability and a vulnerability analysis concerning the effects of climate change. Besides their work to define and design adaptation measures to the climate change, these products have been an example for the National Government, as methodologies implemented on each one of the exercises have been repeated in projects as important as the Third National Communication of Climate Change, which used climate variability analysis methodology elaborated by the project. 
In addition, the vulnerability analysis and its results were well received among the entities of the National Colombia Government, as they have no precedents. It was a detailed exercise for each one of the communities involved in the project; it was made from the primary information gathered by the own members of the team and their analysis methodology received green light from IDEAM professionals. The IDEAM is the Research Institute of the Ministry of Environment, which is in charge of leading the creation of the report of the Third National Communication of Climate Change. The vulnerability analysis to climate change created for this project, considering its technical quality, has been distributed in different events and shared with other climate change adaptation projects that are implemented in the country. 
</t>
  </si>
  <si>
    <t xml:space="preserve">During project execution, we have improved the Environmental Information System with 9 hydro climatological stations installed in the region during the 2014-2015 period. During 2016, in order to strengthen the environmental information system we recommended the installation of 2 additional hydrological stations to complete 11 stations delivered to the region with the project, and the installation of 14 river sights (measurement rulers for rivers and creeks). Their reading is in charge of the same communities, so that they can be included in the whole Early Warning System construction process.
Interagency cooperation has been shown in a very positive manner in this product, because from the results given by the hydrodynamic modelling and the flood threat scenarios, the Adaptation Fund and IDEAM recommended to acquire and install two hydrological stations to measure the upper basin of San Jorge river and the 14 sights, necessary to strengthen the functioning of the Early Warning System and its efficiency generating timely information related to possible flood threats in the project area. 
During the reported period, the information generated by the stations is being received and processed by IDEAM, in the forecast activities under its charge. 
This information is also being received by region entities through local and department level risk management committees. 
We will continue strengthening information generation through installation of additional river sights to generate more impact and have more data for System establishment.
</t>
  </si>
  <si>
    <t xml:space="preserve">With all the information generated through products previously mentioned, we are creating the operative design of the Early Warning System, in a way that it can be properly own by local entities with the support of IDEAM, and they can be in charge of its functioning. For this reason, we are defining implementation and operation agreements so that a local public operator gets in charge of capturing and processing all information generated and its proper feedback to communities and local authorities through what we would call the creation of a “Climate Services Center”.  
This activity has delayed a complete implementation, as we had to count with the results of Hydrodynamic Modelling and flood warning scenarios to feed the Early Warning System and because the contracting mechanism that would allow specifying and linking the regional operator of the Early Warning System has not been provided yet. 
</t>
  </si>
  <si>
    <t xml:space="preserve">We had to redefine the actions foreseen for this product, because from the second semester, 2016, this project counts with hydrodynamic modeling studies, flood threat scenarios and La Mojana Action Plan (11 municipalities) created by the National Adaptation Fund, elements that were necessary to define an intervention strategy to control floods, as we needed the precise instructions from the Adaptation Fun on which would be the strategy defined by the National Government for La Mojana region. From there, this entity established that the measures that can be implemented have to be directed towards the recovery of the water capacity of the creeks and rivers in order to ease the recovery of the regulation ability provided by La Mojana wetlands, that is, flood control works were restricted (dams, detainment walls) and the activities that recovered regulation capability (creek cleansing, and sediment removal) were prioritized.  
In this sense, the project strengthened the professional team with two water experts, so that with help of the information gathered they could define an intervention strategy to ease water regulation processes in the project area that would benefit the communities bound to the project. 
The intervention strategy design has been developed along with the Adaptation Fund, as this entity, according to the measures prioritized in La Mojana Action Plan, is responsible of making these activities for the whole region. This in turn eases the cooperation between the project and the Adaptation Fund. 
</t>
  </si>
  <si>
    <t xml:space="preserve">From 2016 this product has been reconsidered, given the need to analyze the conditions of the ecosystems in La Mojana, and from it create a “eco regional planning for restoration” an exercise made with IAVH which will work as a technical input for the design and implementation of restoration measures of wetland ecosystems promoted in this region. This study, which was not available before, has been as important for the region, as the hydrodynamic modelling one, as it allows to guide decision making in activities that create a regional impact on wetland ecosystems.  
The eco regional planning systems to restore wetland ecosystems will help so that local entities use them in the wording of investment projects that would be presented for a joint funding to the Nation or to other funding bodies. We have generated important inputs that can be used promoting more coherent actions between the Nation and territories, achieving a higher impact on restoration actions implemented for this region.
We have developed two intervention strategies that complement each other in practical terms. On the one hand, we signed an agreement letter with the Alexander Von Humboldt Institute associated to the Ministry of Environment and Sustainable Development for the design and implementation of restoration activities for wetland ecosystems. During this period, IAVH has defined eco regional planning to design intervention measures, this has been carried out through a work that has included communities, environmental authorities and universities from the region, contributing with its expertise and knowledge on each one of the activities promoted by IAVH which aim to create an impact on the goals established for this product.
Additionally, with the professional staff of the project, we operated an agreement with the Fishermen Association of El Pital (Asociación de Pescadores de El Pital – APAPI-), in order to involve in a participative manner the communities in the wetland ecosystems restoration processes that started last year  (2015), increasing the hectares of forest established, strengthening the 12 community nurseries for production of vegetal material, recovering native forest species, taking advantage of all the material generated in the nurseries and in the restoration processes performed through this mechanism.
</t>
  </si>
  <si>
    <t xml:space="preserve">The number of families directly enrolled in the project was increased to 1.823 through the promotion of production practices resilient to climate change impact.  
Subsistence and short-term gardens have been established with the beneficiary families through the implementation of a series of integral activities. These activities include agro-ecological training for families, permanent agricultural technical assistance, seeds provision, inputs, tools and monitoring of crops and planting performed with 40 communities enrolled in the project.
The achievement of these activities can be highlighted: the assistance provided by the local team, which got strengthened by the recruitment of two agricultural assistants who promoted the inclusion of more families and greater impacts for the last period. Furthermore, it is also important to mention that professionals in the agriculture field of the municipalities have been actively enrolled in the processes already performed, so their experience can be replicated by other communities not enrolled in the present project. Their experience can also be used to formulate investment projects seeking to reduce the vulnerability of the population to the effects of climate variability and climate change in aspects such as productivity, food safety and income generation. 
</t>
  </si>
  <si>
    <t xml:space="preserve">This product has also been rethought since the need to analyze life conditions within the community was identified. Based on that, design architecture models in line to geographic characteristics and customs of the region (vernacular architecture) to serve as replicable model for government entities in charge of resolving social claims regarding the deficit of housing in this region. Also, this exercise revealed two things: 1. Housing construction and community centers costs were defined; this facilitated the revision of available resources and the redefinition of goals intended in this project. 2: while building the houses, there could be some social conflicts if some families are favored over others, regardless of the safeguards applied.  Consequently, a decision was made to implement architecture actions to benefit the whole community and focus the attention on the construction of community centers and rain water collection systems for dry seasons (by taking advantage of the roofs of the existing houses).
Therefore, a total of 501 houses and 14 schools with rain water collection systems were completed during 2016. Thus, the population´s vulnerability can decrease in seasons with low precipitation. 
Designs for housing and community centers which can adapt to climate variability and climate change of the region were prepared with the participation of the communities, including their knowledge in self-construction. Furthermore, local resources that have been traditionally used and adapt better to temperature and precipitation conditions were considered in the design. As a product of this work, two pilots were built; they facilitated the verification of the estimated designs and costs for the foresaid measures and construction time. Additionally, designs drawn made will be included in the sample projects which the National Government promotes; their funding is achieved through the Royalty General System. This situation generates the opportunity to use the designs and extend the impact.
Even though there are delays in the proper execution of the project, it is important to point out the need to wait for the corresponding studies:  hydrodynamic modeling, flood risk scenarios, action plan for La Mojana, life condition studies and design for vernacular housing and community centers. The Adaptation Fund will provide these studies for decision making.   
</t>
  </si>
  <si>
    <t xml:space="preserve">These actions also required the analysis made by the Adaptation Fund in order for them to be designed and implemented. Waiting for the analysis contributes to face difficulties to begin their execution. However, the cooperation between Sucre University, the program of sustainable Livestock supported by the Colombian Government, the World Bank and FEDEGAN (livestock owners union) has made posible the technical assistance and consulting services to design and establish agro-forestry -pastoral systems. This situation facilitates working in the definition of the intervention strategy, selection of communities and families and the processes to generate skills. This idea is possible thanks to the implementation of workshops, training, specialized technical assistance and experience exchange.   
Cooperation activities are present between local entities and other projects in progress. These activities facilitate the possibility to implement the agro-forestry -pastoral systems in other communities that are not enrolled in the project, but located in the same region as La Mojana.
</t>
  </si>
  <si>
    <t>Discussion and decision making instances regarding adaptive measures to climate change have been actively promoted during the past year. The Advisory and Support committees of local authorities have generated spaces for discussion and dissemination of actions carried out. The exchange of experiences and knowledge amongst farmers has generated positive outcomes in terms of training, awareness and skills to face climate change. The most common topics in these instances are: Promotion of resilient productive actions, Early Warning Systems, Restoration of wetland ecosystems, creek cleaning, adaptive architecture and agro-forestry -pastoral systems.</t>
  </si>
  <si>
    <t xml:space="preserve">The universities of the region have been supportive with authorities and communities to carry out actions to strengthen the knowledge and skills towards climate change. These actions are possible thanks to different workshops, meetings and field schools that the project promotes with universities.  
Public entities of the Nation have also contributed to these training processes. The Institute of Hydrology, Meteorology and Environmental Studies (IDEAM) and the AVHI and the professional team of the project have generated the spaces to share topics such as: river flow and riverbed measurement, and ecosystems restoration, respectively. These actions generate the skills needed in the community, local entities and in the project team itself so that the possibility to replicate adaptation measures to climate change is bigger.
</t>
  </si>
  <si>
    <t xml:space="preserve">Given the fact that local government administration began last year (2016-2019), government teams arranged working meetings to take into consideration the information provided by the project, including the hydrodynamic modeling by the Adaptation Fund, in development planning processes and in territorial planning.  As a result, three Mayor´s Offices, two Governor´s offices and local authorities formulated these instruments and included climate change considerations in their strategic and investment planning. Territorial planning instruments with such considerations add up to 10 in total. 
Planning exercises to be highlighted in the project include i. Córdoba’s Adaptation Plan formulation by the CVS. This plan provided the information available for the San Jorge region and the actions boosted by the project worked to be applicable and acceptable in the plan.  ii. La Mojana’s action plan carried out by the Adaptation Fund and Territorial Planning which adjusted San Benito Abad (Sucre) in accordance with Law 388 from 1997.  It is important to mention that the Territorial Planning will be used as a methodological model in order to revise and adjust each Plan in the municipalities of La Mojana. They will be sponsored by the National Adaptation Fund. 
</t>
  </si>
  <si>
    <t xml:space="preserve">The actions that the project promotes have been supported by local and national entities. The project has served as an example to be followed in the implementation of adaptive measures in the region. Different entities have considered replicating those actions with their own resources either through the formulation of public investment projects or through International Cooperation Agencies to ensure their funding.  
Inter-institutional cooperation actions have contributed to notably move forward to the implementation of the project during the last period. This cooperation can be seen in two different ways: expert entities in any of the topics have trained the technical team of the project, the communities and local officials. Along with the obtained skills, the project has provided training to other social actors by experiences exchange, workshops and meetings where it is possible to share the progress and measures implemented. 
It is still necessary to strengthen the communication and dissemination strategy. Even though actions have been implemented, they are not sustained nor with the purpose of educating different local actors towards the necessity to generate adaptive processes to the effects of climate change.
</t>
  </si>
  <si>
    <t xml:space="preserve">The Ministry of Environment and Sustainable Development has provided technical assistance to execute the project in each one of its components. The Ministry has performed this task through the professional team of the Climate Change Division. This ongoing accompaniment has also served to follow up the actions implemented on the field and has contributed to steadily provide feedback to the adaptive measures being developed.  
However, components and products do not have a clear monitoring strategy with indicators and people in charge in order to identify the local actors that should take responsibility of maintaining the promoted activities once the dead line of the project has been met.
We require more promptness regarding the acquisition processes towards the execution performed by the Implementer Sponsor. Administrative and contractual delays, together with the necessity to organize all the actions as per the rainfall regime in the region, have caused in some cases the need to adjust the execution schedules and reschedule the implementation of the actions.
</t>
  </si>
  <si>
    <t xml:space="preserve">During the past year implementation activities have increased, as well as the number of families enrolled in the project in comparison to other previous periods. Thus, the strategy of intervention defined by the Technical Coordination was supported. This activity strengthened the  technical team on the field.  </t>
  </si>
  <si>
    <t xml:space="preserve">Eleven (11) automatic hydro climatological stations and an ADCP are creating information that helps the decision-making process related to the climate risks management. These stations are integrated in the IDEAM (Institute of Hydrology, Meteorology and Environmental Studies) monitoring network. With the installation of these stations, the San Jorge’s and Cauca’s rivers’ basins are being monitored; these rivers have influence in the Mojana region. The Mojana’s stations network is comprised of five (5) rain gauge stations, two (2) meteorological stations and four (4) hydrological stations. These stations are transmitting information via satellite to IDEAM’s (Institute of Hydrology, Meteorology and Environmental Studies) forecast room; this allows preparing forecasts and warning bulletins, which are submitted to local institutions. 
This information is included in the monthly bulletins prepared by Cordoba and Sucre`s agro climatic technical tables. Said bulletins are delivered to the producers of the region each month. 
The IDEAM (Institute of Hydrology, Meteorology and Environmental Studies) has provided Cordoba University with access to the climatological information platforms in order to strengthen research processes in the region.  
</t>
  </si>
  <si>
    <t xml:space="preserve">50 institutions and local stakeholders have access to information related to climate change that is generated by the project and can integrate it into their work. They are:
1) Planning office and risk management committee at the mayoral office in Ayapel
2) Planning office and risk management committee at the mayoral office in San Marcos
3) Planning office and risk management committee at the mayoral office in San Benito Abad
4) Municipal Council of Ayapel
5) Municipal Council of San Marcos
6) Municipal Council of San Benito Abad
7) CORPOMOJANA (CARs)
8) CVS - The Regional Autonomous Corporation for the Sinú and San Jorge Valleys
9) Universidad Pontificia Bolivariana (Montería campus) 
10) Risk Council for the Department of Córdoba 
11) Risk Council for the Department of Sucre
12) National Adaptation Fund
13) Alexander Von Humboldt Institute                                                                                                                                                                                                                                                                                                        14) Sucre regional government     
15) National Planning Department                                                                                                                                                                                                                                                                                                                                     
16) Seheve: Fishermen and Agricultural Producers Association ASOPESAGRO (Ayapel)
17) Cecilia: Asociación Productivos Pescadores y Ganaderos ASOPROPEGACE (Ayapel)
18) Sincelejito; Asociación de Agricultores, Pescadores y restauradores ECOAYAPEL(Ayapel)
19) Rondón; Junta de Acción Comunal de Rondón (Ayapel)
20) Los Negritos: Asociación de Campesinos y Campesinas (Ayapel)
21) Alfonso Lopez: Asociación de Productores para el Desarrollo (Ayapel) 
22) Alfonso Lopez: Junta de Acción Comunal (Ayapel)
23) Pañuelo: Community Action Council (Ayapel)
24) Alemania: Community Action Council (Ayapel)
25) Guartinaja: Community Action Council (Ayapel)
26) El Cuchillo: Community Action Council (Ayapel)
27) Corea: Community Action Council (Ayapel)
28) Mata de Caña:  Community Action Council (Ayapel)
29) 8Las Guaduas: Community Action Council (Ayapel)
30) Las Chispas:  Asociación de Agricultores y Pescadores ASOAGRIPESCHIS (San Benito Abad)
31) Chinchorro: Asociación de Campesinos (San Benito Abad)
32) Pasifueres: Asociación de Agricultores, Productores Pecuarios, Piscicultores y Ambientalistas ASPASFU (San Benito Abad)
33) Tosnovan: Asociación Agropecuaria de Indígenas, Afrodescendientes, Campesinos y Desplazados ASOAGROCAMTOS (San Benito Abad)
34) Cuiva: Asociación de Mujeres (San Benito Abad)
35) La Plaza: Community Action Council (San Benito Abad)
36) Las Pozas: Community Action Council (San Benito Abad)
37) Parcelas de Santa Fe: Community Action Council (San Benito Abad)
 38) Venezuela: Community Action Council Parcelas (San Benito Abad)
39) Las Delicias: Community Action Council (San Benito Abad)
40) Cauchal: Community Action Council (San Benito Abad)
41) Caño Caimán: Community Action Council (San Benito Abad)
42) La Costera: Community Action Council La Costera (San Marcos)
43) Cuenca: Community Action Council Cuenca (San Marcos)
44) La Costera: Asociación de Agricultores y Pescadores de La Costera AGRIPEC (San Marcos)
45) El Pital: Asociación de Pescadores, Agricultores y Protectores de los Recursos Naturales APAPI (San Marcos)
46) Las Flores: Asociación Agropecuaria de Campesinos y Campesinas, Indígenas, Afrodescendientes y Desplazados de las Flores, San Marcos, Sucre ASOAGROCAMLASFLORES. (San Marcos)
47) El Torno: Asociación de Mujeres, Campesinas y Pescadores – Agricultores ASOCAMTOR (San Marcos)
48) Parcelas de Viloria: Asociación de Campesinos de Viloria, La Mancha, Venecia Tres y Mancha Tres (San Marcos)
49) Palo Alto: Asociación de Productores Agroecológicos. Agrosolidaria (San Marcos)
50) La Mancha: Asociación de Familias Agropecuarias y Piscicultoras del San Jorge (San Marcos)
This information corresponds to: i) the results from the La Mojana hydrological and hydraulic modeling processes, performed by the National Adaptation Fund; ii) the results of the participatory rural appraisal about the vulnerability to climate change and climate variability, iii) eco-regional analysis for restoration, iv) methodology for the creation of development plans with the incorporation of Climate Change elements, data sheets about adaptation actions (gardens, silvopastoral systems, rainwater training, seed bank, rice mills), v) good practices calendar, vi) posters about good practices to mitigate mercury contamination in fish consumption and rice seeding. 
</t>
  </si>
  <si>
    <t xml:space="preserve">6 productive initiatives with an agro-ecological approach are implemented in the communities of the three municipalities of influence of the project, which allows families to assure their livelihood in the midst of extreme climate situations. The initiatives are the following:
i) 1,333 family vegetable gardens adapted to drought and flood situations that benefit the same number of families. This initiative benefits 6.365 people, out of which 3,370 are women and 3,295 are men. These vegetable gardens have aubergine, tomatoes, soft pepper, string bean, pumpkin, scallion, cucumber, coriander and medicinal plants). These vegetable gardens in grounded structures (circular, linear and wood structures and recyclable containers) are preventive actions against flood. As far as drought periods are concerned, the drip irrigation technique is being implemented with the use of plastic bottles; and seeding under shade. The average area of each vegetable garden approximately is 120 m2 and its distribution per municipality is as follows: Ayapel 767, San Marcos 450, San Benito Abad 178. 
ii) 1,217 families (who are part of the 1,333 the vegetable gardens) established organic crops with the following varieties: Corn 1,007 hectares, bean 108.8 hectares, gandu 20 hectares, plantain 14.52, yucca 20,17 Each family cultivated 1 hectare in average, 6,922 men and 3,165 women.
iii) 729.33 hectares of native rice resistant to local climate conditions and mercury contamination benefitted 1,217 families, 6,922 men and 3,165 women. 
iv) Three rice mills for post-harvest management. This infrastructure enables families to store rice for later extreme climate periods. This activity benefitted 601 families, 3,005 people (1382 women and 1623 men). 
v) A fish pond that benefitted 48 families (240 people, 110 women and 130 men). This fish pond guarantees fish production during drought periods and also it helps mitigate contamination.
vi) 120 women participated in the activities to produce of artisan fibers. Artisan fiber production is articulated with wetland restoration with native species that contribute to slope stabilization. 
</t>
  </si>
  <si>
    <t xml:space="preserve">The project has a defined strategy for the implementation of silvopastoral systems. 
The project coordinated technical support for the implementation of Silvopastoral Systems between the National Federation of Livestock owners (FEDEGAN) and Sucre University. The result of such coordination resulted in the progress made in the following actions: 
i) 2 workshops on tree nurseries intended for producers of vegetable materials. 
ii) 4 socialization workshops on agro-silvopastoral systems with the participation of 115 families (71 from San Marcos, 41 from Ayapel, and 3 from San Benito Abad) 
iii) A total of 160 hectares for the implementation of SASPs has been identified (39.5 in Ayapel, 5 in San Benito, and 115 in San Marcos) 
iv) 6 visits to livestock farms in which the following actions were made: recognition of plots, grass inventories, timber and fruit trees, native forages for livestock feed.  
</t>
  </si>
  <si>
    <t xml:space="preserve">42 communities and 6 associations (3 women’s associations) strengthen their climate and disaster risk management capacities. The following are the adaptation measures that implemented by the communities to increase their resilience: agro productive practices with an organic approach, rescuing of seeds resistant to climate variability, organizational strengthening and partnership work, ecological restoration of wetlands, early warning systems and adaptive infrastructure, and good farming practices. 
Las Flores community in San Marcos, was able to negotiate the donation of a 1-hectare area from a private landowner with the help of the mayor’s office. An agricultural production project is to be established in the area. 
1) El Pital (San Marcos)
2) Cuenca (San Marcos)
3)  El Torno (San Marcos)
4)  Las Flores (San Marcos)
5) La Mancha (San Marcos)
6) Campanito (San Marcos)
7) Parcelas de la Gloria (San Marcos)
8)  Mono Solo (San Marcos)
9)  Venecia (San Marcos)
10)  Cecilia (Ayapel)
11)  Sincelejito (Ayapel)
12)  Seheve (Ayapel)
13)  Las Guaduas (Ayapel)
14)  Corea (Ayapel)
15)  Rondón (Ayapel)
16)  Mata de Caña (Ayapel)
17)  Alfonso Lopez (Ayapel)
18)   Cuchillo (Ayapel)
19)    Barcelona (Ayapel)
20)     Los Negritos (Ayapel)
21)     Guartinaja (Ayapel)
22)      Pañuelo (Ayapel)
23)         Caracolí (Ayapel)
24)         Las Marías (Ayapel)
25)         ASONEGRITOS (Ayapel)
26)         ASOPECE (Ayapel)
27)         ASOPESIN (Ayapel)
28)         Alemania (Ayapel)
29)         Santa Elena (Ayapel)
30)         La Mina (Ayapel)
31)         Barandilla (Ayapel)
32)         Chinchorro (San Benito Abad)
33)         Las Chispas (San Benito Abad)
34)         Pasifueres (San Benito Abad)
35)         Tosnovan (San Benito Abad)
36)         Las Delicias (San Benito Abad)
37)         Caño Caimán (San Benito Abad)
38)         Parcelas de Viloria (San Marcos)
39)         Venezuela (San Benito Abad)
40)         La Plaza (San Benito Abad)
41)         El Cauchal (San Benito Abad)
42)         Parcelas de Santa Fe (San Benito Abad)
43)         El Chupo (San Benito Abad)
44)         Las Pozas (San Benito Abad)
45          Cuiva (San Benito Abad)
45) Association of Women Farmers and Fishermen – Agricultural producers of El Torno village ASOCAMTOR
46) Women’s Association of Cuiva
47) Association of Agroecological Farmers. Agrosolidaria
18 Local and regional institutions currently strengthen their climate risk management capacities and foster adaptation measures regarding climate variability and climate change. Such strengthening has been implemented through a diploma course on "Tools for Climate Change Adaptation and Risk Management", organized together with the Pontificia Bolivariana University in Monteria, technical training, and advisory committees where people socialize the project’s technical information 
4 mayoral offices,
2 departmental governments,
2 CARs,
CORPOICA, 
INCODER 
Plan de Aguas Consortium in Córdoba, 
Pastoral Social
Córdoba University
FEDEARROZ
FENLACE 
Sucre University
Sucre Governor’s Office
Alexander Von Humboldt Institute
</t>
  </si>
  <si>
    <t>60% of the population from 42 communities in the area of influence of the project, 15.555 people, out of which 50% are women, have improved their knowledge about climate change and climate variability topics. 7 training programs have been designed in order to strengthen such capacities; one of them was taught by Córdoba University and another one by Sucre University, the other 5 training programs were taught by the project’s technical team. Information has been disseminated through handbooks, newsletters, workshops and meetings. 115 rural promoters have been trained to perform dissemination tasks on content related to adaptation measures.</t>
  </si>
  <si>
    <r>
      <t xml:space="preserve">Good practices and lessons learnt has been captured so far in the following technical reports, documents, videos and articles:
Agro-meteorological Brochures for the Mojana Region                                                                                                                                                                                                                                    
workshop reports on community risk mapping and early warning system 
Design document of the 1st phase of wetland restoration
Good practices report on: water management and rice production practices for managing mercury contamination risk
Strategic plan for the adaptive management of agriculture production activities
Training plan and method for rural advocates (community contacts)
Implementation report on adaptation measures: for food security (Pastoral Social Montelibano) and for water supply (Fundación SAHED)
Guidelines for Departmental Zoning Plans
Guide to incorporating climate change issues into Land Zoning Plans
Methodological guidance notes for adaptation in:
• Forest restoration
• Agricultural productive activities
• Home gardens
• Seed banks 
• Agro-silvo-pastoral measures
• water capture and storage.
</t>
    </r>
    <r>
      <rPr>
        <sz val="10"/>
        <color rgb="FFFF0000"/>
        <rFont val="Times New Roman"/>
        <family val="1"/>
      </rPr>
      <t xml:space="preserve">Handbook about the application of Land-use Plans 
Handbook /Manual on self-construction of adapted houses 
Handbook on the functioning of Rice mills 
Calendar of good practices for climate change adaptation 
Poster about good practices to mitigate mercury contamination 
Agenda including vulnerability analysis handed out to local promotors and authorities
</t>
    </r>
    <r>
      <rPr>
        <sz val="10"/>
        <color indexed="8"/>
        <rFont val="Times New Roman"/>
        <family val="1"/>
      </rPr>
      <t xml:space="preserve">Videos and articles: 
https://www.youtube.com/watch?v=K4G-223BM9g&amp;feature=youtu.be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Currently these and other documentation is being organized and uploaded at the project page on the UNDP CC Adaptation portal:
http://www.undp-alm.org/projects/af-colombia
http://www.co.undp.org/content/colombia/es/home/ourwork/environmentandenergy/successstories/huertas-familiares-contra-el-cambio-climatico.html
http://elmeridiano.co/restauran-30-hectareas-de-bosques/49703
https://youtu.be/K4G-223BM9g
</t>
    </r>
    <r>
      <rPr>
        <sz val="10"/>
        <color rgb="FFFF0000"/>
        <rFont val="Times New Roman"/>
        <family val="1"/>
      </rPr>
      <t xml:space="preserve">http://elmeridiano.co/restauran-30-hectareas-de-bosques/49703
La memoria ambiental de La Mojana 
http://elmeridiano.co/modelo/50955
http://www.co.undp.org/content/colombia/es/home/operations/projects/environment_and_energy/reduccion-del-riesgo-y-de-la-vulnerabilidad-frente-al-cambio-cli.html
</t>
    </r>
  </si>
  <si>
    <t xml:space="preserve">What implementation issues/ lessons, positive or negative, affected the project progress? 
</t>
  </si>
  <si>
    <t xml:space="preserve">To respond to the project integrality, the project technical team was set up during this phase as follows:  One (1) livestock technician to provide support to sylvo-pastoral activities. One  (1) professional in civil engineering  to provide support to the activities of adaptive architecture, early warning systems, water and basic sanitation; 2. Agriculture technicians for technical assistance in agriculture activities; they are to emphasize the implementation of biofertilizers for food production; one (1) advisor specialized in hydrodynamic modeling; one advisor specialized in hydrology to construct hydraulic works for flood control. The consolidation of the team provided the project t with the necessary experience to guarantee the quality of the interventions. The participation of families in project actions has increased. Currently 3,111 families and 44 communities benefit from project actions.
Articulation with new entities that support the project such as Sucre University and the sustainable livestock program 
is contributing to apply successful practices in other communities; they improve the quality of project actions. 
</t>
  </si>
  <si>
    <t xml:space="preserve">The project has expanded its coverage to the communities in order to reach the target number of beneficiaries. As a result, 10 new communities have joined the project increasing the total number of communities to 42. This means new families were integrated to the program for a total of 3,111 families. </t>
  </si>
  <si>
    <t xml:space="preserve">The project continues to work to strengthen the roles and tasks of women and men in the implementation of adaptation measures. Particular emphasis has been placed on the empowerment of women, considering their historical exclusion in local development processes in the area. Pursuant to the foregoing and taking into account the contributions made by rural women to the family economy, the project has focused on the implementation of family productive activities under the management and leadership of women.
On the other hand, in spaces dedicated to decision-making such as community assemblies or community action meetings, the project ensures women’s participation in decision-making. Therefore, women participate equally in the training processes carried out by the project.
</t>
  </si>
  <si>
    <t xml:space="preserve">The implementation of the participatory rural diagnosis and the vulnerability analysis allowed the project to be adjusted and to redefine some adaptation measures to respond to community needs in order to reduce the vulnerability to climate phenomena. Through these community consultations, it was possible to identify that the drought phenomenon affects access to water for human consumption, food production and livestock activities. That is why the project strengthened actions aimed at responding to these needs.
It is important to consider post-harvest management (including budgets) in the implementation of adaptation measures associated with livelihoods, so that families can develop a culture of food storage for critical climate periods.
 Adaptation measures on ecosystem restoration should be designed to restore biodiversity and ecosystem services; it generates commitment on the part of communities to take care of said services. Similarly, actions to raise awareness of water sources should be carried out, especially in communities with high water deficiency rates during periods of drought in order to reduce climate vulnerabilities.
It is necessary to consider the time and budget needed in order to design adaptation measures to respond to the conditions of the context. In the case of La Mojana, it is important to take into account the difficult access to the community which is conditioned by weather seasons. The difficult access to the area increases the costs of implementation actions and requires time for community agreement.
Integrating young people and children into the process of raising awareness and training on climate change adaptation enables the recovery of ancestral knowledge, generates intergenerational dialogues and promotes understanding of climate change problems in their territories.
</t>
  </si>
  <si>
    <t xml:space="preserve"> Family vegetable gardens are an effective adaptation measure against climatic variability and climate change which perfectly fits into the socio-economic conditions of La Mojana families. The project has promoted agrobiodiversity as a measure to meet the nutritional needs of the low-income population and of those who do not have access to large tracts of land to develop their crops. This measure provides short-term results and ownership from communities; thus, it is a strategy that guarantees livelihoods and increases the resilience of the populations exposed to climate risks. On the other hand, since women manage family vegetable gardens, it recognizes their contribution in the improvement of families’ livelihoods.
The implementation of rainwater harvesting measures is an easy-to-install and easy-to-maintain action; the cost-benefit is efficient and guarantees the quality of water for human consumption. In addition to this, this adaptation measure contributes to decrease the pressure in the aquifers and promotes their preservation. At the same time, it generates awareness of the importance of taking care of water resources.  
Community nursery gardens for the production of plant material promote the recovery of native species at risk, contribute to the preservation of biodiversity, and encourage collective work and appropriation of the territory. 
The recovery of native seeds is a low-cost measure, promotes the recovery of ancestral knowledge, guarantees food security and food quality in the face of severe weather events. 
</t>
  </si>
  <si>
    <t xml:space="preserve">Training for food processing, establishing food banks that can be preserved for times of both drought and flood. 
Water management for agricultural activities. This measure would contribute to reduce the impacts of drought on food production for self-consumption. 
Promotion of ecotourism as a measure that promotes the care of the environment and the conservation of biodiversity, through the exchange of local experiences and knowledge. 
</t>
  </si>
  <si>
    <t xml:space="preserve">The project has developed analyzes and studies that have helped to define and adjust the intervention strategy, these analyzes are a participatory rural diagnosis, which aided to improve the project baseline. This diagnosis confirmed that droughts are a phenomenon that has a high negative impact on the livelihoods in La Mojana.
Vulnerability analysis. This analysis aided to determine the climatic phenomena that affected each community the most, and thus the appropriate adaptation measures to increase the resilience in each of the communities.
The hydrodynamic modeling, provided by the National Adaptation Fund, has allowed the technical improvement of adaptation measures, for example, for adapted housing, the flood risk scenarios were used to determine the flood levels. Likewise, this study helped define and select, in a more precise way, the creeks in which the works for the control of floods must be done.
The eco-regional analysis helped us determine the areas where the restoration actions will be carried out. 
</t>
  </si>
  <si>
    <t xml:space="preserve">The design of the technical data sheets for each of the adaptation measures has allowed structuring the methodologies for the implementation of each of the adaptation measures. These sheets also have information on the costs and profitability of each one of the measures. 
The climate variability analysis has provided a better knowledge on the behavior of the climate in the region. This information has been instrumental for the education of families on the actions that must develop in their communities to reduce vulnerability. 
</t>
  </si>
  <si>
    <t xml:space="preserve">The technical and territory information generated by the project has contributed to the formulation of La Mojana action plan, which is led by the National Adaptation Fund.
Similarly, the information and lessons learned from the project have served as the basis for the formulation of an adaptation project to be presented to the Green Climate Fund, which is intended to benefit the 11 municipalities of La Mojana. 
</t>
  </si>
  <si>
    <t xml:space="preserve">The score given to each product took into consideration the execution progress, the achieved goals and adherence to the schedule. The project has progressed satisfactorily during the past year due to the enrollment of more families and communities. Cooperation with local authorities has been permanent and steady, but there are still some products without significant progress. The progress was affected by the lack of technical studies as detailed in the formulation of the project, which would support the decisions defined. Thus, the steering committee agreed to wait for the studies that would allow defining how the foreseen measures may be affected by the flooding scenarios built with the hydrodynamic modeling of the Adaptation Fund, the Eco Regional Restoration Planning prepared by AVHI; and the designs of vernacular architecture. The studies would facilitate determining how the planned measures could be affected by flood scenarios. These studies would be performed in a participative manner and would value the communities´ way of life. Provided that we currently have the required basis studies, we are carrying out a phase of planning and definition with concrete actions for each component. These actions will contribute to the sustainability of the implemented measures and activities that have been delayed are expected to be achieved in the present year. Having the basic and detailed technical studies has facilitated the definition of measures costs and, in some cases, the evaluation of the real possibility to achieve the goal. This situation was also informed in the Mid Term Review that was also carried out in late 2016.
During the execution of the project, the time that had been initially planned for the project implementation was invested in the implementation of detailed studies. Such studies have facilitated the design of the pending execution measures such as Establishment and Consolidation of the Early Warning System, creek and river intervention recovery for the rehabilitation of the hydric regulation, the implementation of wetland ecosystem restoration measures, the construction of adaptive architecture measures and the establishment of agro-forestry-pastoral systems.
The professional team in the field was strengthened thanks to the situation described above. It has boosted the actions promoted by the project. This condition proves that the execution possibilities of pending actions rely on the capacity of the technical team, the community and the local authorities. This capacity guarantees their execution, generates the greatest impacts to reduce Vulnerability to the effects of Climate Change and contributes to the sustainability of actions.     
Additionally, defining the monitoring strategy and strengthening the communication, dissemination and awareness strategy is a need. Although actions have been made in this sense, an integral strategy to present the results obtained by the project has not been defined yet. This contributes to training, generation of local capacities and sustainability of the measures.
Finally, there are two aspects that have influenced the implementation of the project: First, public order problems have increased as a result of the illegal armed groups and the peace process that the government conducted with FARC. These problems have several times led to cancel the activities that had been carried out during the meetings; and also to look for mechanisms to ensure that these armed groups do not affect the communities that have benefitted from the project. Second, the precipitation and drought conditions in the area have been crucial for the programming of adaptive measures. Difficulties have often been experienced to articulate contracting actions with the rainfall cycles that are needed to implement such actions. Other times, it has affected the productivity of the crops promoted by the project. 
</t>
  </si>
  <si>
    <t>The project activities planned for the period when reports are submitted are satisfactorily in progress in order to achieve most of the main goals. These activities have only shown minor difficulties, which have been resolved on the way.</t>
  </si>
  <si>
    <t>Financial information:  cumulative from project start to March 2017</t>
  </si>
  <si>
    <t xml:space="preserve">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t>
  </si>
  <si>
    <t xml:space="preserve">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"Por favor, justifique su calificación y tratar los siguientes puntos:
</t>
  </si>
  <si>
    <t xml:space="preserve">The project has extended its intervention to other communities in the region (42 in total), where training processes have been carried out with community leaders. These community leaders are responsible for raising awareness about the importance of preserving and caring for natural resources, especially water sources, wetlands, flora and fauna. The project has signed 15 commitment letters with land owners of properties where restoration actions are carried out to guarantee the conservation of such areas. Within the framework of the letter of agreement signed with Humboldt Institute, a strategy of disclosure and appropriation was designed with the following objectives: 
Involve the different institutional stakeholders at regional and municipal levels so that they may learn, take ownership and participate in the monitoring process of the wetland restoration strategy.
Adopt local capacities in the design, implementation and follow-up of a strategy of management of wetlands.
Strengthen local knowledge and practices related to biodiversity of wetlands in the region. 
Promote knowledge of local biodiversity and use at regional and national level. 
Active involvement of environmental authorities in the implementation and monitoring processes of the restoration areas. 
“Clean” agricultural practices have promoted by the project. They contribute to land conservation and include practices such as the use of organic pesticides and fertilizers, changing the practice of burning weeds to manually removing it, a practice known as “plateo”. 
The process of training families on agro-ecological practices continues, both for sustainable livestock and agriculture. 
</t>
  </si>
  <si>
    <t>low</t>
  </si>
  <si>
    <t xml:space="preserve">This risk changes from medium to low since the project has managed to improve the synergies with local entitities by  means of coordination and interrelation actions. In this sense, the project has actively participated in the implementation of adaptation measures at local institutions such as Governor’s offices of Cordoba and Sucre, local Mayor’s offices, environmental authorities and universities. </t>
  </si>
  <si>
    <t xml:space="preserve">Rainwater collection systems were established both for households and communities to ensure water supply for household consumption.
* Assistance has been provided to families regarding adaptation measures that benefit crops. For example, agro-forestry and mixed farming techniques, shade planting and drip irrigation.
* A precipitation analysis is being carried out on the basis of the information provided by the Adaptation Fund in order to have information that allows us to give a precise guidance to communities on the measures that should be adopted.
* Coordination with agro-climatic committees in Sucre and Córdoba for the dissemination of agro-climatic bulletins.
* Work in cooperation with local authorities to take into account regional forecasts.
In addition to the continuation of these measures, the project has concentrated its community work on farming techniques to help the recovery of degraded soils. Soil studies are being conducted to determine whether the soil requires any special treatment to avoid its degradation; and then promote the care and protection of water sources.
</t>
  </si>
  <si>
    <t xml:space="preserve">During this period, it was necessary to implement safety- related mitigation measures. Therefore, training sessions with the field team were conducted to strengthen self-protection techniques and protocols of action in the event of high risk situations. These measures prevented the project from disrupting its actions and allowed for adaptation measures to be implemented on an ongoing basis.
Similarly, it was necessary to implement further drought adaptation measures due to El Niño phenomenon. The project technical team strengthened the technical support as well as the support to plant short-cycle crops and identify low-lying areas to ensure food production for families. 
</t>
  </si>
  <si>
    <t xml:space="preserve">Delivery of climate change scenarios and vulnerability analysis to communuty-based organizations and local authorities. </t>
  </si>
  <si>
    <t xml:space="preserve">The climate variability and variability analysis have been delivered to the local authorities and community-bdase organizations. This information has helped communities and authorities to understand climate phenomena.  This information has also helped adjusting the project's adaptation measures, especially data related to restoration, agricultural activities and planning of silvopastoral systems. </t>
  </si>
  <si>
    <t xml:space="preserve">Two (2) new hydrological stations are installed to strengthen data collection and processing, as well as, the hydrological network. </t>
  </si>
  <si>
    <t>Two (2) new hydrological stations were installed at the high basin of San Jorge River, reaching 11 installed automated stations in the network at the areas of greatest influence for the project; the installation of these stations allow having better information on the behavior of the high basin of San Jorge River, thus strengthening the generation of information that allows having better early alerts in case of eventual floods.  These stations were included in the IDEAM's hydrological network, and Córdoba University and the professional person in charge of EWS matters were granted access to the platform; these actions are strengthening the climatological information spread among agroclimatological boards of Córdoba and Sucre</t>
  </si>
  <si>
    <t xml:space="preserve">The capacities of communities to manage and understand the EWS are strengthened.                           Commissioning of a climate service center that supports the early warning system in the region. </t>
  </si>
  <si>
    <t xml:space="preserve">14 limnimetric stations were installed; such stations monitor the behavior of San Jorge River and Viloria, San Matías, Rabón, Ciénagas de Las Flores, El Pital, Cuenca and San Benito Abad creeks. These stations are tools that allow communities to measure water levels twice a day. 14 community committees (30 people) were formed and trained; they are in charge of monitoring and recording creek behavior daily. Similarly, IDEAM's technical team calibrated limnimetric stations in order to establish the reference level for actual flood levels at each community where stations were installed. The actual topographic section was also recorded at each station using the ADCP acquired by the project, in order to estimate the values of creek levels at each community. This information will be the basis to establish performance protocols facing an eventual emergency situation related to floods. Upon request by the project's technical committee, we continue to look for a local partner that supports the implementation of a Climate Service Center; this center will provide technical and scientific information to the Hydroclimatological Alert System. Monthly participation at agroclimatological boards of Córdoba and Sucre continues. The agroclimatological newsletter is disseminated among such boards; this newsletter supports the capacities and technical aids that the project provides to families regarding climate behavior. Communities continue to be trained on early alert topics; this period includes training for children at schools. 
A workshop on protocols to follow in case of emergency was developed in Ayapel with support by Corporación Autónoma Regional (Autonomous Regional Corporation, CAR) of Valles del Sinú and San Jorge - CVS; 34 people participated in this workshop.
</t>
  </si>
  <si>
    <r>
      <t>Two professionals specialized in hydrology joined the technical team; they performed the analysis of information about hydrodynamic modeling;</t>
    </r>
    <r>
      <rPr>
        <sz val="10"/>
        <color theme="4" tint="-0.249977111117893"/>
        <rFont val="Times New Roman"/>
        <family val="1"/>
      </rPr>
      <t xml:space="preserve"> the strategy to execute hydraulic works to control floods was redefined based on this analysis. They found that the most appropriate strategies are intended to recover natural water dynamics and the performance of natural wetland channels. The communities participate broadly in this strategy seeking to guarantee their engagement and  sustainability of measures</t>
    </r>
    <r>
      <rPr>
        <sz val="10"/>
        <color theme="3"/>
        <rFont val="Times New Roman"/>
        <family val="1"/>
      </rPr>
      <t xml:space="preserve">. 
The following actions have been developed in the framework of this new strategy:
Identification of creeks/wetland channels in the area of influence of communities participating in the project.
Verification of priority creeks during field visits by means of matching information to modeling results.
1. Alternatives are being identified to verify the degree of sedimentation and presence of aquatic vegetation of water sources.
2. These actions have been proposed under a comprehensive approach of actions with output 2.2 on wetland restoration, in order to improve pluvial connectivity and habitat among creeks and swamp forests at least in one (1) priority swamp forest.
Prior to intervention, the plan is to perform conflict analysis related to land ownership and use in identified areas, socialization sessions to raise awareness and set commitments with property owners, as well as, monitor water quality in order to have a reference to establish physical-chemical, bacteriological and microbiological water quality indexes before and after cleaning creeks; these will be, in turn, input to define differentiated strategies for final disposal and/or use of macrophytes and low sediments generated after cleaning the creeks. Another activity identified is aerial photography using a drone; this will be useful to have a visual record before and after the works performed, and recognized the approximate amount of low sediment accumulated by means of processing and generating the DSM (Digital Surface Model))
Intervention in creeks (low sediment removal and handling of aquatic vegetation) comprises actions accompanied by studies conducted by universities or institutions about: Macrophyte growth rates and  
• Final disposal or use of low sediments and aquatic vegetation.
• A strategy of community appropriation is proposed to guarantee these actions, transfer knowledge and raise awareness among communities about the benefits of taking care and maintaining the functionality of creeks. 
</t>
    </r>
  </si>
  <si>
    <t xml:space="preserve">The coordination efforts between communities and local authorities continues to be supported; the following activities were carried out for this purpose: 
4 Advisory Committees, where the following topics were discussed: 
Adaptive housing: they agreed to this regard that mayor's offices would support communities with land donations to build community centers and they would support the construction of pilot housing; in this sense, San Marcos Mayor's Office supported the management of property where the pilot center and adaptive housing were to be constructed; similarly, the provided construction materials. Ayapel and San Benito Mayor's Offices managed the lots where community centers where to be built.
Early alert systems: Actions were arranged among the communities and the risk management offices from the three municipalities; each mayor's office appointed a liaison with the communities to monitor rivers and creeks. 
Communities from the project's area of influence participated in query processes to implement the development plans. Similarly, the CVS is supporting families from Ayapel municipality through training in topics related to early warning systems.
The CVS agreed to monitor the actions intended to restore and recover the water dynamics performed at the communities of their jurisdiction to guarantee accompaniment and progressively build sustainability conditions.
It was possible to continue accompanying families in the implementation of measures to mitigate mercury pollution, with support by Cordoba university. 
Sucre University, through the school of agricultural sciences, trained 115 promoters of community-based adaptation; similarly, they are providing technical support to families of Cecilia community in the monitoring of the fish farming initiative.     
Cordoba University was granted access by IDEAM to the technological platform of climate information thanks to the project.
The liaison among project associations, associations of Pital, Sincelejito and Las Chispas has been fostered; they are supporting each other to strengthen the operation of rice mills. 
</t>
  </si>
  <si>
    <t xml:space="preserve">Knowledge of communities and local authorities on climate variability and climate change is strengthened through training sessions </t>
  </si>
  <si>
    <t xml:space="preserve">During this period the project focused on reinforcing the community knowledge on topics related to climate variability and climate change; the training sessions performed were: 
19 introductory workshops on basic concepts of climate variability and climate change (463 people, 276 women and 187 men)
1 workshop on early alert systems, socialization of successful experiences of CVS (34 people)
13 workshops for reading and report of limnimetric stations
Technical strengthening of farming fish in ponds, together with Sucre University. 
11 workshops on data collection to monitor the areas under ecological restoration process (40 people; 17 women and 23 men).
11 workshops on collection, extraction and conservation of local seeds. 
1 workshop on basic food crops adapted to climate variability.
12 training sessions on planning and establishing a vegetable garden adapted to climate variability.
15 collective knowledge meetings for sharing architectural designs of adaptive housing.
27 training sessions on community organization as strategies to implement climate-change adaptation measures and include climate variability matters in the agendas of community boards.
6 workshops for students on basic concepts about climate variability and climate change.
11 training sessions on measures to mitigate pollution by mercury in cooking practices and crops.
Course certified by Sucre University for rural promoters of "Rural Strengthening to adapt to climate change and climate variability".
4,499 people (2.622 women) have been trained on climate variability and climate change topics related to livelihood activities. 
</t>
  </si>
  <si>
    <t xml:space="preserve">During this period, the project has been able to progress significantly in the implementation of different measures of adaptation to climate change. The increase of technical team members on site has allowed providing families with better and broader support and significantly improving actions. Progress in the following components stand out during this period:
Component 1: 3 out of 4 outputs in this component have been achieved completely. It is still necessary to consolidate the early warning system and work in the sustainability strategy, reaching the closing of the project.  There are 11 hydroclimatological stations and 14 limnimetric stations in the area; they produce information in real time. There is available climatological information in La Mojana; this information allows making more accurate decisions on productive and land-use planning. Similarly, there are communities trained in the use of information and monitoring of limnimetric stations. Participation in the agriculture and climate groups of Córdoba and Sucre continues, as well as, the dissemination of the agriculture and climate newsletter, which supports producers in planning their sowing processes. Coordination processes are being developed with the department of risk management offices of Córdoba and Sucre for these actions to be sustainable. 
Component 2: This component experienced delays because they were waiting for information on hydrodynamic modeling; such information was provided by the National Adaptation Fund (NAF) in June, 2016. This information was useful to adjust the intervention proposal, especially the proposal related to hydraulic works, so that actions match the proposal generated in the action plan of La Mojana led by NAF. The strategies for wetland restoration and hydraulic works to control floods are already available in this period. Progress has been made in both outputs -zoning of the intervention area and actions to get communities involved-, thus ensuring the sustainability of actions in the long term. About 80 species of native flora have been recovered; this contributes to preserve biodiversity. These are species adapted to the climate conditions of the region, which guarantees that the population will recover the wellness they had lost as a result of climate variability phenomena.  Similarly, the environmental authorities are getting involved actively; the CVS agreed to monitor the hydraulic works performed in its jurisdiction. 
Component 3: actions have been consolidated to allow families to recover food safety; the families have agricultural inputs and seed banks that allow them to be ready to face any climate-change event. The families have diverse crops for both drought and flood seasons. On the other hand, there is an adaptive housing model made available by the project to the NAF, and such model has been replicated by the national government. 
Component 4: Inter-institutional work has been consolidated; such work is strengthening the capacities of local institutions. The project has also managed to join efforts of territorial entities to support communities, thus guaranteeing that the project actions are linked to local management. 
</t>
  </si>
  <si>
    <t>Once the National Adaptation Fund have completed and provided the hydrodynamic modelling and the threat scenarios due to flood, an essential input for the institution strengthening process, we started training so that local entities can own and use this information in their decision-making processes. Additional to this information appropriation process, we are doing progress in the operational strengthening of the institutions (delivery of workstations) in order to provide a real use to that information.</t>
  </si>
  <si>
    <t xml:space="preserve">The climate variability analysis and climate change effects vulnerability analysis were completed. This exercise was made in a participative manner with the communities based on detailed primary information that has served so that the communities understand the climate change phenomenon. This result has become an essential input to adjust adaptation measures of the project in a way that caters to the vulnerabilities identified, and that works as a proper methodological reference provided by the Ministry of Environment and other institutions to replicate in other regions. </t>
  </si>
  <si>
    <t xml:space="preserve">Two (2) additional hydrological stations are installed to strengthen data collection and processing, as well as the hydrological network. </t>
  </si>
  <si>
    <r>
      <t xml:space="preserve">In this result, we highlight the training process of the local communities (14 community committees) to read the limnimetric stations and the daily log of creeks behavior. </t>
    </r>
    <r>
      <rPr>
        <sz val="10"/>
        <color theme="3" tint="-0.249977111117893"/>
        <rFont val="Times New Roman"/>
        <family val="1"/>
      </rPr>
      <t xml:space="preserve">Upon request by the project's technical committee, we continue to look for a local partner that supports the implementation of a Climate Service Center; this center will provide technical and scientific information to the Hydroclimatological Alert System. </t>
    </r>
  </si>
  <si>
    <t xml:space="preserve">This result has required external input, generated by the National Adaptation fund in the second quarter 2016 (hydrodynamic modelling studies, flood threat scenarios and La Mojana Action Plan). This information and an interagency coordination mechanism to define the flood control strategy were used into allow these interventions to articulate with the strategy defined by the National Government. Because of the studies previously mentioned and the interinstitutional coordination, we defined that the intervention would be oriented towards recovering the hydric capability of creeks and rivers, not to establish flood control infrastructure. 
In this result it is important to stress that delays on execution are due to the interagency coordination dynamics; for this reason, the progress in result achievement were aimed to redefine the strategy (as we mentioned before) and to strengthen the technical team to implement the strategy. 
</t>
  </si>
  <si>
    <t xml:space="preserve">As we have mentioned before, the project has a strong participative approach, focused to generate capabilities at a local level, both for the institutions and communities. Accordingly, through different mechanisms (workshops, trainings) we want communities to reinforce and acquire knowledge regarding climate variability and climate change, as of date 4,499 people (of which 2.622 are women) have received training in those topics. It is worthy to mention also the strategy so that technical information is understood and own by the communities and local institutions for decision-making. </t>
  </si>
  <si>
    <t xml:space="preserve">The project has focused its efforts on achieving interagency cooperation in different levels (national, regional and local) as institutions from every level participate in the different project management spaces (technical committees and consultative committees)- in those committees the following entities participate, among others: Universities from the region, Environmental Authorities, Local Mayor’s Offices, Governorships, Adaptation Fund and Humboldt Institute. With these entities, we discuss strategic project issues and we make important decisions to route the project. 
Additional to the coordination mechanisms previously mentioned, the project counts with implementation strategies on the field through local partners, this allows not only their strengthening but also to own the results. This project is a model of how the information generated at a national level can be applied by players and local partners for decision-making. As of date, we have managed to have over 50 institutions and key local players to have access to the climate change information generated in the project.
</t>
  </si>
  <si>
    <r>
      <t xml:space="preserve">The project has a participative implementation approach, not only at a community-local level, but also in within agencies, this provides an own rhythm that has been tackled by coordination in a proper manner, overcoming obstacles and delays on execution. It is important to mention that the operational outline of this project (articulation of local and national dynamics, besides the articulation of different institutions) affects project execution levels and their execution schedules, coordinating adaptive strategies by the coordination. We highlight the effort of the project team to achieve a good confidence level with local communities, which translates into high participation and ownership level by these communities. 
In the last year, the team was strengthened in technical terms, this helped to redirect some products, redefining intervention strategies and increasing the the number of beneficiaries of the project, in order to have a better and bigger impact. </t>
    </r>
    <r>
      <rPr>
        <sz val="10"/>
        <color rgb="FFFF0000"/>
        <rFont val="Times New Roman"/>
        <family val="1"/>
      </rPr>
      <t xml:space="preserve">
</t>
    </r>
  </si>
  <si>
    <t>The project managed to tap in a strategical manner the political situation of the preparation of Local and Departmental Development Plans, managing to include information generated by the project in these planning instruments. A similar process was carried with the Corporación Autónoma Regional de los Valles del Sinú y el San Jorge (CVS), for the construction of the Climate Change plan and with the help of Corpomojana, the construction of an environmental action plan. We underscore the work made in the revision of the Landuse Planning Frame work of San Benito, which will help as a methodological referent to review and adjust all the Landuse plans and schemes of the municipalities of La Mojana, a process that will be funded and lead by the Adaptation Fund</t>
  </si>
  <si>
    <t xml:space="preserve">430 families have joined during this period; 1,825 families have been benefited to this report date from the agroecological measures resilient to climate change. The developed actions are: 
10 new communities are involved in the project activities for a total of 42 communities up to this date. 
 430 new productive family arrangements adapted to flood and drought conditions with diverse vegetables such as red sweet pepper, eggplant, melon pear, pumpkin, scallion, long green beans and tomato.
430 temporary crops to benefit the same number of families; crops such as mandioca, plantain, corn and beans were grown with the seeds provided to the families. Seeds were provided to sow 1,194 ha of corn, 82, 4 ha of beans, 20, 71 ha of plantain and 20,17 of mandioca. 
Seeds were provided to sow 520 ha of rice that benefited 430 families; each family was able to sow 0,6 ha of rice crops.
Delivery of inputs, tools and agricultural equipment to develop and strengthen 1,500 home gardens; these kits include mesh material, barbed wire, staples, trenching shovels, watering cans, machetes and rasps; they also delivered tools and equipment to 40 communities such as pump motors, scythes, carts, hammers, hand crimping tools and saws. 
</t>
  </si>
  <si>
    <r>
      <t xml:space="preserve">The following meetings have taken place during this period:
3 Advisory Committees; July 26, September 6, and November, 2016. These committees involved 11 communities, Córdoba and Sucre Universities, Universidad Pontificia Bolivariana, environmental authorities of Corpomojana and CVS, the three mayor's offices (Ayapel, San Marcos and San Benito), Córdoba and Sucre Governor's Offices, Fondo Nacional de Adaptación, Humbolt Institute. Topics related to adaptive housing, early alert system, and hydraulic works to control floods were discussed during these committees; an accountability session on scheduling and financing execution of the project was held during the Advisory Committee in November. 
2 Technical Committy meetings held,  In this firts one  committee members established advised it is necessary to have a climate service center in the region that supports the early warning system, but also contributes to the sustainability of project actions. Currently, it is pending to appoint the strategic partner for this center, given its complex operation. The second technical committee held addressed topics related to adaptive housing; to this regard, the committee established that it is necessary for the project to continue to provide adapted housing designs, considering the flood levels occurring in the area. </t>
    </r>
    <r>
      <rPr>
        <sz val="10"/>
        <color theme="3"/>
        <rFont val="Times New Roman"/>
        <family val="1"/>
      </rPr>
      <t xml:space="preserve"> The committee will develop the incidence works for the housing designs to be escalated to the national housing policy for populations under similar conditions. 
3 Steering Committee meetings held, on June 9 and December 15, 2016, and February 21, 2017; the topics addressed in this committee were the monitoring of project progress, approval of annual operating plans, review of intermediate evaluation results. 
Similarly, bilateral relations continue to exist with:  
Sucre University; they are providing the project with technical support on topics related to community strengthening, silvopastoral systems and wetland restoration. As a result of collaboration with Sucre University, a handbook was developed as a tool to replicate training sessions in other communities.
Collaboration efforts continue to be made with the National AdAptation Fund, and as a result, NAF entered into an agreement with UNDP for USD$800,000 in order to strengthen restoration actions fostered by the project. 
Cordoba University participates actively in creek restoration processes, especially supporting the characterization of ecosystem services provided by wetlands. 
By means of "Mano a la Paz" (A helping hand for peace) program of the high council for post-conflict and the UNDP, it has been possible for 20 young people to develop their professional internships offering support to families in the implementation of adaptation measures, upon being trained by the project. 
Collaboration continues to develop among mayor's offices and environmental authorities
</t>
    </r>
  </si>
  <si>
    <r>
      <t>In accordance with the vulnerability and variability analysis, which states that access to drinkable water will be difficult during long periods of drought, 21 households (501 in total to this date) and 14 schools received support through structural measures to install rainwater supply systems; these systems have filtering systems to ensure water quality and mitigate mercury pollution. 
 The designs of housing and vernacular adaptive community centers were defined a result of community queries; 15 workshops were carried out with the population of Torno, Cecilia, Tosnovam communities, where 600 people participated (378 female participants and 222 male participants; 126 elderlies and 16 children).  The communities established in these workshops that culturally-acceptable adapted housing has a sy</t>
    </r>
    <r>
      <rPr>
        <sz val="10"/>
        <color theme="4" tint="-0.249977111117893"/>
        <rFont val="Times New Roman"/>
        <family val="1"/>
      </rPr>
      <t>stem of elevated platforms for foundation</t>
    </r>
    <r>
      <rPr>
        <sz val="10"/>
        <color theme="3"/>
        <rFont val="Times New Roman"/>
        <family val="1"/>
      </rPr>
      <t xml:space="preserve"> "filling with earth". 
A model  house and a model community center were built to test the adaptive designs, and they have the following features:
2 types of cover: zinc (for rooms) and Sabal mauritiiformis (for the kitchen, bathroom and storage area); 1 immunized pine structure, corozo (material from the area) walls, foundations on a 1m area filled with earth regarding the normal level of the soil, bathroom (toilet and shower), 1 kitchen (sink and working table), 1 full on-site water treatment system (3 treatment stages), reuse of waste waters, 1 eco-friendly stove, 2 rooms. The following features of this housing model are remarkable: easy maintenance, high potential to replicate, easy repairs accessible to the community, internal temperature control of the house, implementation of environmental practices for efficient use and maintenance of water, implementation of proper use of resources in the kitchen.   The community center was donated to the community and the houses benefited one family where the head of household is a woman, mother to two children, one child is physically challenged; they lost their home after the 2010-2011 winter season, as it was located in a high-risk area. They were selected in a participatory community meeting. 
6 self-construction workshops were carried out with the participation of 245 people (96 male and 149 female), seeking to provide families with knowledge to replicate the housing model.
</t>
    </r>
  </si>
  <si>
    <r>
      <t>Among others, the project is implemented in a participative way with local communities. Using the results of vulnerability and variability analysis, we had to rethink the scope of this product, in a way that the interventions proposed not only were related to the geographical and cultural conditions of the regio</t>
    </r>
    <r>
      <rPr>
        <sz val="10"/>
        <color theme="4" tint="-0.249977111117893"/>
        <rFont val="Times New Roman"/>
        <family val="1"/>
      </rPr>
      <t>n but also to avoid creating a conflict at a community level, a community center was built  (benefiting 150 families), and a model familiy house was built for demonstration purposes.</t>
    </r>
    <r>
      <rPr>
        <sz val="10"/>
        <color theme="3"/>
        <rFont val="Times New Roman"/>
        <family val="1"/>
      </rPr>
      <t xml:space="preserve"> In this sense, the project focused on: 1. Defining models -  housing designs adapted to La Mojana region (Vernacular Housing Adapted to the climate conditions of La Mojana region), in a way that they work as referent to be repeated by the house building Governing Bodies; 2. Design and implement structural measures in houses and educational centers that cater to vulnerabilities to drought (rainwater collection systems), aiming for a better population coverage (501 benefited houses and 14 educational centers) 3. Construction of adapted community centers. 
During the development of this product, we highlighted the community participation (both on design and construction stages) incorporating not only material from the region but also the local wisdom on self-construction. This participation strategy is an important element for initiative sustainability, because not only interventions answer to cultural tradition and needs but also because when they acquire new knowledge and they improve their construction capabilities, self-management mechanisms appear that may help them to build their own houses. 
</t>
    </r>
  </si>
  <si>
    <t xml:space="preserve">During the reported period we can underline that the project is progressing in a satisfactorily manner to achieve the objectives. In several cases we can see better achievements than what is expected, surpassing the goals foreseen; however, there are other results that have some delay in their execution, due to information gaps and to the participative dynamics of the project, which have made us, rethink some products in order to cater to the cultural realities found. 
Despite the delays in the accomplishment of some results - products, it is necessary to highlight that this project and its results have become a referent to boost and lever other processes. Specifically the information and the products generated have worked as input – baseline to formulate a proposal presented to the Green Climate Fund (Scaling-up climate resilient water management practices for vulnerable communities in La Mojana), a project that is being reviewed currently by GCF. 
The results of the project also become a reference for the institutional operation in a way that they can replicate and scale up the results obtained, this is how the National Adaptation Fund has appropriated the methodology used to revise the Landuse Planning Scheme (EOT) to be used in the revision of the 10 land-use plans of the municipalities La Mojana, as well that we hope that the design of the house adapted to climate is adopted by competent housing governing bodies.
We highlight the effort of the project team in the generation of trust bonds with the local communities; this translates into high appropriation levels of the project results by the local communities. Simultaneously we highlight the capability of articulating different work intervention levels (national, regional and local), managing an interaction between these different levels in a way that the local and regional levels can benefit, own and use the information generated at a national level for decision making; at the same time that mechanisms are provided so that the local levels can participate in project implementation and management.
</t>
  </si>
  <si>
    <t xml:space="preserve">The most significant delays during this period are those in component 1, particularly, the consolidation of the Early Warning System. This situation was caused by the complexity of commissioning operations at a center which will operate the EWS in the long term.
Hydraulic works for flood control, ecosystem restoration and some structural measures of adaptive living are part of the delay due to the lack of information on hydrodynamic modeling which was delivered to the project by the National Adaption Fund (as per Output 1.1., as part of co-financing) in June, 2016. 
</t>
  </si>
  <si>
    <t xml:space="preserve">i) 12,525 people (6,137 women and 6,388 men) are benefitted from the EWS direct actions (information generated by the hydro climatic stations, limnimetric stations, hydro climatic bulletins, 13 early warning community committees, one (1) committee per community. These committees are in charge of monitoring the levels of the water bodies and carry out awareness-raising actions for families in the community). ii) The approaches to Córdoba University are still bring explorted for the implementation of a climate regional service center to support the regional EWS in order to improve articulation with the communities and regional entities. </t>
  </si>
  <si>
    <r>
      <rPr>
        <sz val="10"/>
        <color theme="4" tint="-0.249977111117893"/>
        <rFont val="Times New Roman"/>
        <family val="1"/>
      </rPr>
      <t xml:space="preserve">The strategy for developing hydraulic works for flood control and hydrological management was defined based on the results of the analysis of the hydrodynamic modeling. 
Based on the recommendation of the Midterm Review and taking into account the hydrodynamic modeling results and the articulation with the restoration exercises of output 2.2., the following adjustments are proposed in the intervention strategy: 
At the end of the project, at least 50% of the families in the three selected municipalities are benefitted from the infrastructure to reduce flooding, as follows: 
• At least 50% of the families (1,543 men and 1,127 women) in the localities of Sincelejito, Cecilia, and, Rondón, Corea, Mata de Caña, Los Negritos, Cuchillo, Alfonso López, Barcelona Caracolí, San Elena, Las Marias (Ayapel municipality). 
• At least 50% of the families (3,323 women and 2,737 men) in the townships of Las Delicias, Pasifueres, Tosnovan and La Guaripa (Municipality of San Benito Abad). These actions shall be executed as of April, 2017.  </t>
    </r>
    <r>
      <rPr>
        <sz val="10"/>
        <color rgb="FFFF0000"/>
        <rFont val="Times New Roman"/>
        <family val="1"/>
      </rPr>
      <t xml:space="preserve">
</t>
    </r>
  </si>
  <si>
    <r>
      <rPr>
        <sz val="10"/>
        <color theme="4" tint="-0.249977111117893"/>
        <rFont val="Times New Roman"/>
        <family val="1"/>
      </rPr>
      <t xml:space="preserve">A total of 40 hectares in an ecological restoration process are recovering wetlands in eleven (11) communities, as follows:
Ayapel: Cecilia caño grande: 1.84
Ayapel: Seheve Caño Viloria: 1.31
Ayapel: Sincelejito Caño don Matías: 0.82
San Marcos: Ciénaga de Cuenca: 8.98
San Marcos: Rio San Jorge El Torno 3.23 
San Marcos: Ciénaga del Pital 8.46 
San Marcos. Ciénaga Las Flores 6.35
San Benito Abad: Chinchorro 4.53
San Benito Abad: Chispas 2.17
San Benito Abad: Tos novan 0.62
San Benito Abad: Pasifueres 1.69
It relies on the Eco regional planning performed by IAvH, where the areas to take action have been defined. 
Supporting measures include: NURSERY PLANTING, PRODUCTION OF SEEDLINGS AND RESCUED SPECIES </t>
    </r>
    <r>
      <rPr>
        <b/>
        <u/>
        <sz val="10"/>
        <color rgb="FFFF0000"/>
        <rFont val="Times New Roman"/>
        <family val="1"/>
      </rPr>
      <t xml:space="preserve">
</t>
    </r>
  </si>
  <si>
    <t xml:space="preserve">501 houses and 14 educational centers have been adapted with rainwater capure and storage facilities: 
3 Childcare centers in the Torno community
3 Childcare centers in the basin-based community
3 Childcare centers in the Pital community
1 Childcare centers in the Flores community
1 School in the Tosnovan community 
1 School in the Pasifueres community
1 School in the Pital community
1 School in the Chinchorro community
The adjustments are aimed at providing families and children with water in times of drought. 209 (109 girls and 100 boys) 
2,505 people benefit from the structural measures in their houses for the supply of drinking water in periods of drought (1,348 women and 1,157 men). Water storage structures have the appropriate risk management measures against flooding. These infrastructures are built above flooding levels. 
As a result of the community consultations about a house prototype that can be adapted to the climate conditions of the Mojana region, the project has presented a model of vernacular house adapted to climate conditions (temperature increase and flooding). The project will carry out dissemination and coordination work so that the house model may be undertaken by the national government and incorporated into the housing program of the government for population highly vulnerable to the climate conditions of the region. 
Additionally, a community center adapted to the climate conditions of the region was built, which benefits 150 families. 
</t>
  </si>
  <si>
    <t xml:space="preserve">Structural measures for rain water harvest are highly replicable since their construction is simple; costs are relatively low compared to the benefits, especially because they solve the problem of safe water supply. 
Community measures to monitor water levels in creeks are a highly replicable measure because communities can independently monitor possible floods or droughts.
Operating rice mills and rice grain dryers guarantees managing the post- harvest and conserving the product. This measure ensures food safety to families during severe climate seasons. 
Training actions carried out in component 4: the good acceptance among local stakeholders allows defining the ongoing training strategy carried out in partnership with local universities. The training process addresses issues about the project and other issues of community interest to strengthen and facilitate the appropriation processes for the adaptation to climate change.    
</t>
  </si>
  <si>
    <t xml:space="preserve">The installation of limnimetric and automatic stations in the region has allowed the collection, processing and management of hydro climatological information at the regional and local levels. To March 2017, there have been activities carried out in order to articulate into the national hydro climatological network.  Communities are collecting daily information at 13 points with the limnimetric stations and through the SAT committees.
Organizational processes are key for the sustainability of actions and for the improvement of the impact on adaptation measures; however, some actions, such as the vegetable gardens, are more successful if implemented in a family frame, which is due to, in most cases, it is the women who are in charge of the maintenance and care of the vegetable gardens. Family vegetable gardens make it easier for women to include this activity as part of their household chores. Community-based vegetable gardens promote associativity and contribute to a better management of land use, but it requires women to move from their homes to the place where the vegetable gardens are located; this increases the time women spend on these activities, and thus their working hours. 
Adaptive architecture adaptation measures should consider all climatological aspects of the region. The project only considered aspects related to floods, and for the region of La Mojana it is important consider the high temperatures of the area, and the architecture program could provide a collective process in order to preserve biodiversity and to manage water resources. As families become aware that they can have their homes adapted to weather conditions and that they can build them with local materials, there can be a high degree of commitment to take care of forests and water sources. 
</t>
  </si>
  <si>
    <t xml:space="preserve">The project reoriented the activity to provide the community with mechanisms for water catchment and basic treatment, through tanks (capacity of 1000 liters), and activated carbon and sand filters. This measure, that undoubtedly affects the quality of life of the population, reduces vulnerability and generates ownership of the project from the community. It also has a positive impact on the living conditions of women and children, who according to the culture in La Mojana, are in charge of supplying water for the family. This measure is preventing women from having to travel various hours to load 20 liters of water per day.
The project has developed activities to foster social and economic inclusion of the beneficiary population. This is demonstrated through activities in component 3, since they contribute to reduce vulnerability to Climate Change.
Management and approach with the community and teaching the importance of restoring ecosystems. To this end, the technical team has delivered workshops, and has created community-managed plant banks, which will be essential for the wetland rehabilitation process. 
</t>
  </si>
  <si>
    <t xml:space="preserve">The project has succeeded in including and articulating climate change issues within development plans at the regional, departmental and local levels, contributing to the strengthening of issue-related institutions and providing continuity to the activities towards the management of climate change.
Currently in Córdoba, the CVS - Regional Environmental Entity (in its 2016-2019 plan, "Cordoba Hídrica y Biodiversa") has the program "Risk Management, Adaptation and Mitigation against Climate Change" in order to reduce the vulnerability of the territory. The program includes the project to start the implementation of the Departmental Plan for Adaptation to Climate Change.  This action plan incorporates the State Inter-agency Panel on Climate Change (MICC). This group has been meeting periodically with a portfolio of projects aimed at complying with climate change measures.
Corpomojana has been implementing initiatives in the municipalities under its influence in order to apply the policies for Adaptation to Climate Change, revising the Territorial Plans of Land Use in each municipality; it intends to verify the inclusion of the Adaptation to Climate Change policies in these planning instruments.
At the community level, there has been specialized training on climate variability and change for 115 rural promoters to adapt to climate change. Then, they replicate their knowledge with families in their communities, thus ensuring the implementation of the adaptation measures.  
Strengthening base-line organizations and incorporating climate issues into their work agendas ensures that communities’ processes continue to implement adaptation measures, as these partnerships are strengthening their capacity in the management of economic resources to continue the implementation. 
</t>
  </si>
  <si>
    <t xml:space="preserve">The greatest difficulty was to interpret the information generated by the hydrodynamic modeling, since the technical complexity of this tool requires experts with the necessary knowledge to apply the information in each of the measures.   The project overcame this difficulty by hiring an expert advisor in hydronimetric modeling who performs the interpretation and analysis of this information to apply it in a practical way in each one of the measures.  
Another difficulty is the transfer of techno-scientific information to the inhabitants, due to their low level of education. Although communities have empirical knowledge and are able to recognize environmental cues from the impact of climate change on their day-to-day activities, the technicalities of the information sometimes limit their understanding, especially the information that can be applied to agricultural activities. Therefore, the project has been using teaching methodologies, theoretical-practical learnings and the exchange of experiences as a methodology for knowledge transfer. 
</t>
  </si>
  <si>
    <r>
      <t xml:space="preserve">The project has strengthened its participation in the communities by recruiting more technical professionals who can provide more regular and closer technical assistance to the families in implementing adaptation measures. These actions have strengthened the active participation of families and their motivation to get involved in the project activities. The project social workers carries out a monthly follow-up session to monitor the participation of the families in the project. </t>
    </r>
    <r>
      <rPr>
        <sz val="10"/>
        <color rgb="FFFF0000"/>
        <rFont val="Times New Roman"/>
        <family val="1"/>
      </rPr>
      <t>This risk was not identified at project design stage.</t>
    </r>
  </si>
  <si>
    <r>
      <t>The election of new local authorities brought changes that represented both a need and an opportunity to strengthen the local commitment of such authorities to include adaptation to climate change in government policies.
In order to ensure  political willingness and the support from the local authorities, the project has continued to carriy out the following actions: 
-Provide ongoing technical support to Mayor’s offices in preparing municipal development plans that include climate change and climate variability issues as an aid to decision-making. 
-Continue with the implementation of advisory committees to promote the participation of the local authorities and institutions in the delivery processes of the project, particularly in making decisions for the local adaptation measures that the government supports.
-Training of local government officials through climate change courses, which contribute to a better understanding of the adaptation measures and to recognize the importance of incorporating such measures into government policies. 
-Active participation of the project team in the Action Plan Committee for the Development of La Mojana, led by the National Adaptation Fund. 
-Participation in the different panel discussions  about regional climate change (Cordoba Departmental Committee, CAR’s Committees, meeting with Governor’s and Mayor’s offices) 
To this date, local public institutions have managed to include climate change considerations into their planning tools. Territorial management plans, development plans and planning tools of the environmental authorities now take into account the impact of climate change. The project will continue providing support and technical guidance to local authorities so that they can implement climate change actions in local public policies.
This risk is has been elevated to medium</t>
    </r>
    <r>
      <rPr>
        <sz val="10"/>
        <color rgb="FFFF0000"/>
        <rFont val="Times New Roman"/>
        <family val="1"/>
      </rPr>
      <t xml:space="preserve"> </t>
    </r>
    <r>
      <rPr>
        <sz val="10"/>
        <color theme="3"/>
        <rFont val="Times New Roman"/>
        <family val="1"/>
      </rPr>
      <t xml:space="preserve"> level since some of the municipalities (San Benito Abad) are in the process of revoking the mayor’s mandate and this could create instability in the project actions. 
</t>
    </r>
  </si>
  <si>
    <t>Service contract/technical support</t>
  </si>
  <si>
    <t>Service contract/administrative support</t>
  </si>
  <si>
    <t>Service contract/project manager</t>
  </si>
  <si>
    <t>Service contract/logistic support</t>
  </si>
  <si>
    <t>IC/administrative support</t>
  </si>
  <si>
    <t>IC/technical support</t>
  </si>
  <si>
    <t>There is no planned expenditure for this output as it will be  be covered with government co-financing.</t>
  </si>
  <si>
    <r>
      <rPr>
        <b/>
        <sz val="11"/>
        <color indexed="8"/>
        <rFont val="Times New Roman"/>
        <family val="1"/>
      </rPr>
      <t xml:space="preserve">To date the project received USD $2,742,334.72 </t>
    </r>
    <r>
      <rPr>
        <sz val="11"/>
        <color indexed="8"/>
        <rFont val="Times New Roman"/>
        <family val="1"/>
      </rPr>
      <t xml:space="preserve"> co-financing represented by the following contributions: University of Cordoba USD$ 62,250.61 (training and tech assistance to wetland restauration); Ministry of Environment and Sustainable Development  USD$ 38,605.91 (staff time and tech. assistance);  IDEAM USD$ 86,413.04 (staff time, technical assistance, equipment and monitoring); National Adaptation Fund USD 784,695.20, complementing wetland restauration work, Humboldt Institute USD$ 43,516.70 tech. assistance for wetland restauration; University of Sucre USD 5,107.25 training of rural community focal points -promotores; Universidad Pontificia Bolivariana USD$ 17,241.38, training of public officers. In addition The National Adaptation Fund contributed through the hydro-dynamic studies and modelling with a value of USD$ 1,704,504.63.  
Most of these contributions have been received after completing the Mid-term Review. This review only indicated the contribution of IDEAM; although by that time the project already received also co-financing of $ 1,781,608.08: represented by the  Universidad de Cordoba  USD$ 6,896.55, the Ministry of Environment and Sustainable Development USD$ 21,922.79, IDEAM USD$ 22,068.35, National Adaptation Fund USD$ 1,704,504.63, Humboldt Institute 8,974.38, and the Universidad Pontificia Bolivariana USD$17,241.38. It should be noted, that project has succesfully secured more co-financing than had originally been estimated mostly due to the positive impact the project has been perceived to be making at a local level
 </t>
    </r>
  </si>
  <si>
    <t xml:space="preserve">The direct communication and commitment with associated government agencies (National Adaptation Fund, National Planning Department (DNP), Regional Environment Corporation (CAR), Mayor’s offices and Governor’s offices) has been maintained. 
Continuity of the meetings with the project advisory, technical and management committees.
The level of this risk has changed to low, since the project has strengthened the mechanisms for coordination with the different local entities. The advisory committee has strengthened the articulation of the institution, thus facilitating decision-making. Similarly, technical and directive committees are still being held. These are the main decision making mechanisms for the project. 
</t>
  </si>
  <si>
    <t xml:space="preserve">*A study was conducted to establish the traceability of mercury contamination.
*Socialization of best management practices are being carried out to mitigate pollution in soil, water and crops.
*An inventory of rice species that are resilient to mercury contamination has been carried out.
*An inventory of good practices to mitigate mercury poisoning through the consumption of fish has been carried out                                                                                                                                                                             *The University of Cordoba, in agreement with the National Adaptation Fund, continue monitoring mercury pollution in the area through targetted studies that will result in a heavy metals monitoring system for the area                                                                                                                                                                                                                                                                                                                                                                                      *Three new fish species have been monitored to determined their contamination level.                                                                                                                                                                                                                                      * Communities are continously trained on better practices for fish consumption.                                                                                                                                                                                                                                                 *Sediment analysis are being carried out for sediment management and vegetal material present in order to identify better practices during rehabilitation activities. 
</t>
  </si>
  <si>
    <t xml:space="preserve">15,555 most vulnerable people, from which 50% are women (3,111 families), in 42 communities of the municipalities of Ayapel, San Marcos and San Benito Abad, are being benefitted from the adaptation actions to variability and climate change, as follows: 
Component 1: 12,525 people (6,137 women and 6,388 men)
Component 2: 713 people (473 women and 240 men)
Component 3: 6,365 people (3,370 women and 3,295 men) 
Component 4: 150 people (35 public officials) (69 women and 81 men) 
These actions have had an impact in an area of 496,160.65 hectares. Note (Some beneficiaries are benefiting from several components)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</si>
</sst>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 #,##0.00_-;_-* &quot;-&quot;??_-;_-@_-"/>
    <numFmt numFmtId="165" formatCode="dd\-mmm\-yyyy"/>
    <numFmt numFmtId="166" formatCode="[$-409]dd\-mmm\-yy;@"/>
    <numFmt numFmtId="167" formatCode="0.000"/>
    <numFmt numFmtId="168" formatCode="_-* #,##0_-;\-* #,##0_-;_-* &quot;-&quot;??_-;_-@_-"/>
    <numFmt numFmtId="169" formatCode="_(* #,##0_);_(* \(#,##0\);_(* &quot;-&quot;??_);_(@_)"/>
  </numFmts>
  <fonts count="8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u/>
      <sz val="11"/>
      <color rgb="FFFF0000"/>
      <name val="Calibri"/>
      <family val="2"/>
    </font>
    <font>
      <sz val="11"/>
      <color theme="0"/>
      <name val="Times New Roman"/>
      <family val="1"/>
    </font>
    <font>
      <u/>
      <sz val="11"/>
      <name val="Calibri"/>
      <family val="2"/>
    </font>
    <font>
      <b/>
      <sz val="10"/>
      <color theme="1"/>
      <name val="Times New Roman"/>
      <family val="1"/>
    </font>
    <font>
      <b/>
      <sz val="10"/>
      <color indexed="8"/>
      <name val="Times New Roman"/>
      <family val="1"/>
    </font>
    <font>
      <sz val="10"/>
      <color indexed="8"/>
      <name val="Times New Roman"/>
      <family val="1"/>
    </font>
    <font>
      <sz val="10"/>
      <color theme="1"/>
      <name val="Times New Roman"/>
      <family val="1"/>
    </font>
    <font>
      <sz val="11"/>
      <name val="Calibri"/>
      <family val="2"/>
      <scheme val="minor"/>
    </font>
    <font>
      <sz val="11"/>
      <color theme="1"/>
      <name val="Calibri"/>
      <family val="2"/>
      <scheme val="minor"/>
    </font>
    <font>
      <sz val="10"/>
      <color theme="1"/>
      <name val="Calibri"/>
      <family val="2"/>
      <scheme val="minor"/>
    </font>
    <font>
      <sz val="11"/>
      <color rgb="FF000000"/>
      <name val="Calibri"/>
      <family val="2"/>
    </font>
    <font>
      <b/>
      <sz val="10"/>
      <name val="Times New Roman"/>
      <family val="1"/>
    </font>
    <font>
      <sz val="10"/>
      <color indexed="10"/>
      <name val="Times New Roman"/>
      <family val="1"/>
    </font>
    <font>
      <sz val="10"/>
      <color theme="1"/>
      <name val="Arial Narrow"/>
      <family val="2"/>
    </font>
    <font>
      <b/>
      <sz val="10"/>
      <color theme="1"/>
      <name val="Calibri"/>
      <family val="2"/>
      <scheme val="minor"/>
    </font>
    <font>
      <b/>
      <sz val="10"/>
      <color theme="1"/>
      <name val="Arial Narrow"/>
      <family val="2"/>
    </font>
    <font>
      <b/>
      <i/>
      <sz val="11"/>
      <name val="Times New Roman"/>
      <family val="1"/>
    </font>
    <font>
      <sz val="10"/>
      <color theme="3"/>
      <name val="Times New Roman"/>
      <family val="1"/>
    </font>
    <font>
      <sz val="9"/>
      <color indexed="8"/>
      <name val="Times New Roman"/>
      <family val="1"/>
    </font>
    <font>
      <sz val="9"/>
      <name val="Times New Roman"/>
      <family val="1"/>
    </font>
    <font>
      <b/>
      <sz val="9"/>
      <name val="Times New Roman"/>
      <family val="1"/>
    </font>
    <font>
      <sz val="9"/>
      <color theme="1"/>
      <name val="Calibri"/>
      <family val="2"/>
      <scheme val="minor"/>
    </font>
    <font>
      <sz val="10"/>
      <color rgb="FFFF0000"/>
      <name val="Times New Roman"/>
      <family val="1"/>
    </font>
    <font>
      <b/>
      <sz val="11"/>
      <color rgb="FFFF0000"/>
      <name val="Times New Roman"/>
      <family val="1"/>
    </font>
    <font>
      <sz val="11"/>
      <color theme="3"/>
      <name val="Times New Roman"/>
      <family val="1"/>
    </font>
    <font>
      <sz val="11"/>
      <color theme="4" tint="-0.249977111117893"/>
      <name val="Times New Roman"/>
      <family val="1"/>
    </font>
    <font>
      <b/>
      <sz val="10.5"/>
      <color theme="1"/>
      <name val="Corbel"/>
      <family val="2"/>
    </font>
    <font>
      <b/>
      <u/>
      <sz val="10"/>
      <color rgb="FFFF0000"/>
      <name val="Times New Roman"/>
      <family val="1"/>
    </font>
    <font>
      <sz val="10"/>
      <color rgb="FF000000"/>
      <name val="Calibri"/>
      <family val="2"/>
      <scheme val="minor"/>
    </font>
    <font>
      <sz val="11"/>
      <color rgb="FF000000"/>
      <name val="Calibri"/>
      <family val="2"/>
      <scheme val="minor"/>
    </font>
    <font>
      <sz val="10"/>
      <color theme="4" tint="-0.249977111117893"/>
      <name val="Times New Roman"/>
      <family val="1"/>
    </font>
    <font>
      <sz val="10"/>
      <color theme="3" tint="-0.249977111117893"/>
      <name val="Times New Roman"/>
      <family val="1"/>
    </font>
    <font>
      <sz val="11"/>
      <color rgb="FFFF0000"/>
      <name val="Times New Roman"/>
      <family val="1"/>
    </font>
    <font>
      <b/>
      <sz val="11"/>
      <color rgb="FFFF0000"/>
      <name val="Calibri"/>
      <family val="2"/>
      <scheme val="minor"/>
    </font>
    <font>
      <sz val="11"/>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7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style="medium">
        <color auto="1"/>
      </top>
      <bottom/>
      <diagonal/>
    </border>
    <border>
      <left style="thin">
        <color auto="1"/>
      </left>
      <right/>
      <top style="thin">
        <color auto="1"/>
      </top>
      <bottom style="medium">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s>
  <cellStyleXfs count="6">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164" fontId="58" fillId="0" borderId="0" applyFont="0" applyFill="0" applyBorder="0" applyAlignment="0" applyProtection="0"/>
  </cellStyleXfs>
  <cellXfs count="755">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xf>
    <xf numFmtId="0" fontId="16" fillId="2" borderId="8" xfId="0" applyFont="1" applyFill="1" applyBorder="1" applyAlignment="1" applyProtection="1">
      <alignment horizontal="left" vertical="top" wrapText="1"/>
    </xf>
    <xf numFmtId="0" fontId="16" fillId="2" borderId="10" xfId="0" applyFont="1" applyFill="1" applyBorder="1" applyAlignment="1" applyProtection="1">
      <alignment horizontal="left" vertical="top" wrapText="1"/>
    </xf>
    <xf numFmtId="0" fontId="16" fillId="2" borderId="11"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28" fillId="4" borderId="15" xfId="0" applyFont="1" applyFill="1" applyBorder="1" applyAlignment="1">
      <alignment horizontal="center" vertical="center" wrapText="1"/>
    </xf>
    <xf numFmtId="0" fontId="17" fillId="3" borderId="12" xfId="0" applyFont="1" applyFill="1" applyBorder="1" applyAlignment="1" applyProtection="1">
      <alignment horizontal="left" vertical="top" wrapText="1"/>
    </xf>
    <xf numFmtId="0" fontId="27" fillId="3" borderId="16" xfId="0" applyFont="1" applyFill="1" applyBorder="1" applyAlignment="1" applyProtection="1">
      <alignment vertical="top" wrapText="1"/>
    </xf>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0" fillId="3" borderId="0" xfId="0" applyFont="1" applyFill="1" applyBorder="1" applyAlignment="1" applyProtection="1">
      <alignment vertical="top"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5" fillId="3" borderId="21" xfId="0" applyFont="1" applyFill="1" applyBorder="1" applyAlignment="1" applyProtection="1">
      <alignment vertical="top" wrapText="1"/>
    </xf>
    <xf numFmtId="0" fontId="15" fillId="3" borderId="20"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5" fillId="3" borderId="18" xfId="0" applyFont="1" applyFill="1" applyBorder="1"/>
    <xf numFmtId="0" fontId="25" fillId="3" borderId="19" xfId="0" applyFont="1" applyFill="1" applyBorder="1"/>
    <xf numFmtId="0" fontId="1" fillId="3" borderId="21"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vertical="top" wrapText="1"/>
    </xf>
    <xf numFmtId="0" fontId="25" fillId="3" borderId="18" xfId="0" applyFont="1" applyFill="1" applyBorder="1" applyProtection="1"/>
    <xf numFmtId="0" fontId="25" fillId="3" borderId="19" xfId="0" applyFont="1" applyFill="1" applyBorder="1" applyProtection="1"/>
    <xf numFmtId="0" fontId="25" fillId="3" borderId="0" xfId="0" applyFont="1" applyFill="1" applyBorder="1" applyProtection="1"/>
    <xf numFmtId="0" fontId="25"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9"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0" fillId="3" borderId="21" xfId="0" applyFill="1" applyBorder="1"/>
    <xf numFmtId="0" fontId="30" fillId="3" borderId="17" xfId="0" applyFont="1" applyFill="1" applyBorder="1" applyAlignment="1">
      <alignment vertical="center"/>
    </xf>
    <xf numFmtId="0" fontId="30" fillId="3" borderId="20" xfId="0" applyFont="1" applyFill="1" applyBorder="1" applyAlignment="1">
      <alignment vertical="center"/>
    </xf>
    <xf numFmtId="0" fontId="30" fillId="3" borderId="0" xfId="0" applyFont="1" applyFill="1" applyBorder="1" applyAlignment="1">
      <alignment vertical="center"/>
    </xf>
    <xf numFmtId="0" fontId="25" fillId="3" borderId="17" xfId="0" applyFont="1" applyFill="1" applyBorder="1"/>
    <xf numFmtId="0" fontId="25" fillId="3" borderId="20" xfId="0" applyFont="1" applyFill="1" applyBorder="1"/>
    <xf numFmtId="0" fontId="25" fillId="3" borderId="21" xfId="0" applyFont="1" applyFill="1" applyBorder="1"/>
    <xf numFmtId="0" fontId="31" fillId="3" borderId="0" xfId="0" applyFont="1" applyFill="1" applyBorder="1"/>
    <xf numFmtId="0" fontId="32" fillId="3" borderId="0" xfId="0" applyFont="1" applyFill="1" applyBorder="1"/>
    <xf numFmtId="0" fontId="31" fillId="0" borderId="26" xfId="0" applyFont="1" applyFill="1" applyBorder="1" applyAlignment="1">
      <alignment vertical="top" wrapText="1"/>
    </xf>
    <xf numFmtId="0" fontId="31" fillId="0" borderId="25" xfId="0" applyFont="1" applyFill="1" applyBorder="1" applyAlignment="1">
      <alignment vertical="top" wrapText="1"/>
    </xf>
    <xf numFmtId="0" fontId="31" fillId="0" borderId="1" xfId="0" applyFont="1" applyFill="1" applyBorder="1" applyAlignment="1">
      <alignment vertical="top" wrapText="1"/>
    </xf>
    <xf numFmtId="0" fontId="25" fillId="0" borderId="1" xfId="0" applyFont="1" applyFill="1" applyBorder="1" applyAlignment="1">
      <alignment vertical="top" wrapText="1"/>
    </xf>
    <xf numFmtId="0" fontId="25" fillId="3" borderId="23" xfId="0" applyFont="1" applyFill="1" applyBorder="1"/>
    <xf numFmtId="0" fontId="33" fillId="0" borderId="1" xfId="0" applyFont="1" applyFill="1" applyBorder="1" applyAlignment="1">
      <alignment horizontal="center" vertical="top" wrapText="1"/>
    </xf>
    <xf numFmtId="0" fontId="33" fillId="0" borderId="29" xfId="0" applyFont="1" applyFill="1" applyBorder="1" applyAlignment="1">
      <alignment horizontal="center" vertical="top" wrapText="1"/>
    </xf>
    <xf numFmtId="0" fontId="33" fillId="0" borderId="1" xfId="0" applyFont="1" applyFill="1" applyBorder="1" applyAlignment="1">
      <alignment horizontal="center" vertical="top"/>
    </xf>
    <xf numFmtId="1" fontId="1" fillId="2" borderId="31" xfId="0" applyNumberFormat="1" applyFont="1" applyFill="1" applyBorder="1" applyAlignment="1" applyProtection="1">
      <alignment horizontal="left"/>
      <protection locked="0"/>
    </xf>
    <xf numFmtId="0" fontId="25" fillId="0" borderId="0" xfId="0" applyFont="1" applyFill="1" applyAlignment="1" applyProtection="1">
      <alignment horizontal="right"/>
    </xf>
    <xf numFmtId="0" fontId="25" fillId="3" borderId="17"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16" fillId="2" borderId="39" xfId="0" applyFont="1" applyFill="1" applyBorder="1" applyAlignment="1" applyProtection="1">
      <alignment horizontal="left" vertical="top" wrapText="1"/>
    </xf>
    <xf numFmtId="0" fontId="16" fillId="2" borderId="11"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15" fillId="2" borderId="1" xfId="0" applyFont="1" applyFill="1" applyBorder="1" applyProtection="1"/>
    <xf numFmtId="0" fontId="25" fillId="3" borderId="22" xfId="0" applyFont="1" applyFill="1" applyBorder="1"/>
    <xf numFmtId="0" fontId="25" fillId="3" borderId="24" xfId="0" applyFont="1" applyFill="1" applyBorder="1"/>
    <xf numFmtId="0" fontId="0" fillId="0" borderId="0" xfId="0" applyProtection="1"/>
    <xf numFmtId="0" fontId="0" fillId="9" borderId="1" xfId="0" applyFill="1" applyBorder="1" applyProtection="1">
      <protection locked="0"/>
    </xf>
    <xf numFmtId="0" fontId="0" fillId="0" borderId="16" xfId="0" applyBorder="1" applyProtection="1"/>
    <xf numFmtId="0" fontId="43" fillId="11" borderId="54"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4" fillId="0" borderId="57"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4"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8" xfId="0" applyFont="1" applyFill="1" applyBorder="1" applyAlignment="1" applyProtection="1">
      <alignment horizontal="center" vertical="center" wrapText="1"/>
    </xf>
    <xf numFmtId="0" fontId="43" fillId="11" borderId="42"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50"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0"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5" xfId="4" applyFont="1" applyBorder="1" applyAlignment="1" applyProtection="1">
      <alignment vertical="center"/>
      <protection locked="0"/>
    </xf>
    <xf numFmtId="0" fontId="48"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8"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4" xfId="0" applyFont="1" applyFill="1" applyBorder="1" applyAlignment="1" applyProtection="1">
      <alignment horizontal="center" vertical="center" wrapText="1"/>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38" xfId="0" applyFont="1" applyFill="1" applyBorder="1" applyAlignment="1" applyProtection="1">
      <alignment horizontal="center" vertical="center" wrapText="1"/>
    </xf>
    <xf numFmtId="0" fontId="43" fillId="11" borderId="28" xfId="0" applyFont="1" applyFill="1" applyBorder="1" applyAlignment="1" applyProtection="1">
      <alignment horizontal="center" vertical="center" wrapText="1"/>
    </xf>
    <xf numFmtId="0" fontId="43" fillId="11" borderId="51" xfId="0" applyFont="1" applyFill="1" applyBorder="1" applyAlignment="1" applyProtection="1">
      <alignment horizontal="center" vertical="center" wrapText="1"/>
    </xf>
    <xf numFmtId="0" fontId="40" fillId="8" borderId="11" xfId="4" applyBorder="1" applyProtection="1">
      <protection locked="0"/>
    </xf>
    <xf numFmtId="0" fontId="48" fillId="8" borderId="28" xfId="4" applyFont="1" applyBorder="1" applyAlignment="1" applyProtection="1">
      <alignment vertical="center" wrapText="1"/>
      <protection locked="0"/>
    </xf>
    <xf numFmtId="0" fontId="48" fillId="8" borderId="51" xfId="4" applyFont="1" applyBorder="1" applyAlignment="1" applyProtection="1">
      <alignment horizontal="center" vertical="center"/>
      <protection locked="0"/>
    </xf>
    <xf numFmtId="0" fontId="40" fillId="12" borderId="11" xfId="4" applyFill="1" applyBorder="1" applyProtection="1">
      <protection locked="0"/>
    </xf>
    <xf numFmtId="0" fontId="48" fillId="12" borderId="28" xfId="4" applyFont="1" applyFill="1" applyBorder="1" applyAlignment="1" applyProtection="1">
      <alignment vertical="center" wrapText="1"/>
      <protection locked="0"/>
    </xf>
    <xf numFmtId="0" fontId="48"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xf>
    <xf numFmtId="0" fontId="40" fillId="8" borderId="11" xfId="4" applyBorder="1" applyAlignment="1" applyProtection="1">
      <alignment vertical="center" wrapText="1"/>
      <protection locked="0"/>
    </xf>
    <xf numFmtId="0" fontId="40" fillId="8" borderId="50"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0" xfId="4" applyFill="1" applyBorder="1" applyAlignment="1" applyProtection="1">
      <alignment vertical="center" wrapText="1"/>
      <protection locked="0"/>
    </xf>
    <xf numFmtId="0" fontId="40" fillId="8" borderId="54" xfId="4" applyBorder="1" applyAlignment="1" applyProtection="1">
      <alignment horizontal="center" vertical="center"/>
      <protection locked="0"/>
    </xf>
    <xf numFmtId="0" fontId="40" fillId="8" borderId="7" xfId="4" applyBorder="1" applyAlignment="1" applyProtection="1">
      <alignment horizontal="center" vertical="center"/>
      <protection locked="0"/>
    </xf>
    <xf numFmtId="0" fontId="40" fillId="12" borderId="54"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2"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28" xfId="4" applyFill="1" applyBorder="1" applyAlignment="1" applyProtection="1">
      <alignment horizontal="center" vertical="center" wrapText="1"/>
      <protection locked="0"/>
    </xf>
    <xf numFmtId="0" fontId="40" fillId="12" borderId="54"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39"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0" fontId="40" fillId="8" borderId="33" xfId="4" applyBorder="1" applyAlignment="1" applyProtection="1">
      <protection locked="0"/>
    </xf>
    <xf numFmtId="10" fontId="40" fillId="8" borderId="38" xfId="4" applyNumberFormat="1" applyBorder="1" applyAlignment="1" applyProtection="1">
      <alignment horizontal="center" vertical="center"/>
      <protection locked="0"/>
    </xf>
    <xf numFmtId="0" fontId="40" fillId="12" borderId="33" xfId="4" applyFill="1" applyBorder="1" applyAlignment="1" applyProtection="1">
      <protection locked="0"/>
    </xf>
    <xf numFmtId="10" fontId="40" fillId="12" borderId="38" xfId="4" applyNumberFormat="1" applyFill="1" applyBorder="1" applyAlignment="1" applyProtection="1">
      <alignment horizontal="center" vertical="center"/>
      <protection locked="0"/>
    </xf>
    <xf numFmtId="0" fontId="43" fillId="11" borderId="28"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4" xfId="0" applyFont="1" applyFill="1" applyBorder="1" applyAlignment="1" applyProtection="1">
      <alignment horizontal="center" wrapText="1"/>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28"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8" xfId="0" applyFont="1" applyFill="1" applyBorder="1" applyAlignment="1">
      <alignment vertical="top" wrapText="1"/>
    </xf>
    <xf numFmtId="0" fontId="26" fillId="3" borderId="19" xfId="0" applyFont="1" applyFill="1" applyBorder="1" applyAlignment="1">
      <alignment vertical="top" wrapText="1"/>
    </xf>
    <xf numFmtId="0" fontId="24" fillId="3" borderId="23" xfId="1" applyFill="1" applyBorder="1" applyAlignment="1" applyProtection="1">
      <alignment vertical="top" wrapText="1"/>
    </xf>
    <xf numFmtId="0" fontId="24" fillId="3" borderId="24" xfId="1" applyFill="1" applyBorder="1" applyAlignment="1" applyProtection="1">
      <alignment vertical="top" wrapText="1"/>
    </xf>
    <xf numFmtId="0" fontId="43" fillId="11" borderId="28" xfId="0" applyFont="1" applyFill="1" applyBorder="1" applyAlignment="1" applyProtection="1">
      <alignment horizontal="center" vertical="center" wrapText="1"/>
    </xf>
    <xf numFmtId="0" fontId="40" fillId="12" borderId="51" xfId="4" applyFill="1" applyBorder="1" applyAlignment="1" applyProtection="1">
      <alignment horizontal="center" vertical="center"/>
      <protection locked="0"/>
    </xf>
    <xf numFmtId="0" fontId="0" fillId="10" borderId="1" xfId="0" applyFill="1" applyBorder="1" applyProtection="1"/>
    <xf numFmtId="0" fontId="40" fillId="12" borderId="54" xfId="4" applyFill="1" applyBorder="1" applyAlignment="1" applyProtection="1">
      <alignment vertical="center"/>
      <protection locked="0"/>
    </xf>
    <xf numFmtId="0" fontId="0" fillId="0" borderId="0" xfId="0" applyAlignment="1">
      <alignment vertical="center" wrapText="1"/>
    </xf>
    <xf numFmtId="0" fontId="16" fillId="2" borderId="1" xfId="0" applyFont="1" applyFill="1" applyBorder="1" applyAlignment="1" applyProtection="1">
      <alignment horizontal="center"/>
    </xf>
    <xf numFmtId="1" fontId="1" fillId="2" borderId="1" xfId="0" applyNumberFormat="1" applyFont="1" applyFill="1" applyBorder="1" applyAlignment="1" applyProtection="1">
      <alignment vertical="top" wrapText="1"/>
      <protection locked="0"/>
    </xf>
    <xf numFmtId="15" fontId="1" fillId="2" borderId="3" xfId="0" applyNumberFormat="1" applyFont="1" applyFill="1" applyBorder="1" applyAlignment="1" applyProtection="1">
      <alignment horizontal="left"/>
    </xf>
    <xf numFmtId="0" fontId="1" fillId="2" borderId="3" xfId="0" applyFont="1" applyFill="1" applyBorder="1" applyAlignment="1" applyProtection="1">
      <alignment horizontal="left"/>
    </xf>
    <xf numFmtId="17" fontId="1" fillId="2" borderId="3" xfId="0" applyNumberFormat="1" applyFont="1" applyFill="1" applyBorder="1" applyAlignment="1" applyProtection="1">
      <alignment horizontal="left"/>
    </xf>
    <xf numFmtId="0" fontId="24" fillId="2" borderId="3" xfId="1" applyFill="1" applyBorder="1" applyAlignment="1" applyProtection="1">
      <protection locked="0"/>
    </xf>
    <xf numFmtId="0" fontId="51" fillId="3" borderId="0" xfId="0" applyFont="1" applyFill="1" applyBorder="1" applyProtection="1"/>
    <xf numFmtId="0" fontId="15" fillId="2" borderId="2" xfId="0" applyFont="1" applyFill="1" applyBorder="1" applyProtection="1">
      <protection locked="0"/>
    </xf>
    <xf numFmtId="0" fontId="52" fillId="2" borderId="3" xfId="1" applyFont="1" applyFill="1" applyBorder="1" applyAlignment="1" applyProtection="1">
      <protection locked="0"/>
    </xf>
    <xf numFmtId="165" fontId="15" fillId="2" borderId="4" xfId="0" applyNumberFormat="1" applyFont="1" applyFill="1" applyBorder="1" applyAlignment="1" applyProtection="1">
      <alignment horizontal="left"/>
      <protection locked="0"/>
    </xf>
    <xf numFmtId="3" fontId="40" fillId="8" borderId="11" xfId="4" applyNumberFormat="1" applyFont="1" applyBorder="1" applyAlignment="1" applyProtection="1">
      <alignment horizontal="center" vertical="center"/>
      <protection locked="0"/>
    </xf>
    <xf numFmtId="3" fontId="45" fillId="8" borderId="11" xfId="4" applyNumberFormat="1" applyFont="1" applyBorder="1" applyAlignment="1" applyProtection="1">
      <alignment horizontal="center" vertical="center"/>
      <protection locked="0"/>
    </xf>
    <xf numFmtId="0" fontId="55" fillId="3" borderId="1" xfId="0" applyFont="1" applyFill="1" applyBorder="1" applyAlignment="1" applyProtection="1">
      <alignment vertical="top" wrapText="1"/>
    </xf>
    <xf numFmtId="0" fontId="3" fillId="2" borderId="11" xfId="0" applyFont="1" applyFill="1" applyBorder="1" applyAlignment="1" applyProtection="1">
      <alignment vertical="top" wrapText="1"/>
    </xf>
    <xf numFmtId="0" fontId="55" fillId="3" borderId="25" xfId="0" applyFont="1" applyFill="1" applyBorder="1" applyAlignment="1" applyProtection="1">
      <alignment vertical="top" wrapText="1"/>
    </xf>
    <xf numFmtId="0" fontId="0" fillId="0" borderId="0" xfId="0" applyAlignment="1">
      <alignment vertical="top" wrapText="1"/>
    </xf>
    <xf numFmtId="0" fontId="1" fillId="3" borderId="17" xfId="0" applyFont="1" applyFill="1" applyBorder="1" applyAlignment="1" applyProtection="1">
      <alignment vertical="top" wrapText="1"/>
    </xf>
    <xf numFmtId="0" fontId="1" fillId="3" borderId="18" xfId="0" applyFont="1" applyFill="1" applyBorder="1" applyAlignment="1" applyProtection="1">
      <alignment vertical="top" wrapText="1"/>
    </xf>
    <xf numFmtId="0" fontId="1" fillId="3" borderId="19" xfId="0" applyFont="1" applyFill="1" applyBorder="1" applyAlignment="1" applyProtection="1">
      <alignment vertical="top" wrapText="1"/>
    </xf>
    <xf numFmtId="0" fontId="0" fillId="3" borderId="20" xfId="0" applyFill="1" applyBorder="1" applyAlignment="1">
      <alignment vertical="top" wrapText="1"/>
    </xf>
    <xf numFmtId="0" fontId="14" fillId="3" borderId="21" xfId="0" applyFont="1" applyFill="1" applyBorder="1" applyAlignment="1" applyProtection="1">
      <alignment vertical="top" wrapText="1"/>
    </xf>
    <xf numFmtId="0" fontId="1" fillId="3" borderId="20" xfId="0" applyFont="1" applyFill="1" applyBorder="1" applyAlignment="1" applyProtection="1">
      <alignment vertical="top" wrapText="1"/>
    </xf>
    <xf numFmtId="0" fontId="53" fillId="3" borderId="1" xfId="0" applyFont="1" applyFill="1" applyBorder="1" applyAlignment="1">
      <alignment vertical="top" wrapText="1"/>
    </xf>
    <xf numFmtId="0" fontId="54" fillId="2" borderId="1" xfId="0" applyFont="1" applyFill="1" applyBorder="1" applyAlignment="1" applyProtection="1">
      <alignment vertical="top" wrapText="1"/>
    </xf>
    <xf numFmtId="0" fontId="54" fillId="2" borderId="15" xfId="0" applyFont="1" applyFill="1" applyBorder="1" applyAlignment="1" applyProtection="1">
      <alignment vertical="top" wrapText="1"/>
    </xf>
    <xf numFmtId="0" fontId="55" fillId="2" borderId="1" xfId="0" applyFont="1" applyFill="1" applyBorder="1" applyAlignment="1" applyProtection="1">
      <alignment vertical="top" wrapText="1"/>
    </xf>
    <xf numFmtId="0" fontId="55" fillId="0" borderId="1" xfId="0" applyFont="1" applyFill="1" applyBorder="1" applyAlignment="1" applyProtection="1">
      <alignment vertical="top" wrapText="1"/>
    </xf>
    <xf numFmtId="0" fontId="55" fillId="2" borderId="13" xfId="0" applyFont="1" applyFill="1" applyBorder="1" applyAlignment="1" applyProtection="1">
      <alignment vertical="top" wrapText="1"/>
    </xf>
    <xf numFmtId="0" fontId="55" fillId="0" borderId="13" xfId="0" applyFont="1" applyFill="1" applyBorder="1" applyAlignment="1" applyProtection="1">
      <alignment vertical="top" wrapText="1"/>
    </xf>
    <xf numFmtId="0" fontId="55" fillId="2" borderId="3" xfId="0" applyFont="1" applyFill="1" applyBorder="1" applyAlignment="1" applyProtection="1">
      <alignment vertical="top" wrapText="1"/>
    </xf>
    <xf numFmtId="0" fontId="55" fillId="0" borderId="3" xfId="0" applyFont="1" applyFill="1" applyBorder="1" applyAlignment="1" applyProtection="1">
      <alignment vertical="top" wrapText="1"/>
    </xf>
    <xf numFmtId="0" fontId="55" fillId="2" borderId="4" xfId="0" applyFont="1" applyFill="1" applyBorder="1" applyAlignment="1" applyProtection="1">
      <alignment vertical="top" wrapText="1"/>
    </xf>
    <xf numFmtId="0" fontId="55" fillId="0" borderId="4" xfId="0" applyFont="1" applyFill="1" applyBorder="1" applyAlignment="1" applyProtection="1">
      <alignment vertical="top" wrapText="1"/>
    </xf>
    <xf numFmtId="0" fontId="55" fillId="2" borderId="2" xfId="0" applyFont="1" applyFill="1" applyBorder="1" applyAlignment="1" applyProtection="1">
      <alignment vertical="top" wrapText="1"/>
    </xf>
    <xf numFmtId="0" fontId="55" fillId="0" borderId="2" xfId="0" applyFont="1" applyFill="1" applyBorder="1" applyAlignment="1" applyProtection="1">
      <alignment vertical="top" wrapText="1"/>
    </xf>
    <xf numFmtId="0" fontId="55" fillId="2" borderId="62" xfId="0" applyFont="1" applyFill="1" applyBorder="1" applyAlignment="1" applyProtection="1">
      <alignment vertical="top" wrapText="1"/>
    </xf>
    <xf numFmtId="0" fontId="55" fillId="0" borderId="63" xfId="0" applyFont="1" applyFill="1" applyBorder="1" applyAlignment="1" applyProtection="1">
      <alignment vertical="top" wrapText="1"/>
    </xf>
    <xf numFmtId="0" fontId="54" fillId="3" borderId="25" xfId="0" applyFont="1" applyFill="1" applyBorder="1" applyAlignment="1" applyProtection="1">
      <alignment vertical="top" wrapText="1"/>
    </xf>
    <xf numFmtId="0" fontId="54" fillId="3" borderId="26" xfId="0" applyFont="1" applyFill="1" applyBorder="1" applyAlignment="1" applyProtection="1">
      <alignment vertical="top" wrapText="1"/>
    </xf>
    <xf numFmtId="0" fontId="55" fillId="2" borderId="43" xfId="0" applyFont="1" applyFill="1" applyBorder="1" applyAlignment="1" applyProtection="1">
      <alignment vertical="top" wrapText="1"/>
    </xf>
    <xf numFmtId="0" fontId="55" fillId="0" borderId="45" xfId="0" applyFont="1" applyFill="1" applyBorder="1" applyAlignment="1" applyProtection="1">
      <alignment vertical="top" wrapText="1"/>
    </xf>
    <xf numFmtId="0" fontId="55" fillId="2" borderId="49" xfId="0" applyFont="1" applyFill="1" applyBorder="1" applyAlignment="1" applyProtection="1">
      <alignment vertical="top" wrapText="1"/>
    </xf>
    <xf numFmtId="0" fontId="55" fillId="0" borderId="51" xfId="0" applyFont="1" applyFill="1" applyBorder="1" applyAlignment="1" applyProtection="1">
      <alignment vertical="top" wrapText="1"/>
    </xf>
    <xf numFmtId="0" fontId="55" fillId="2" borderId="64" xfId="0" applyFont="1" applyFill="1" applyBorder="1" applyAlignment="1" applyProtection="1">
      <alignment vertical="top" wrapText="1"/>
    </xf>
    <xf numFmtId="0" fontId="55" fillId="0" borderId="65" xfId="0" applyFont="1" applyFill="1" applyBorder="1" applyAlignment="1" applyProtection="1">
      <alignment vertical="top" wrapText="1"/>
    </xf>
    <xf numFmtId="0" fontId="1" fillId="3" borderId="22" xfId="0" applyFont="1" applyFill="1" applyBorder="1" applyAlignment="1" applyProtection="1">
      <alignment vertical="top" wrapText="1"/>
    </xf>
    <xf numFmtId="164" fontId="0" fillId="0" borderId="11" xfId="5" applyFont="1" applyBorder="1" applyAlignment="1">
      <alignment horizontal="center" vertical="center"/>
    </xf>
    <xf numFmtId="0" fontId="59" fillId="0" borderId="11" xfId="0" applyFont="1" applyBorder="1" applyAlignment="1">
      <alignment vertical="top" wrapText="1"/>
    </xf>
    <xf numFmtId="164" fontId="2" fillId="2" borderId="51" xfId="0" applyNumberFormat="1" applyFont="1" applyFill="1" applyBorder="1" applyAlignment="1" applyProtection="1">
      <alignment vertical="top" wrapText="1"/>
    </xf>
    <xf numFmtId="0" fontId="2" fillId="2" borderId="49" xfId="0" applyFont="1" applyFill="1" applyBorder="1" applyAlignment="1" applyProtection="1">
      <alignment vertical="top" wrapText="1"/>
    </xf>
    <xf numFmtId="15" fontId="56" fillId="2" borderId="11" xfId="0" applyNumberFormat="1" applyFont="1" applyFill="1" applyBorder="1" applyAlignment="1" applyProtection="1">
      <alignment vertical="top" wrapText="1"/>
    </xf>
    <xf numFmtId="0" fontId="59" fillId="0" borderId="54" xfId="0" applyFont="1" applyBorder="1" applyAlignment="1">
      <alignment vertical="top" wrapText="1"/>
    </xf>
    <xf numFmtId="4" fontId="59" fillId="2" borderId="11" xfId="0" applyNumberFormat="1" applyFont="1" applyFill="1" applyBorder="1" applyAlignment="1" applyProtection="1">
      <alignment vertical="top" wrapText="1"/>
    </xf>
    <xf numFmtId="0" fontId="0" fillId="0" borderId="11" xfId="0" applyBorder="1"/>
    <xf numFmtId="164" fontId="0" fillId="0" borderId="11" xfId="5" applyFont="1" applyBorder="1"/>
    <xf numFmtId="166" fontId="0" fillId="0" borderId="11" xfId="0" applyNumberFormat="1" applyBorder="1"/>
    <xf numFmtId="167" fontId="0" fillId="0" borderId="11" xfId="0" applyNumberFormat="1" applyBorder="1"/>
    <xf numFmtId="164" fontId="0" fillId="0" borderId="11" xfId="5" applyFont="1" applyFill="1" applyBorder="1"/>
    <xf numFmtId="0" fontId="14" fillId="2" borderId="21" xfId="0" applyFont="1" applyFill="1" applyBorder="1" applyAlignment="1" applyProtection="1">
      <alignment horizontal="center"/>
    </xf>
    <xf numFmtId="0" fontId="16" fillId="3" borderId="0" xfId="0" applyFont="1" applyFill="1" applyBorder="1" applyAlignment="1" applyProtection="1">
      <alignment horizontal="center" vertical="center" wrapText="1"/>
    </xf>
    <xf numFmtId="0" fontId="3" fillId="2" borderId="28" xfId="0" applyFont="1" applyFill="1" applyBorder="1" applyAlignment="1" applyProtection="1">
      <alignment vertical="top" wrapText="1"/>
    </xf>
    <xf numFmtId="0" fontId="61" fillId="16" borderId="2" xfId="0" applyFont="1" applyFill="1" applyBorder="1" applyAlignment="1">
      <alignment horizontal="center" vertical="center" wrapText="1"/>
    </xf>
    <xf numFmtId="0" fontId="61" fillId="16" borderId="3" xfId="0" applyFont="1" applyFill="1" applyBorder="1" applyAlignment="1">
      <alignment horizontal="center" vertical="center"/>
    </xf>
    <xf numFmtId="0" fontId="56" fillId="2" borderId="11" xfId="0" applyFont="1" applyFill="1" applyBorder="1" applyAlignment="1">
      <alignment vertical="top" wrapText="1"/>
    </xf>
    <xf numFmtId="0" fontId="61" fillId="16" borderId="1" xfId="0" applyFont="1" applyFill="1" applyBorder="1" applyAlignment="1">
      <alignment horizontal="center" vertical="center" wrapText="1"/>
    </xf>
    <xf numFmtId="0" fontId="56" fillId="0" borderId="11" xfId="0" applyFont="1" applyFill="1" applyBorder="1" applyAlignment="1">
      <alignment vertical="top" wrapText="1"/>
    </xf>
    <xf numFmtId="0" fontId="16" fillId="2" borderId="14" xfId="0" applyFont="1" applyFill="1" applyBorder="1" applyAlignment="1" applyProtection="1">
      <alignment vertical="top" wrapText="1"/>
    </xf>
    <xf numFmtId="0" fontId="16" fillId="2" borderId="14" xfId="0" applyFont="1" applyFill="1" applyBorder="1" applyAlignment="1" applyProtection="1">
      <alignment horizontal="center" vertical="top" wrapText="1"/>
    </xf>
    <xf numFmtId="0" fontId="61" fillId="16" borderId="11" xfId="0" applyFont="1" applyFill="1" applyBorder="1" applyAlignment="1" applyProtection="1">
      <alignment horizontal="center" vertical="center" wrapText="1"/>
    </xf>
    <xf numFmtId="0" fontId="56" fillId="2" borderId="11" xfId="0" applyFont="1" applyFill="1" applyBorder="1" applyAlignment="1" applyProtection="1">
      <alignment vertical="top" wrapText="1"/>
    </xf>
    <xf numFmtId="0" fontId="11" fillId="3" borderId="0" xfId="0" applyFont="1" applyFill="1" applyBorder="1" applyAlignment="1" applyProtection="1">
      <alignment vertical="top" wrapText="1"/>
    </xf>
    <xf numFmtId="0" fontId="4" fillId="3" borderId="0" xfId="0" applyFont="1" applyFill="1" applyBorder="1" applyAlignment="1" applyProtection="1">
      <alignment vertical="top" wrapText="1"/>
    </xf>
    <xf numFmtId="0" fontId="25" fillId="0" borderId="0" xfId="0" applyFont="1" applyAlignment="1">
      <alignment vertical="top" wrapText="1"/>
    </xf>
    <xf numFmtId="0" fontId="0" fillId="3" borderId="18" xfId="0" applyFill="1" applyBorder="1" applyAlignment="1">
      <alignment vertical="top" wrapText="1"/>
    </xf>
    <xf numFmtId="0" fontId="0" fillId="3" borderId="0" xfId="0" applyFill="1" applyBorder="1" applyAlignment="1">
      <alignment vertical="top" wrapText="1"/>
    </xf>
    <xf numFmtId="0" fontId="2" fillId="3" borderId="21" xfId="0" applyFont="1" applyFill="1" applyBorder="1" applyAlignment="1" applyProtection="1">
      <alignment vertical="top" wrapText="1"/>
    </xf>
    <xf numFmtId="0" fontId="1" fillId="5" borderId="0" xfId="0" applyFont="1" applyFill="1" applyBorder="1" applyAlignment="1" applyProtection="1">
      <alignment vertical="top" wrapText="1"/>
    </xf>
    <xf numFmtId="0" fontId="1" fillId="5" borderId="1" xfId="0" applyFont="1" applyFill="1" applyBorder="1" applyAlignment="1" applyProtection="1">
      <alignment vertical="top" wrapText="1"/>
    </xf>
    <xf numFmtId="0" fontId="13" fillId="3" borderId="0" xfId="0" applyFont="1" applyFill="1" applyBorder="1" applyAlignment="1" applyProtection="1">
      <alignment vertical="top" wrapText="1"/>
    </xf>
    <xf numFmtId="0" fontId="0" fillId="0" borderId="0" xfId="0" applyFill="1" applyAlignment="1">
      <alignment vertical="top" wrapText="1"/>
    </xf>
    <xf numFmtId="0" fontId="0" fillId="3" borderId="0" xfId="0" applyFill="1" applyAlignment="1">
      <alignment vertical="top" wrapText="1"/>
    </xf>
    <xf numFmtId="0" fontId="54" fillId="0" borderId="11" xfId="0" applyFont="1" applyBorder="1" applyAlignment="1">
      <alignment vertical="top" wrapText="1"/>
    </xf>
    <xf numFmtId="0" fontId="1" fillId="2" borderId="4" xfId="0" applyFont="1" applyFill="1" applyBorder="1" applyAlignment="1" applyProtection="1">
      <alignment vertical="top" wrapText="1"/>
    </xf>
    <xf numFmtId="0" fontId="0" fillId="3" borderId="23" xfId="0" applyFill="1" applyBorder="1" applyAlignment="1">
      <alignment vertical="top" wrapText="1"/>
    </xf>
    <xf numFmtId="0" fontId="56" fillId="0" borderId="9" xfId="0" applyFont="1" applyFill="1" applyBorder="1" applyAlignment="1">
      <alignment vertical="center" wrapText="1"/>
    </xf>
    <xf numFmtId="0" fontId="56" fillId="0" borderId="11" xfId="0" applyFont="1" applyFill="1" applyBorder="1" applyAlignment="1">
      <alignment vertical="center" wrapText="1"/>
    </xf>
    <xf numFmtId="0" fontId="56" fillId="0" borderId="7" xfId="0" applyFont="1" applyFill="1" applyBorder="1" applyAlignment="1">
      <alignment vertical="center" wrapText="1"/>
    </xf>
    <xf numFmtId="3" fontId="40" fillId="12" borderId="11" xfId="4" applyNumberFormat="1" applyFont="1" applyFill="1" applyBorder="1" applyAlignment="1" applyProtection="1">
      <alignment horizontal="center" vertical="center"/>
      <protection locked="0"/>
    </xf>
    <xf numFmtId="3" fontId="45" fillId="12" borderId="11" xfId="4" applyNumberFormat="1" applyFont="1" applyFill="1" applyBorder="1" applyAlignment="1" applyProtection="1">
      <alignment horizontal="center" vertical="center"/>
      <protection locked="0"/>
    </xf>
    <xf numFmtId="3" fontId="40" fillId="12" borderId="33" xfId="4" applyNumberFormat="1" applyFill="1" applyBorder="1" applyAlignment="1" applyProtection="1">
      <protection locked="0"/>
    </xf>
    <xf numFmtId="0" fontId="0" fillId="2" borderId="11" xfId="0" applyFill="1" applyBorder="1"/>
    <xf numFmtId="0" fontId="57" fillId="2" borderId="11" xfId="0" applyFont="1" applyFill="1" applyBorder="1"/>
    <xf numFmtId="0" fontId="59" fillId="0" borderId="59" xfId="0" applyFont="1" applyBorder="1" applyAlignment="1">
      <alignment vertical="top" wrapText="1"/>
    </xf>
    <xf numFmtId="4" fontId="64" fillId="2" borderId="34" xfId="0" applyNumberFormat="1" applyFont="1" applyFill="1" applyBorder="1" applyAlignment="1" applyProtection="1">
      <alignment vertical="top" wrapText="1"/>
    </xf>
    <xf numFmtId="0" fontId="1" fillId="2" borderId="21" xfId="0" applyFont="1" applyFill="1" applyBorder="1" applyAlignment="1" applyProtection="1">
      <alignment vertical="top" wrapText="1"/>
    </xf>
    <xf numFmtId="4" fontId="59" fillId="2" borderId="27" xfId="0" applyNumberFormat="1" applyFont="1" applyFill="1" applyBorder="1" applyAlignment="1" applyProtection="1">
      <alignment vertical="top" wrapText="1"/>
    </xf>
    <xf numFmtId="4" fontId="64" fillId="2" borderId="28" xfId="0" applyNumberFormat="1" applyFont="1" applyFill="1" applyBorder="1" applyAlignment="1" applyProtection="1">
      <alignment vertical="top" wrapText="1"/>
    </xf>
    <xf numFmtId="4" fontId="59" fillId="2" borderId="28" xfId="0" applyNumberFormat="1" applyFont="1" applyFill="1" applyBorder="1" applyAlignment="1" applyProtection="1">
      <alignment vertical="top" wrapText="1"/>
    </xf>
    <xf numFmtId="15" fontId="53" fillId="2" borderId="11" xfId="0" applyNumberFormat="1" applyFont="1" applyFill="1" applyBorder="1" applyAlignment="1" applyProtection="1">
      <alignment vertical="top" wrapText="1"/>
    </xf>
    <xf numFmtId="164" fontId="2" fillId="2" borderId="37" xfId="0" applyNumberFormat="1" applyFont="1" applyFill="1" applyBorder="1" applyAlignment="1" applyProtection="1">
      <alignment vertical="top" wrapText="1"/>
    </xf>
    <xf numFmtId="0" fontId="1" fillId="17" borderId="11" xfId="0" applyFont="1" applyFill="1" applyBorder="1" applyAlignment="1" applyProtection="1">
      <alignment horizontal="right" vertical="top" wrapText="1"/>
    </xf>
    <xf numFmtId="0" fontId="25" fillId="0" borderId="0" xfId="0" applyFont="1" applyAlignment="1">
      <alignment vertical="top"/>
    </xf>
    <xf numFmtId="0" fontId="1" fillId="3" borderId="20" xfId="0" applyFont="1" applyFill="1" applyBorder="1" applyAlignment="1" applyProtection="1">
      <alignment vertical="top"/>
    </xf>
    <xf numFmtId="0" fontId="2" fillId="3" borderId="21" xfId="0" applyFont="1" applyFill="1" applyBorder="1" applyAlignment="1" applyProtection="1">
      <alignment vertical="top"/>
    </xf>
    <xf numFmtId="0" fontId="0" fillId="0" borderId="0" xfId="0" applyFill="1" applyAlignment="1">
      <alignment vertical="top"/>
    </xf>
    <xf numFmtId="0" fontId="0" fillId="0" borderId="0" xfId="0" applyAlignment="1">
      <alignment vertical="top"/>
    </xf>
    <xf numFmtId="0" fontId="1" fillId="3" borderId="21" xfId="0" applyFont="1" applyFill="1" applyBorder="1" applyAlignment="1" applyProtection="1">
      <alignment horizontal="left" vertical="center"/>
    </xf>
    <xf numFmtId="0" fontId="1" fillId="5" borderId="0" xfId="0" applyFont="1" applyFill="1" applyBorder="1" applyAlignment="1" applyProtection="1">
      <alignment horizontal="right" vertical="center"/>
    </xf>
    <xf numFmtId="0" fontId="0" fillId="3" borderId="0" xfId="0" applyFill="1" applyBorder="1" applyAlignment="1"/>
    <xf numFmtId="0" fontId="3" fillId="0" borderId="11" xfId="0" applyFont="1" applyFill="1" applyBorder="1" applyAlignment="1">
      <alignment vertical="center" wrapText="1"/>
    </xf>
    <xf numFmtId="0" fontId="15" fillId="2" borderId="1" xfId="0" applyFont="1" applyFill="1" applyBorder="1" applyAlignment="1" applyProtection="1">
      <alignment vertical="top" wrapText="1"/>
      <protection locked="0"/>
    </xf>
    <xf numFmtId="0" fontId="0" fillId="0" borderId="0" xfId="0" applyAlignment="1">
      <alignment wrapText="1"/>
    </xf>
    <xf numFmtId="0" fontId="67" fillId="0" borderId="11" xfId="0" applyFont="1" applyFill="1" applyBorder="1" applyAlignment="1">
      <alignment vertical="top" wrapText="1"/>
    </xf>
    <xf numFmtId="0" fontId="67" fillId="0" borderId="11" xfId="0" applyFont="1" applyFill="1" applyBorder="1" applyAlignment="1">
      <alignment vertical="top" wrapText="1"/>
    </xf>
    <xf numFmtId="0" fontId="67" fillId="2" borderId="1" xfId="0" applyFont="1" applyFill="1" applyBorder="1" applyAlignment="1" applyProtection="1">
      <alignment vertical="top" wrapText="1"/>
    </xf>
    <xf numFmtId="0" fontId="67" fillId="2" borderId="13" xfId="0" applyFont="1" applyFill="1" applyBorder="1" applyAlignment="1" applyProtection="1">
      <alignment vertical="top" wrapText="1"/>
    </xf>
    <xf numFmtId="0" fontId="67" fillId="2" borderId="3" xfId="0" applyFont="1" applyFill="1" applyBorder="1" applyAlignment="1" applyProtection="1">
      <alignment vertical="top" wrapText="1"/>
    </xf>
    <xf numFmtId="0" fontId="67" fillId="0" borderId="11" xfId="0" applyFont="1" applyFill="1" applyBorder="1" applyAlignment="1">
      <alignment vertical="top" wrapText="1"/>
    </xf>
    <xf numFmtId="0" fontId="67" fillId="0" borderId="11" xfId="0" applyFont="1" applyFill="1" applyBorder="1" applyAlignment="1">
      <alignment vertical="top" wrapText="1"/>
    </xf>
    <xf numFmtId="0" fontId="67" fillId="0" borderId="11" xfId="0" applyFont="1" applyFill="1" applyBorder="1" applyAlignment="1">
      <alignment vertical="top" wrapText="1"/>
    </xf>
    <xf numFmtId="0" fontId="67" fillId="0" borderId="28" xfId="0" applyFont="1" applyFill="1" applyBorder="1" applyAlignment="1">
      <alignment vertical="top" wrapText="1"/>
    </xf>
    <xf numFmtId="0" fontId="67" fillId="0" borderId="54" xfId="0" applyFont="1" applyFill="1" applyBorder="1" applyAlignment="1">
      <alignment vertical="top" wrapText="1"/>
    </xf>
    <xf numFmtId="0" fontId="67" fillId="0" borderId="28" xfId="0" applyFont="1" applyFill="1" applyBorder="1" applyAlignment="1">
      <alignment horizontal="left" vertical="top" wrapText="1"/>
    </xf>
    <xf numFmtId="0" fontId="67" fillId="0" borderId="11" xfId="0" applyFont="1" applyFill="1" applyBorder="1" applyAlignment="1">
      <alignment vertical="top" wrapText="1"/>
    </xf>
    <xf numFmtId="0" fontId="68" fillId="2" borderId="46" xfId="0" applyFont="1" applyFill="1" applyBorder="1" applyAlignment="1" applyProtection="1">
      <alignment horizontal="left" vertical="top" wrapText="1"/>
    </xf>
    <xf numFmtId="0" fontId="68" fillId="2" borderId="49" xfId="0" applyFont="1" applyFill="1" applyBorder="1" applyAlignment="1" applyProtection="1">
      <alignment horizontal="left" vertical="top" wrapText="1"/>
    </xf>
    <xf numFmtId="0" fontId="68" fillId="2" borderId="43" xfId="0" applyFont="1" applyFill="1" applyBorder="1" applyAlignment="1" applyProtection="1">
      <alignment horizontal="left" vertical="top" wrapText="1"/>
    </xf>
    <xf numFmtId="0" fontId="67" fillId="0" borderId="28" xfId="0" applyFont="1" applyFill="1" applyBorder="1" applyAlignment="1">
      <alignment horizontal="left" vertical="top" wrapText="1"/>
    </xf>
    <xf numFmtId="164" fontId="73" fillId="2" borderId="51" xfId="0" applyNumberFormat="1" applyFont="1" applyFill="1" applyBorder="1" applyAlignment="1" applyProtection="1">
      <alignment horizontal="right" vertical="top" wrapText="1"/>
    </xf>
    <xf numFmtId="164" fontId="0" fillId="0" borderId="11" xfId="5" applyFont="1" applyFill="1" applyBorder="1" applyAlignment="1">
      <alignment horizontal="center"/>
    </xf>
    <xf numFmtId="166" fontId="0" fillId="0" borderId="28" xfId="0" applyNumberFormat="1" applyFill="1" applyBorder="1"/>
    <xf numFmtId="164" fontId="0" fillId="0" borderId="11" xfId="5" applyFont="1" applyFill="1" applyBorder="1" applyAlignment="1">
      <alignment horizontal="center" vertical="center"/>
    </xf>
    <xf numFmtId="164" fontId="57" fillId="2" borderId="11" xfId="5" applyFont="1" applyFill="1" applyBorder="1" applyAlignment="1">
      <alignment horizontal="center" vertical="center"/>
    </xf>
    <xf numFmtId="164" fontId="0" fillId="0" borderId="11" xfId="5" applyFont="1" applyBorder="1" applyAlignment="1">
      <alignment horizontal="center"/>
    </xf>
    <xf numFmtId="166" fontId="0" fillId="0" borderId="28" xfId="0" applyNumberFormat="1" applyBorder="1"/>
    <xf numFmtId="164" fontId="0" fillId="0" borderId="0" xfId="5" applyFont="1"/>
    <xf numFmtId="164" fontId="57" fillId="0" borderId="11" xfId="5" applyFont="1" applyFill="1" applyBorder="1" applyAlignment="1">
      <alignment horizontal="center" vertical="center"/>
    </xf>
    <xf numFmtId="0" fontId="0" fillId="0" borderId="11" xfId="0" applyBorder="1" applyAlignment="1">
      <alignment horizontal="left"/>
    </xf>
    <xf numFmtId="0" fontId="57" fillId="2" borderId="11" xfId="0" applyFont="1" applyFill="1" applyBorder="1" applyAlignment="1">
      <alignment horizontal="center"/>
    </xf>
    <xf numFmtId="0" fontId="74" fillId="0" borderId="1" xfId="0" applyFont="1" applyFill="1" applyBorder="1" applyAlignment="1">
      <alignment vertical="top" wrapText="1"/>
    </xf>
    <xf numFmtId="15" fontId="56" fillId="2" borderId="11" xfId="0" applyNumberFormat="1" applyFont="1" applyFill="1" applyBorder="1" applyAlignment="1" applyProtection="1">
      <alignment horizontal="left" vertical="top" wrapText="1"/>
    </xf>
    <xf numFmtId="0" fontId="15" fillId="3" borderId="0" xfId="0" applyFont="1" applyFill="1" applyBorder="1" applyAlignment="1" applyProtection="1">
      <alignment horizontal="center" wrapText="1"/>
    </xf>
    <xf numFmtId="0" fontId="23" fillId="3" borderId="0" xfId="0" applyFont="1" applyFill="1" applyBorder="1" applyAlignment="1" applyProtection="1">
      <alignment horizontal="left"/>
    </xf>
    <xf numFmtId="0" fontId="16" fillId="3"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75" fillId="0" borderId="24" xfId="0" applyFont="1" applyFill="1" applyBorder="1" applyAlignment="1">
      <alignment horizontal="justify" wrapText="1"/>
    </xf>
    <xf numFmtId="3" fontId="40" fillId="12" borderId="11" xfId="4" applyNumberFormat="1" applyFill="1" applyBorder="1" applyAlignment="1" applyProtection="1">
      <alignment wrapText="1"/>
      <protection locked="0"/>
    </xf>
    <xf numFmtId="3" fontId="40" fillId="12" borderId="11" xfId="4" applyNumberFormat="1" applyFill="1" applyBorder="1" applyAlignment="1" applyProtection="1">
      <alignment horizontal="center" vertical="center"/>
      <protection locked="0"/>
    </xf>
    <xf numFmtId="3" fontId="40" fillId="12" borderId="54" xfId="4" applyNumberFormat="1" applyFill="1" applyBorder="1" applyAlignment="1" applyProtection="1">
      <alignment horizontal="center" vertical="center"/>
      <protection locked="0"/>
    </xf>
    <xf numFmtId="0" fontId="2" fillId="2" borderId="11" xfId="0" applyFont="1" applyFill="1" applyBorder="1" applyAlignment="1" applyProtection="1">
      <alignment vertical="top" wrapText="1"/>
    </xf>
    <xf numFmtId="164" fontId="0" fillId="0" borderId="11" xfId="5" applyFont="1" applyBorder="1" applyAlignment="1">
      <alignment horizontal="right"/>
    </xf>
    <xf numFmtId="0" fontId="15" fillId="3" borderId="53"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56" xfId="0" applyFont="1" applyFill="1" applyBorder="1" applyAlignment="1" applyProtection="1">
      <alignment vertical="top" wrapText="1"/>
    </xf>
    <xf numFmtId="0" fontId="16" fillId="2" borderId="17" xfId="0" applyFont="1" applyFill="1" applyBorder="1" applyAlignment="1" applyProtection="1">
      <alignment vertical="top" wrapText="1"/>
    </xf>
    <xf numFmtId="0" fontId="16" fillId="2" borderId="38" xfId="0" applyFont="1" applyFill="1" applyBorder="1" applyAlignment="1" applyProtection="1">
      <alignment horizontal="center" vertical="center" wrapText="1"/>
    </xf>
    <xf numFmtId="0" fontId="16" fillId="3" borderId="70" xfId="0" applyFont="1" applyFill="1" applyBorder="1" applyAlignment="1" applyProtection="1">
      <alignment horizontal="center" vertical="center" wrapText="1"/>
    </xf>
    <xf numFmtId="0" fontId="16" fillId="3" borderId="56" xfId="0" applyFont="1" applyFill="1" applyBorder="1" applyAlignment="1">
      <alignment horizontal="center"/>
    </xf>
    <xf numFmtId="168" fontId="60" fillId="13" borderId="11" xfId="5" applyNumberFormat="1" applyFont="1" applyFill="1" applyBorder="1" applyAlignment="1">
      <alignment horizontal="right" vertical="center"/>
    </xf>
    <xf numFmtId="0" fontId="3" fillId="2" borderId="58" xfId="0" applyFont="1" applyFill="1" applyBorder="1" applyAlignment="1" applyProtection="1">
      <alignment vertical="center" wrapText="1"/>
    </xf>
    <xf numFmtId="0" fontId="3" fillId="2" borderId="55" xfId="0" applyFont="1" applyFill="1" applyBorder="1" applyAlignment="1" applyProtection="1">
      <alignment vertical="top" wrapText="1"/>
    </xf>
    <xf numFmtId="168" fontId="60" fillId="13" borderId="38" xfId="5" applyNumberFormat="1" applyFont="1" applyFill="1" applyBorder="1" applyAlignment="1">
      <alignment horizontal="right" vertical="center"/>
    </xf>
    <xf numFmtId="0" fontId="3" fillId="2" borderId="10" xfId="0" applyFont="1" applyFill="1" applyBorder="1" applyAlignment="1" applyProtection="1">
      <alignment vertical="top" wrapText="1"/>
    </xf>
    <xf numFmtId="164" fontId="60" fillId="13" borderId="10" xfId="5" applyFont="1" applyFill="1" applyBorder="1" applyAlignment="1">
      <alignment horizontal="right" vertical="center"/>
    </xf>
    <xf numFmtId="0" fontId="3" fillId="2" borderId="58" xfId="0" applyFont="1" applyFill="1" applyBorder="1" applyAlignment="1" applyProtection="1">
      <alignment vertical="top" wrapText="1"/>
    </xf>
    <xf numFmtId="164" fontId="60" fillId="13" borderId="11" xfId="5" applyFont="1" applyFill="1" applyBorder="1" applyAlignment="1">
      <alignment horizontal="right" vertical="center"/>
    </xf>
    <xf numFmtId="0" fontId="3" fillId="2" borderId="72" xfId="0" applyFont="1" applyFill="1" applyBorder="1" applyAlignment="1" applyProtection="1">
      <alignment vertical="top" wrapText="1"/>
    </xf>
    <xf numFmtId="164" fontId="60" fillId="13" borderId="72" xfId="5" applyFont="1" applyFill="1" applyBorder="1" applyAlignment="1">
      <alignment horizontal="right" vertical="center"/>
    </xf>
    <xf numFmtId="0" fontId="15" fillId="2" borderId="10" xfId="0" applyFont="1" applyFill="1" applyBorder="1" applyAlignment="1" applyProtection="1">
      <alignment vertical="top" wrapText="1"/>
    </xf>
    <xf numFmtId="0" fontId="60" fillId="13" borderId="10" xfId="0" applyFont="1" applyFill="1" applyBorder="1" applyAlignment="1">
      <alignment horizontal="right"/>
    </xf>
    <xf numFmtId="0" fontId="15" fillId="2" borderId="10" xfId="0" applyFont="1" applyFill="1" applyBorder="1" applyAlignment="1" applyProtection="1">
      <alignment vertical="center" wrapText="1"/>
    </xf>
    <xf numFmtId="0" fontId="15" fillId="2" borderId="72" xfId="0" applyFont="1" applyFill="1" applyBorder="1" applyAlignment="1" applyProtection="1">
      <alignment vertical="center" wrapText="1"/>
    </xf>
    <xf numFmtId="0" fontId="15" fillId="2" borderId="58" xfId="0" applyFont="1" applyFill="1" applyBorder="1" applyAlignment="1" applyProtection="1">
      <alignment vertical="top" wrapText="1"/>
    </xf>
    <xf numFmtId="164" fontId="60" fillId="13" borderId="58" xfId="5" applyFont="1" applyFill="1" applyBorder="1" applyAlignment="1">
      <alignment horizontal="right" vertical="center"/>
    </xf>
    <xf numFmtId="0" fontId="15" fillId="2" borderId="72" xfId="0" applyFont="1" applyFill="1" applyBorder="1" applyAlignment="1" applyProtection="1">
      <alignment vertical="top" wrapText="1"/>
    </xf>
    <xf numFmtId="0" fontId="15" fillId="2" borderId="57" xfId="0" applyFont="1" applyFill="1" applyBorder="1" applyAlignment="1" applyProtection="1">
      <alignment vertical="top" wrapText="1"/>
    </xf>
    <xf numFmtId="0" fontId="15" fillId="2" borderId="59" xfId="0" applyFont="1" applyFill="1" applyBorder="1" applyAlignment="1" applyProtection="1">
      <alignment vertical="top" wrapText="1"/>
    </xf>
    <xf numFmtId="0" fontId="15" fillId="2" borderId="74" xfId="0" applyFont="1" applyFill="1" applyBorder="1" applyAlignment="1" applyProtection="1">
      <alignment vertical="top" wrapText="1"/>
    </xf>
    <xf numFmtId="0" fontId="15" fillId="3" borderId="23" xfId="0" applyFont="1" applyFill="1" applyBorder="1" applyAlignment="1" applyProtection="1">
      <alignment vertical="top" wrapText="1"/>
    </xf>
    <xf numFmtId="49" fontId="15" fillId="3" borderId="74" xfId="0" applyNumberFormat="1" applyFont="1" applyFill="1" applyBorder="1" applyAlignment="1">
      <alignment horizontal="left" vertical="top" wrapText="1"/>
    </xf>
    <xf numFmtId="0" fontId="25" fillId="0" borderId="0" xfId="0" applyFont="1" applyAlignment="1">
      <alignment horizontal="left" vertical="top"/>
    </xf>
    <xf numFmtId="0" fontId="25" fillId="3" borderId="17" xfId="0" applyFont="1" applyFill="1" applyBorder="1" applyAlignment="1">
      <alignment horizontal="left" vertical="top"/>
    </xf>
    <xf numFmtId="0" fontId="25" fillId="3" borderId="18" xfId="0" applyFont="1" applyFill="1" applyBorder="1" applyAlignment="1">
      <alignment horizontal="left" vertical="top"/>
    </xf>
    <xf numFmtId="0" fontId="25" fillId="3" borderId="18" xfId="0" applyFont="1" applyFill="1" applyBorder="1" applyAlignment="1">
      <alignment vertical="top"/>
    </xf>
    <xf numFmtId="0" fontId="25" fillId="3" borderId="20" xfId="0" applyFont="1" applyFill="1" applyBorder="1" applyAlignment="1">
      <alignment horizontal="left" vertical="top"/>
    </xf>
    <xf numFmtId="0" fontId="1" fillId="3" borderId="20" xfId="0" applyFont="1" applyFill="1" applyBorder="1" applyAlignment="1" applyProtection="1">
      <alignment horizontal="left" vertical="top" wrapText="1"/>
    </xf>
    <xf numFmtId="0" fontId="1" fillId="3" borderId="0" xfId="0" applyFont="1" applyFill="1" applyBorder="1" applyAlignment="1" applyProtection="1">
      <alignment horizontal="left" vertical="top"/>
    </xf>
    <xf numFmtId="0" fontId="1" fillId="3" borderId="0" xfId="0" applyFont="1" applyFill="1" applyBorder="1" applyAlignment="1" applyProtection="1">
      <alignment vertical="top"/>
    </xf>
    <xf numFmtId="0" fontId="25" fillId="0" borderId="0" xfId="0" applyFont="1" applyFill="1" applyAlignment="1">
      <alignment vertical="top"/>
    </xf>
    <xf numFmtId="0" fontId="31" fillId="0" borderId="0" xfId="0" applyFont="1" applyAlignment="1">
      <alignment vertical="top"/>
    </xf>
    <xf numFmtId="0" fontId="4" fillId="3" borderId="0" xfId="0" applyFont="1" applyFill="1" applyBorder="1" applyAlignment="1" applyProtection="1">
      <alignment horizontal="center" vertical="top" wrapText="1"/>
    </xf>
    <xf numFmtId="0" fontId="2" fillId="2" borderId="36" xfId="0" applyFont="1" applyFill="1" applyBorder="1" applyAlignment="1" applyProtection="1">
      <alignment horizontal="center" vertical="top" wrapText="1"/>
    </xf>
    <xf numFmtId="0" fontId="2" fillId="2" borderId="37" xfId="0" applyFont="1" applyFill="1" applyBorder="1" applyAlignment="1" applyProtection="1">
      <alignment horizontal="center" vertical="top" wrapText="1"/>
    </xf>
    <xf numFmtId="164" fontId="0" fillId="14" borderId="11" xfId="5" applyFont="1" applyFill="1" applyBorder="1" applyAlignment="1">
      <alignment horizontal="center" vertical="top"/>
    </xf>
    <xf numFmtId="164" fontId="0" fillId="14" borderId="11" xfId="0" applyNumberFormat="1" applyFill="1" applyBorder="1" applyAlignment="1">
      <alignment horizontal="center" vertical="top"/>
    </xf>
    <xf numFmtId="164" fontId="0" fillId="0" borderId="11" xfId="0" applyNumberFormat="1" applyBorder="1" applyAlignment="1">
      <alignment horizontal="center" vertical="top"/>
    </xf>
    <xf numFmtId="164" fontId="0" fillId="0" borderId="11" xfId="5" applyFont="1" applyBorder="1" applyAlignment="1">
      <alignment horizontal="center" vertical="top"/>
    </xf>
    <xf numFmtId="0" fontId="2" fillId="2" borderId="40" xfId="0" applyFont="1" applyFill="1" applyBorder="1" applyAlignment="1" applyProtection="1">
      <alignment horizontal="right" vertical="top" wrapText="1"/>
    </xf>
    <xf numFmtId="0" fontId="54" fillId="2" borderId="66" xfId="0" applyFont="1" applyFill="1" applyBorder="1" applyAlignment="1" applyProtection="1">
      <alignment horizontal="center" vertical="top" wrapText="1"/>
    </xf>
    <xf numFmtId="0" fontId="2" fillId="2" borderId="11" xfId="0" applyFont="1" applyFill="1" applyBorder="1" applyAlignment="1" applyProtection="1">
      <alignment horizontal="center" vertical="top" wrapText="1"/>
    </xf>
    <xf numFmtId="0" fontId="59" fillId="0" borderId="57" xfId="0" applyFont="1" applyBorder="1" applyAlignment="1">
      <alignment vertical="top" wrapText="1"/>
    </xf>
    <xf numFmtId="164" fontId="63" fillId="2" borderId="39" xfId="5" applyFont="1" applyFill="1" applyBorder="1" applyAlignment="1">
      <alignment vertical="top" wrapText="1"/>
    </xf>
    <xf numFmtId="0" fontId="25" fillId="0" borderId="11" xfId="0" applyFont="1" applyBorder="1" applyAlignment="1">
      <alignment vertical="top"/>
    </xf>
    <xf numFmtId="0" fontId="25" fillId="2" borderId="0" xfId="0" applyFont="1" applyFill="1" applyAlignment="1">
      <alignment vertical="top"/>
    </xf>
    <xf numFmtId="0" fontId="25" fillId="0" borderId="11" xfId="0" applyFont="1" applyBorder="1" applyAlignment="1">
      <alignment vertical="top" wrapText="1"/>
    </xf>
    <xf numFmtId="169" fontId="65" fillId="0" borderId="67" xfId="5" applyNumberFormat="1" applyFont="1" applyFill="1" applyBorder="1" applyAlignment="1">
      <alignment vertical="top" wrapText="1"/>
    </xf>
    <xf numFmtId="0" fontId="59" fillId="0" borderId="11" xfId="0" applyFont="1" applyBorder="1" applyAlignment="1">
      <alignment horizontal="left" vertical="top" wrapText="1"/>
    </xf>
    <xf numFmtId="0" fontId="59" fillId="2" borderId="11" xfId="0" applyFont="1" applyFill="1" applyBorder="1" applyAlignment="1">
      <alignment vertical="top" wrapText="1"/>
    </xf>
    <xf numFmtId="0" fontId="59" fillId="0" borderId="11" xfId="0" applyFont="1" applyBorder="1" applyAlignment="1">
      <alignment horizontal="left" vertical="top"/>
    </xf>
    <xf numFmtId="4" fontId="34" fillId="0" borderId="0" xfId="0" applyNumberFormat="1" applyFont="1" applyAlignment="1">
      <alignment vertical="top"/>
    </xf>
    <xf numFmtId="0" fontId="1" fillId="3" borderId="22" xfId="0" applyFont="1" applyFill="1" applyBorder="1" applyAlignment="1" applyProtection="1">
      <alignment horizontal="left" vertical="top" wrapText="1"/>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vertical="top"/>
    </xf>
    <xf numFmtId="15" fontId="53" fillId="2" borderId="11" xfId="0" applyNumberFormat="1" applyFont="1" applyFill="1" applyBorder="1" applyAlignment="1" applyProtection="1">
      <alignment horizontal="center" vertical="top" wrapText="1"/>
    </xf>
    <xf numFmtId="0" fontId="67" fillId="0" borderId="11" xfId="0" applyFont="1" applyFill="1" applyBorder="1" applyAlignment="1">
      <alignment vertical="top" wrapText="1"/>
    </xf>
    <xf numFmtId="3" fontId="25" fillId="0" borderId="0" xfId="0" applyNumberFormat="1" applyFont="1" applyAlignment="1">
      <alignment vertical="top"/>
    </xf>
    <xf numFmtId="0" fontId="67" fillId="0" borderId="11" xfId="0" applyFont="1" applyFill="1" applyBorder="1" applyAlignment="1">
      <alignment vertical="top" wrapText="1"/>
    </xf>
    <xf numFmtId="4" fontId="76" fillId="0" borderId="0" xfId="0" applyNumberFormat="1" applyFont="1"/>
    <xf numFmtId="0" fontId="72" fillId="2" borderId="13"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top" wrapText="1"/>
    </xf>
    <xf numFmtId="0" fontId="2" fillId="3" borderId="23" xfId="0" applyFont="1" applyFill="1" applyBorder="1" applyAlignment="1" applyProtection="1">
      <alignment vertical="top" wrapText="1"/>
    </xf>
    <xf numFmtId="0" fontId="56" fillId="0" borderId="10" xfId="0" applyFont="1" applyFill="1" applyBorder="1" applyAlignment="1">
      <alignment vertical="top" wrapText="1"/>
    </xf>
    <xf numFmtId="164" fontId="2" fillId="0" borderId="0" xfId="0" applyNumberFormat="1" applyFont="1" applyFill="1" applyBorder="1" applyAlignment="1" applyProtection="1">
      <alignment vertical="top" wrapText="1"/>
    </xf>
    <xf numFmtId="4" fontId="25" fillId="0" borderId="0" xfId="0" applyNumberFormat="1" applyFont="1" applyFill="1" applyAlignment="1">
      <alignment vertical="top"/>
    </xf>
    <xf numFmtId="0" fontId="25" fillId="2" borderId="11" xfId="0" applyFont="1" applyFill="1" applyBorder="1" applyAlignment="1">
      <alignment vertical="top" wrapText="1"/>
    </xf>
    <xf numFmtId="4" fontId="25" fillId="2" borderId="0" xfId="0" applyNumberFormat="1" applyFont="1" applyFill="1" applyAlignment="1">
      <alignment vertical="top"/>
    </xf>
    <xf numFmtId="0" fontId="15" fillId="2" borderId="71" xfId="0" applyFont="1" applyFill="1" applyBorder="1" applyAlignment="1" applyProtection="1">
      <alignment horizontal="center" vertical="center" wrapText="1"/>
    </xf>
    <xf numFmtId="0" fontId="15" fillId="2" borderId="73" xfId="0" applyFont="1" applyFill="1" applyBorder="1" applyAlignment="1" applyProtection="1">
      <alignment horizontal="center" vertical="center" wrapText="1"/>
    </xf>
    <xf numFmtId="0" fontId="78" fillId="0" borderId="26" xfId="0" applyFont="1" applyBorder="1" applyAlignment="1">
      <alignment vertical="center" wrapText="1"/>
    </xf>
    <xf numFmtId="0" fontId="79" fillId="0" borderId="26" xfId="0" applyFont="1" applyBorder="1" applyAlignment="1">
      <alignment vertical="center" wrapText="1"/>
    </xf>
    <xf numFmtId="2" fontId="0" fillId="0" borderId="11" xfId="0" applyNumberFormat="1" applyFill="1" applyBorder="1" applyAlignment="1">
      <alignment horizontal="right"/>
    </xf>
    <xf numFmtId="0" fontId="0" fillId="0" borderId="11" xfId="0" applyFill="1" applyBorder="1" applyAlignment="1">
      <alignment horizontal="left"/>
    </xf>
    <xf numFmtId="164" fontId="0" fillId="0" borderId="11" xfId="5" applyFont="1" applyFill="1" applyBorder="1" applyAlignment="1">
      <alignment horizontal="right"/>
    </xf>
    <xf numFmtId="0" fontId="71" fillId="0" borderId="11" xfId="0" applyFont="1" applyFill="1" applyBorder="1" applyAlignment="1">
      <alignment vertical="top" wrapText="1"/>
    </xf>
    <xf numFmtId="0" fontId="3" fillId="2" borderId="13" xfId="0" applyFont="1" applyFill="1" applyBorder="1" applyAlignment="1" applyProtection="1">
      <alignment vertical="top" wrapText="1"/>
    </xf>
    <xf numFmtId="4" fontId="25" fillId="0" borderId="0" xfId="0" applyNumberFormat="1" applyFont="1" applyAlignment="1">
      <alignment vertical="top"/>
    </xf>
    <xf numFmtId="0" fontId="82" fillId="0" borderId="0" xfId="0" applyFont="1" applyAlignment="1">
      <alignment vertical="top"/>
    </xf>
    <xf numFmtId="9" fontId="45" fillId="12" borderId="11" xfId="4" applyNumberFormat="1" applyFont="1" applyFill="1" applyBorder="1" applyAlignment="1" applyProtection="1">
      <alignment horizontal="center" vertical="center"/>
      <protection locked="0"/>
    </xf>
    <xf numFmtId="9" fontId="45" fillId="8" borderId="11" xfId="4" applyNumberFormat="1" applyFont="1" applyBorder="1" applyAlignment="1" applyProtection="1">
      <alignment horizontal="center" vertical="center"/>
      <protection locked="0"/>
    </xf>
    <xf numFmtId="9" fontId="45" fillId="8" borderId="7" xfId="4" applyNumberFormat="1" applyFont="1" applyBorder="1" applyAlignment="1" applyProtection="1">
      <alignment horizontal="center" vertical="center"/>
      <protection locked="0"/>
    </xf>
    <xf numFmtId="9" fontId="83" fillId="12" borderId="11" xfId="4" applyNumberFormat="1" applyFont="1" applyFill="1" applyBorder="1" applyAlignment="1" applyProtection="1">
      <alignment horizontal="center" vertical="center"/>
      <protection locked="0"/>
    </xf>
    <xf numFmtId="9" fontId="83" fillId="12" borderId="7" xfId="4" applyNumberFormat="1" applyFont="1" applyFill="1" applyBorder="1" applyAlignment="1" applyProtection="1">
      <alignment horizontal="center" vertical="center"/>
      <protection locked="0"/>
    </xf>
    <xf numFmtId="3" fontId="83" fillId="12" borderId="11" xfId="4" applyNumberFormat="1" applyFont="1" applyFill="1" applyBorder="1" applyAlignment="1" applyProtection="1">
      <alignment horizontal="center" vertical="center"/>
      <protection locked="0"/>
    </xf>
    <xf numFmtId="9" fontId="40" fillId="12" borderId="11" xfId="4" applyNumberFormat="1" applyFill="1" applyBorder="1" applyAlignment="1" applyProtection="1">
      <alignment horizontal="center" vertical="center" wrapText="1"/>
      <protection locked="0"/>
    </xf>
    <xf numFmtId="9" fontId="40" fillId="8" borderId="11" xfId="4" applyNumberFormat="1" applyBorder="1" applyAlignment="1" applyProtection="1">
      <alignment horizontal="center" vertical="center" wrapText="1"/>
      <protection locked="0"/>
    </xf>
    <xf numFmtId="9" fontId="40" fillId="12" borderId="11" xfId="4" applyNumberFormat="1" applyFill="1" applyBorder="1" applyAlignment="1" applyProtection="1">
      <alignment horizontal="center" vertical="center"/>
      <protection locked="0"/>
    </xf>
    <xf numFmtId="0" fontId="56" fillId="15" borderId="11" xfId="0" applyFont="1" applyFill="1" applyBorder="1" applyAlignment="1">
      <alignment vertical="top" wrapText="1"/>
    </xf>
    <xf numFmtId="3" fontId="0" fillId="0" borderId="0" xfId="0" applyNumberFormat="1" applyProtection="1"/>
    <xf numFmtId="0" fontId="0" fillId="2" borderId="11" xfId="0" applyFill="1" applyBorder="1" applyAlignment="1">
      <alignment horizontal="center"/>
    </xf>
    <xf numFmtId="0" fontId="84" fillId="0" borderId="11" xfId="0" applyFont="1" applyFill="1" applyBorder="1"/>
    <xf numFmtId="15" fontId="1" fillId="2" borderId="14" xfId="0" applyNumberFormat="1" applyFont="1" applyFill="1" applyBorder="1" applyAlignment="1" applyProtection="1">
      <alignment horizontal="left"/>
    </xf>
    <xf numFmtId="0" fontId="1" fillId="2" borderId="13" xfId="0" applyFont="1" applyFill="1" applyBorder="1" applyAlignment="1" applyProtection="1">
      <alignment horizontal="left"/>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3" fontId="2" fillId="2" borderId="41" xfId="0" applyNumberFormat="1"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2" fillId="3" borderId="23"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top" wrapText="1"/>
    </xf>
    <xf numFmtId="0" fontId="2" fillId="3" borderId="21" xfId="0" applyFont="1" applyFill="1" applyBorder="1" applyAlignment="1" applyProtection="1">
      <alignment horizontal="left" vertical="top" wrapText="1"/>
    </xf>
    <xf numFmtId="0" fontId="1" fillId="2" borderId="41"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3" fontId="2" fillId="0" borderId="41" xfId="0" applyNumberFormat="1" applyFont="1" applyFill="1" applyBorder="1" applyAlignment="1" applyProtection="1">
      <alignment horizontal="center" vertical="top" wrapText="1"/>
      <protection locked="0"/>
    </xf>
    <xf numFmtId="3" fontId="2" fillId="0" borderId="29" xfId="0" applyNumberFormat="1" applyFont="1" applyFill="1" applyBorder="1" applyAlignment="1" applyProtection="1">
      <alignment horizontal="center" vertical="top" wrapText="1"/>
      <protection locked="0"/>
    </xf>
    <xf numFmtId="0" fontId="11" fillId="3" borderId="0" xfId="0" applyFont="1" applyFill="1" applyBorder="1" applyAlignment="1" applyProtection="1">
      <alignment vertical="top" wrapText="1"/>
    </xf>
    <xf numFmtId="0" fontId="59" fillId="0" borderId="28" xfId="0" applyFont="1" applyBorder="1" applyAlignment="1">
      <alignment horizontal="center" vertical="top"/>
    </xf>
    <xf numFmtId="0" fontId="59" fillId="0" borderId="54" xfId="0" applyFont="1" applyBorder="1" applyAlignment="1">
      <alignment horizontal="center" vertical="top"/>
    </xf>
    <xf numFmtId="0" fontId="4" fillId="3" borderId="0" xfId="0" applyFont="1" applyFill="1" applyBorder="1" applyAlignment="1" applyProtection="1">
      <alignment horizontal="left" vertical="top" wrapText="1"/>
    </xf>
    <xf numFmtId="3" fontId="1" fillId="2" borderId="41"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59" fillId="0" borderId="32" xfId="0" applyFont="1" applyBorder="1" applyAlignment="1">
      <alignment horizontal="center" vertical="top" wrapText="1"/>
    </xf>
    <xf numFmtId="0" fontId="59" fillId="0" borderId="40" xfId="0" applyFont="1" applyBorder="1" applyAlignment="1">
      <alignment horizontal="center" vertical="top" wrapText="1"/>
    </xf>
    <xf numFmtId="0" fontId="59" fillId="0" borderId="5" xfId="0" applyFont="1" applyBorder="1" applyAlignment="1">
      <alignment horizontal="center" vertical="top" wrapText="1"/>
    </xf>
    <xf numFmtId="0" fontId="59" fillId="0" borderId="50" xfId="0" applyFont="1" applyBorder="1" applyAlignment="1">
      <alignment horizontal="center" vertical="top" wrapText="1"/>
    </xf>
    <xf numFmtId="0" fontId="59" fillId="0" borderId="54" xfId="0" applyFont="1" applyBorder="1" applyAlignment="1">
      <alignment horizontal="center" vertical="top" wrapText="1"/>
    </xf>
    <xf numFmtId="0" fontId="59" fillId="0" borderId="64" xfId="0" applyFont="1" applyBorder="1" applyAlignment="1">
      <alignment horizontal="center" vertical="top" wrapText="1"/>
    </xf>
    <xf numFmtId="0" fontId="59" fillId="0" borderId="62" xfId="0" applyFont="1" applyBorder="1" applyAlignment="1">
      <alignment horizontal="center" vertical="top" wrapText="1"/>
    </xf>
    <xf numFmtId="0" fontId="25" fillId="3" borderId="0" xfId="0" applyFont="1" applyFill="1" applyBorder="1" applyAlignment="1">
      <alignment horizontal="center" vertical="top"/>
    </xf>
    <xf numFmtId="0" fontId="25" fillId="3" borderId="68" xfId="0" applyFont="1" applyFill="1" applyBorder="1" applyAlignment="1">
      <alignment horizontal="center" vertical="top"/>
    </xf>
    <xf numFmtId="0" fontId="59" fillId="0" borderId="36" xfId="0" applyFont="1" applyBorder="1" applyAlignment="1">
      <alignment horizontal="center" vertical="top" wrapText="1"/>
    </xf>
    <xf numFmtId="0" fontId="14" fillId="2" borderId="41" xfId="0" applyFont="1" applyFill="1" applyBorder="1" applyAlignment="1" applyProtection="1">
      <alignment horizontal="center" vertical="top"/>
    </xf>
    <xf numFmtId="0" fontId="14" fillId="2" borderId="15" xfId="0" applyFont="1" applyFill="1" applyBorder="1" applyAlignment="1" applyProtection="1">
      <alignment horizontal="center" vertical="top"/>
    </xf>
    <xf numFmtId="0" fontId="14" fillId="2" borderId="29" xfId="0" applyFont="1" applyFill="1" applyBorder="1" applyAlignment="1" applyProtection="1">
      <alignment horizontal="center" vertical="top"/>
    </xf>
    <xf numFmtId="0" fontId="10" fillId="3" borderId="0" xfId="0" applyFont="1" applyFill="1" applyBorder="1" applyAlignment="1" applyProtection="1">
      <alignment horizontal="center" vertical="top"/>
    </xf>
    <xf numFmtId="0" fontId="10" fillId="3" borderId="20" xfId="0" applyFont="1" applyFill="1" applyBorder="1" applyAlignment="1" applyProtection="1">
      <alignment horizontal="center" vertical="top" wrapText="1"/>
    </xf>
    <xf numFmtId="0" fontId="10" fillId="3" borderId="0" xfId="0" applyFont="1" applyFill="1" applyBorder="1" applyAlignment="1" applyProtection="1">
      <alignment horizontal="center" vertical="top" wrapText="1"/>
    </xf>
    <xf numFmtId="0" fontId="2" fillId="2" borderId="41" xfId="0" applyFont="1" applyFill="1" applyBorder="1" applyAlignment="1" applyProtection="1">
      <alignment horizontal="center" vertical="top" wrapText="1"/>
    </xf>
    <xf numFmtId="0" fontId="2" fillId="15" borderId="0" xfId="0" applyFont="1" applyFill="1" applyBorder="1" applyAlignment="1" applyProtection="1">
      <alignment horizontal="left" vertical="top" wrapText="1"/>
    </xf>
    <xf numFmtId="0" fontId="15" fillId="3" borderId="38" xfId="0" applyFont="1" applyFill="1" applyBorder="1" applyAlignment="1" applyProtection="1">
      <alignment horizontal="center" vertical="top" wrapText="1"/>
    </xf>
    <xf numFmtId="0" fontId="15" fillId="3" borderId="55" xfId="0" applyFont="1" applyFill="1" applyBorder="1" applyAlignment="1" applyProtection="1">
      <alignment horizontal="center" vertical="top" wrapText="1"/>
    </xf>
    <xf numFmtId="0" fontId="15" fillId="3" borderId="58" xfId="0" applyFont="1" applyFill="1" applyBorder="1" applyAlignment="1" applyProtection="1">
      <alignment horizontal="center" vertical="top" wrapText="1"/>
    </xf>
    <xf numFmtId="0" fontId="16"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5" fillId="2" borderId="71" xfId="0" applyFont="1" applyFill="1" applyBorder="1" applyAlignment="1" applyProtection="1">
      <alignment horizontal="center" vertical="center" wrapText="1"/>
    </xf>
    <xf numFmtId="0" fontId="15" fillId="2" borderId="55" xfId="0" applyFont="1" applyFill="1" applyBorder="1" applyAlignment="1" applyProtection="1">
      <alignment horizontal="center" vertical="center" wrapText="1"/>
    </xf>
    <xf numFmtId="0" fontId="15" fillId="2" borderId="72" xfId="0" applyFont="1" applyFill="1" applyBorder="1" applyAlignment="1" applyProtection="1">
      <alignment horizontal="center" vertical="center" wrapText="1"/>
    </xf>
    <xf numFmtId="0" fontId="15" fillId="2" borderId="38" xfId="0" applyFont="1" applyFill="1" applyBorder="1" applyAlignment="1" applyProtection="1">
      <alignment horizontal="center" vertical="center" wrapText="1"/>
    </xf>
    <xf numFmtId="49" fontId="15" fillId="3" borderId="56" xfId="0" applyNumberFormat="1" applyFont="1" applyFill="1" applyBorder="1" applyAlignment="1">
      <alignment horizontal="left" vertical="top" wrapText="1"/>
    </xf>
    <xf numFmtId="0" fontId="15" fillId="2" borderId="73" xfId="0" applyFont="1" applyFill="1" applyBorder="1" applyAlignment="1" applyProtection="1">
      <alignment horizontal="center" vertical="center" wrapText="1"/>
    </xf>
    <xf numFmtId="0" fontId="15" fillId="2" borderId="74" xfId="0" applyFont="1" applyFill="1" applyBorder="1" applyAlignment="1" applyProtection="1">
      <alignment horizontal="center" vertical="center" wrapText="1"/>
    </xf>
    <xf numFmtId="0" fontId="15" fillId="2" borderId="56" xfId="0" applyFont="1" applyFill="1" applyBorder="1" applyAlignment="1" applyProtection="1">
      <alignment horizontal="center" vertical="center" wrapText="1"/>
    </xf>
    <xf numFmtId="0" fontId="14" fillId="2" borderId="41"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9" xfId="0" applyFont="1" applyFill="1" applyBorder="1" applyAlignment="1" applyProtection="1">
      <alignment horizontal="center"/>
    </xf>
    <xf numFmtId="0" fontId="15" fillId="3" borderId="20"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23"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21" xfId="0" applyFont="1" applyFill="1" applyBorder="1" applyAlignment="1" applyProtection="1">
      <alignment horizontal="left"/>
    </xf>
    <xf numFmtId="164" fontId="60" fillId="13" borderId="71" xfId="5" applyFont="1" applyFill="1" applyBorder="1" applyAlignment="1">
      <alignment horizontal="center" vertical="center"/>
    </xf>
    <xf numFmtId="164" fontId="60" fillId="13" borderId="55" xfId="5" applyFont="1" applyFill="1" applyBorder="1" applyAlignment="1">
      <alignment horizontal="center" vertical="center"/>
    </xf>
    <xf numFmtId="164" fontId="60" fillId="13" borderId="72" xfId="5" applyFont="1" applyFill="1" applyBorder="1" applyAlignment="1">
      <alignment horizontal="center" vertical="center"/>
    </xf>
    <xf numFmtId="168" fontId="60" fillId="13" borderId="38" xfId="5" applyNumberFormat="1" applyFont="1" applyFill="1" applyBorder="1" applyAlignment="1">
      <alignment horizontal="center"/>
    </xf>
    <xf numFmtId="168" fontId="60" fillId="13" borderId="55" xfId="5" applyNumberFormat="1" applyFont="1" applyFill="1" applyBorder="1" applyAlignment="1">
      <alignment horizontal="center"/>
    </xf>
    <xf numFmtId="168" fontId="60" fillId="13" borderId="72" xfId="5" applyNumberFormat="1" applyFont="1" applyFill="1" applyBorder="1" applyAlignment="1">
      <alignment horizontal="center"/>
    </xf>
    <xf numFmtId="0" fontId="67" fillId="0" borderId="46" xfId="0" applyFont="1" applyFill="1" applyBorder="1" applyAlignment="1">
      <alignment horizontal="left" vertical="top" wrapText="1"/>
    </xf>
    <xf numFmtId="0" fontId="67" fillId="0" borderId="57" xfId="0" applyFont="1" applyFill="1" applyBorder="1" applyAlignment="1">
      <alignment horizontal="left" vertical="top" wrapText="1"/>
    </xf>
    <xf numFmtId="0" fontId="34" fillId="3" borderId="0" xfId="0" applyFont="1" applyFill="1" applyAlignment="1">
      <alignment horizontal="left"/>
    </xf>
    <xf numFmtId="0" fontId="35" fillId="3" borderId="0" xfId="0" applyFont="1" applyFill="1" applyAlignment="1">
      <alignment horizontal="left"/>
    </xf>
    <xf numFmtId="0" fontId="16" fillId="2" borderId="36" xfId="0" applyFont="1" applyFill="1" applyBorder="1" applyAlignment="1" applyProtection="1">
      <alignment horizontal="center" vertical="top" wrapText="1"/>
    </xf>
    <xf numFmtId="0" fontId="16" fillId="2" borderId="37"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67" fillId="0" borderId="47" xfId="0" applyFont="1" applyFill="1" applyBorder="1" applyAlignment="1">
      <alignment horizontal="left" vertical="top" wrapText="1"/>
    </xf>
    <xf numFmtId="0" fontId="11" fillId="3" borderId="0"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16" fillId="2" borderId="30" xfId="0" applyFont="1" applyFill="1" applyBorder="1" applyAlignment="1" applyProtection="1">
      <alignment horizontal="center" vertical="top" wrapText="1"/>
    </xf>
    <xf numFmtId="0" fontId="16" fillId="2" borderId="16" xfId="0" applyFont="1" applyFill="1" applyBorder="1" applyAlignment="1" applyProtection="1">
      <alignment horizontal="center" vertical="top" wrapText="1"/>
    </xf>
    <xf numFmtId="0" fontId="34" fillId="3" borderId="0" xfId="0" applyFont="1" applyFill="1" applyAlignment="1">
      <alignment horizontal="left"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66" fillId="3" borderId="0" xfId="0" applyFont="1" applyFill="1" applyBorder="1" applyAlignment="1" applyProtection="1">
      <alignment horizontal="left" vertical="top" wrapText="1"/>
    </xf>
    <xf numFmtId="0" fontId="11" fillId="0" borderId="41"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11" fillId="0" borderId="29" xfId="0" applyFont="1" applyFill="1" applyBorder="1" applyAlignment="1" applyProtection="1">
      <alignment horizontal="left" vertical="top" wrapText="1"/>
    </xf>
    <xf numFmtId="0" fontId="69" fillId="2" borderId="28" xfId="0" applyFont="1" applyFill="1" applyBorder="1" applyAlignment="1" applyProtection="1">
      <alignment horizontal="left" vertical="center" wrapText="1"/>
    </xf>
    <xf numFmtId="0" fontId="69" fillId="2" borderId="50" xfId="0" applyFont="1" applyFill="1" applyBorder="1" applyAlignment="1" applyProtection="1">
      <alignment horizontal="left" vertical="center" wrapText="1"/>
    </xf>
    <xf numFmtId="0" fontId="69" fillId="2" borderId="54" xfId="0" applyFont="1" applyFill="1" applyBorder="1" applyAlignment="1" applyProtection="1">
      <alignment horizontal="left" vertical="center" wrapText="1"/>
    </xf>
    <xf numFmtId="0" fontId="2" fillId="3" borderId="18" xfId="0" applyFont="1" applyFill="1" applyBorder="1" applyAlignment="1" applyProtection="1">
      <alignment horizontal="center"/>
    </xf>
    <xf numFmtId="0" fontId="15" fillId="0" borderId="43" xfId="0" applyFont="1" applyFill="1" applyBorder="1" applyAlignment="1" applyProtection="1">
      <alignment vertical="top" wrapText="1"/>
    </xf>
    <xf numFmtId="0" fontId="15" fillId="0" borderId="44" xfId="0" applyFont="1" applyFill="1" applyBorder="1" applyAlignment="1" applyProtection="1">
      <alignment vertical="top" wrapText="1"/>
    </xf>
    <xf numFmtId="0" fontId="15" fillId="0" borderId="45" xfId="0" applyFont="1" applyFill="1" applyBorder="1" applyAlignment="1" applyProtection="1">
      <alignment vertical="top" wrapText="1"/>
    </xf>
    <xf numFmtId="0" fontId="56" fillId="0" borderId="11" xfId="0" applyFont="1" applyBorder="1" applyAlignment="1">
      <alignment horizontal="left" vertical="top" wrapText="1"/>
    </xf>
    <xf numFmtId="0" fontId="67" fillId="0" borderId="28" xfId="0" applyFont="1" applyFill="1" applyBorder="1" applyAlignment="1">
      <alignment horizontal="left" vertical="top" wrapText="1"/>
    </xf>
    <xf numFmtId="0" fontId="67" fillId="0" borderId="54" xfId="0" applyFont="1" applyFill="1" applyBorder="1" applyAlignment="1">
      <alignment horizontal="left" vertical="top" wrapText="1"/>
    </xf>
    <xf numFmtId="0" fontId="66" fillId="3" borderId="0" xfId="0" applyFont="1" applyFill="1" applyBorder="1" applyAlignment="1" applyProtection="1">
      <alignment horizontal="left" vertical="center" wrapText="1"/>
    </xf>
    <xf numFmtId="0" fontId="55" fillId="2" borderId="11" xfId="0" applyFont="1" applyFill="1" applyBorder="1" applyAlignment="1" applyProtection="1">
      <alignment horizontal="left" vertical="top" wrapText="1"/>
    </xf>
    <xf numFmtId="0" fontId="4" fillId="3" borderId="0" xfId="0" applyFont="1" applyFill="1" applyBorder="1" applyAlignment="1" applyProtection="1">
      <alignment horizontal="center" wrapText="1"/>
    </xf>
    <xf numFmtId="0" fontId="1" fillId="2" borderId="41"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9" xfId="0" applyFont="1" applyFill="1" applyBorder="1" applyAlignment="1" applyProtection="1">
      <alignment horizontal="center"/>
      <protection locked="0"/>
    </xf>
    <xf numFmtId="0" fontId="14" fillId="2" borderId="41" xfId="0" applyFont="1" applyFill="1" applyBorder="1" applyAlignment="1" applyProtection="1">
      <alignment vertical="top" wrapText="1"/>
    </xf>
    <xf numFmtId="0" fontId="14" fillId="2" borderId="15" xfId="0" applyFont="1" applyFill="1" applyBorder="1" applyAlignment="1" applyProtection="1">
      <alignment vertical="top" wrapText="1"/>
    </xf>
    <xf numFmtId="0" fontId="14" fillId="2" borderId="29" xfId="0" applyFont="1" applyFill="1" applyBorder="1" applyAlignment="1" applyProtection="1">
      <alignment vertical="top" wrapText="1"/>
    </xf>
    <xf numFmtId="0" fontId="11" fillId="3" borderId="18" xfId="0" applyFont="1" applyFill="1" applyBorder="1" applyAlignment="1" applyProtection="1">
      <alignment vertical="top" wrapText="1"/>
    </xf>
    <xf numFmtId="0" fontId="56" fillId="0" borderId="11" xfId="0" applyFont="1" applyBorder="1" applyAlignment="1">
      <alignment vertical="top" wrapText="1"/>
    </xf>
    <xf numFmtId="0" fontId="2" fillId="3" borderId="23" xfId="0" applyFont="1" applyFill="1" applyBorder="1" applyAlignment="1" applyProtection="1">
      <alignment vertical="top" wrapText="1"/>
    </xf>
    <xf numFmtId="0" fontId="67" fillId="0" borderId="11" xfId="0" applyFont="1" applyFill="1" applyBorder="1" applyAlignment="1">
      <alignment vertical="top" wrapText="1"/>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24" fillId="2" borderId="41" xfId="1" applyFill="1" applyBorder="1" applyAlignment="1" applyProtection="1">
      <alignment horizontal="center"/>
      <protection locked="0"/>
    </xf>
    <xf numFmtId="0" fontId="4" fillId="3" borderId="0" xfId="0" applyFont="1" applyFill="1" applyBorder="1" applyAlignment="1" applyProtection="1">
      <alignment vertical="top" wrapText="1"/>
    </xf>
    <xf numFmtId="0" fontId="67" fillId="0" borderId="28" xfId="0" applyFont="1" applyFill="1" applyBorder="1" applyAlignment="1">
      <alignment vertical="top" wrapText="1"/>
    </xf>
    <xf numFmtId="0" fontId="67" fillId="0" borderId="54" xfId="0" applyFont="1" applyFill="1" applyBorder="1" applyAlignment="1">
      <alignment vertical="top" wrapText="1"/>
    </xf>
    <xf numFmtId="0" fontId="56" fillId="0" borderId="11" xfId="0" applyFont="1" applyFill="1" applyBorder="1" applyAlignment="1">
      <alignment vertical="top" wrapText="1"/>
    </xf>
    <xf numFmtId="0" fontId="55" fillId="2" borderId="11" xfId="0" applyFont="1" applyFill="1" applyBorder="1" applyAlignment="1" applyProtection="1">
      <alignment vertical="top" wrapText="1"/>
    </xf>
    <xf numFmtId="0" fontId="56" fillId="2" borderId="11" xfId="0" applyFont="1" applyFill="1" applyBorder="1" applyAlignment="1">
      <alignment vertical="top" wrapText="1"/>
    </xf>
    <xf numFmtId="0" fontId="24" fillId="2" borderId="15" xfId="1" applyFill="1" applyBorder="1" applyAlignment="1" applyProtection="1">
      <alignment horizontal="center"/>
      <protection locked="0"/>
    </xf>
    <xf numFmtId="0" fontId="24" fillId="2" borderId="29" xfId="1" applyFill="1" applyBorder="1" applyAlignment="1" applyProtection="1">
      <alignment horizontal="center"/>
      <protection locked="0"/>
    </xf>
    <xf numFmtId="0" fontId="56" fillId="0" borderId="11" xfId="0" applyFont="1" applyFill="1" applyBorder="1" applyAlignment="1">
      <alignment horizontal="left" vertical="top" wrapText="1"/>
    </xf>
    <xf numFmtId="0" fontId="56" fillId="0" borderId="11" xfId="0" applyFont="1" applyBorder="1" applyAlignment="1">
      <alignment vertical="center" wrapText="1"/>
    </xf>
    <xf numFmtId="0" fontId="67" fillId="2" borderId="28" xfId="0" applyFont="1" applyFill="1" applyBorder="1" applyAlignment="1">
      <alignment horizontal="left" vertical="top" wrapText="1"/>
    </xf>
    <xf numFmtId="0" fontId="67" fillId="2" borderId="54" xfId="0" applyFont="1" applyFill="1" applyBorder="1" applyAlignment="1">
      <alignment horizontal="left" vertical="top" wrapText="1"/>
    </xf>
    <xf numFmtId="0" fontId="56" fillId="0" borderId="28" xfId="0" applyFont="1" applyBorder="1" applyAlignment="1">
      <alignment vertical="top" wrapText="1"/>
    </xf>
    <xf numFmtId="0" fontId="56" fillId="0" borderId="54" xfId="0" applyFont="1" applyBorder="1" applyAlignment="1">
      <alignment vertical="top" wrapText="1"/>
    </xf>
    <xf numFmtId="0" fontId="56" fillId="0" borderId="49" xfId="0" applyFont="1" applyBorder="1" applyAlignment="1">
      <alignment horizontal="left" vertical="top" wrapText="1"/>
    </xf>
    <xf numFmtId="0" fontId="56" fillId="0" borderId="54" xfId="0" applyFont="1" applyBorder="1" applyAlignment="1">
      <alignment horizontal="left" vertical="top" wrapText="1"/>
    </xf>
    <xf numFmtId="0" fontId="56" fillId="0" borderId="49" xfId="0" applyFont="1" applyBorder="1" applyAlignment="1">
      <alignment vertical="center" wrapText="1"/>
    </xf>
    <xf numFmtId="0" fontId="56" fillId="0" borderId="54" xfId="0" applyFont="1" applyBorder="1" applyAlignment="1">
      <alignment vertical="center" wrapText="1"/>
    </xf>
    <xf numFmtId="0" fontId="56" fillId="0" borderId="49" xfId="0" applyFont="1" applyFill="1" applyBorder="1" applyAlignment="1">
      <alignment horizontal="left" vertical="top" wrapText="1"/>
    </xf>
    <xf numFmtId="0" fontId="56" fillId="0" borderId="54" xfId="0" applyFont="1" applyFill="1" applyBorder="1" applyAlignment="1">
      <alignment horizontal="left" vertical="top" wrapText="1"/>
    </xf>
    <xf numFmtId="0" fontId="11" fillId="0" borderId="17" xfId="0" applyFont="1" applyFill="1" applyBorder="1" applyAlignment="1" applyProtection="1">
      <alignment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vertical="top" wrapText="1"/>
    </xf>
    <xf numFmtId="0" fontId="11" fillId="0" borderId="20" xfId="0" applyFont="1" applyFill="1" applyBorder="1" applyAlignment="1" applyProtection="1">
      <alignment vertical="top" wrapText="1"/>
    </xf>
    <xf numFmtId="0" fontId="11" fillId="0" borderId="0" xfId="0" applyFont="1" applyFill="1" applyBorder="1" applyAlignment="1" applyProtection="1">
      <alignment vertical="top" wrapText="1"/>
    </xf>
    <xf numFmtId="0" fontId="11" fillId="0" borderId="21" xfId="0" applyFont="1" applyFill="1" applyBorder="1" applyAlignment="1" applyProtection="1">
      <alignment vertical="top" wrapText="1"/>
    </xf>
    <xf numFmtId="0" fontId="11" fillId="0" borderId="22" xfId="0" applyFont="1" applyFill="1" applyBorder="1" applyAlignment="1" applyProtection="1">
      <alignment vertical="top" wrapText="1"/>
    </xf>
    <xf numFmtId="0" fontId="11" fillId="0" borderId="23" xfId="0" applyFont="1" applyFill="1" applyBorder="1" applyAlignment="1" applyProtection="1">
      <alignment vertical="top" wrapText="1"/>
    </xf>
    <xf numFmtId="0" fontId="11" fillId="0" borderId="24" xfId="0" applyFont="1" applyFill="1" applyBorder="1" applyAlignment="1" applyProtection="1">
      <alignment vertical="top" wrapText="1"/>
    </xf>
    <xf numFmtId="0" fontId="56" fillId="0" borderId="46" xfId="0" applyFont="1" applyBorder="1" applyAlignment="1">
      <alignment horizontal="left" vertical="top" wrapText="1"/>
    </xf>
    <xf numFmtId="0" fontId="56" fillId="0" borderId="57" xfId="0" applyFont="1" applyBorder="1" applyAlignment="1">
      <alignment horizontal="left" vertical="top" wrapText="1"/>
    </xf>
    <xf numFmtId="0" fontId="1" fillId="0" borderId="11" xfId="0" applyFont="1" applyFill="1" applyBorder="1" applyAlignment="1" applyProtection="1">
      <alignment horizontal="right" vertical="center"/>
    </xf>
    <xf numFmtId="0" fontId="1" fillId="3" borderId="28" xfId="0" applyFont="1" applyFill="1" applyBorder="1" applyAlignment="1" applyProtection="1">
      <alignment horizontal="center" vertical="center"/>
    </xf>
    <xf numFmtId="0" fontId="1" fillId="3" borderId="54" xfId="0" applyFont="1" applyFill="1" applyBorder="1" applyAlignment="1" applyProtection="1">
      <alignment horizontal="center" vertical="center"/>
    </xf>
    <xf numFmtId="0" fontId="55" fillId="2" borderId="49" xfId="0" applyFont="1" applyFill="1" applyBorder="1" applyAlignment="1" applyProtection="1">
      <alignment horizontal="left" vertical="top" wrapText="1"/>
    </xf>
    <xf numFmtId="0" fontId="55" fillId="2" borderId="54" xfId="0" applyFont="1" applyFill="1" applyBorder="1" applyAlignment="1" applyProtection="1">
      <alignment horizontal="left" vertical="top" wrapText="1"/>
    </xf>
    <xf numFmtId="0" fontId="55" fillId="2" borderId="43" xfId="0" applyFont="1" applyFill="1" applyBorder="1" applyAlignment="1" applyProtection="1">
      <alignment horizontal="left" vertical="top" wrapText="1"/>
    </xf>
    <xf numFmtId="0" fontId="55" fillId="2" borderId="69" xfId="0" applyFont="1" applyFill="1" applyBorder="1" applyAlignment="1" applyProtection="1">
      <alignment horizontal="left" vertical="top" wrapText="1"/>
    </xf>
    <xf numFmtId="0" fontId="55" fillId="2" borderId="49" xfId="0" applyFont="1" applyFill="1" applyBorder="1" applyAlignment="1" applyProtection="1">
      <alignment vertical="top" wrapText="1"/>
    </xf>
    <xf numFmtId="0" fontId="55" fillId="2" borderId="51" xfId="0" applyFont="1" applyFill="1" applyBorder="1" applyAlignment="1" applyProtection="1">
      <alignment vertical="top" wrapText="1"/>
    </xf>
    <xf numFmtId="0" fontId="55" fillId="2" borderId="43" xfId="0" applyFont="1" applyFill="1" applyBorder="1" applyAlignment="1" applyProtection="1">
      <alignment vertical="top" wrapText="1"/>
    </xf>
    <xf numFmtId="0" fontId="55" fillId="2" borderId="45" xfId="0" applyFont="1" applyFill="1" applyBorder="1" applyAlignment="1" applyProtection="1">
      <alignment vertical="top" wrapText="1"/>
    </xf>
    <xf numFmtId="0" fontId="54" fillId="2" borderId="51" xfId="0" applyFont="1" applyFill="1" applyBorder="1" applyAlignment="1" applyProtection="1">
      <alignment vertical="top" wrapText="1"/>
    </xf>
    <xf numFmtId="0" fontId="55" fillId="2" borderId="64" xfId="0" applyFont="1" applyFill="1" applyBorder="1" applyAlignment="1" applyProtection="1">
      <alignment vertical="top" wrapText="1"/>
    </xf>
    <xf numFmtId="0" fontId="55" fillId="2" borderId="65" xfId="0" applyFont="1" applyFill="1" applyBorder="1" applyAlignment="1" applyProtection="1">
      <alignment vertical="top" wrapText="1"/>
    </xf>
    <xf numFmtId="0" fontId="55" fillId="0" borderId="46" xfId="0" applyFont="1" applyFill="1" applyBorder="1" applyAlignment="1" applyProtection="1">
      <alignment vertical="top" wrapText="1"/>
    </xf>
    <xf numFmtId="0" fontId="55" fillId="0" borderId="48" xfId="0" applyFont="1" applyFill="1" applyBorder="1" applyAlignment="1" applyProtection="1">
      <alignment vertical="top" wrapText="1"/>
    </xf>
    <xf numFmtId="0" fontId="55" fillId="2" borderId="46" xfId="0" applyFont="1" applyFill="1" applyBorder="1" applyAlignment="1" applyProtection="1">
      <alignment vertical="top" wrapText="1"/>
    </xf>
    <xf numFmtId="0" fontId="54" fillId="2" borderId="48" xfId="0" applyFont="1" applyFill="1" applyBorder="1" applyAlignment="1" applyProtection="1">
      <alignment vertical="top" wrapText="1"/>
    </xf>
    <xf numFmtId="0" fontId="55" fillId="3" borderId="14" xfId="0" applyFont="1" applyFill="1" applyBorder="1" applyAlignment="1" applyProtection="1">
      <alignment vertical="top" wrapText="1"/>
    </xf>
    <xf numFmtId="0" fontId="55" fillId="3" borderId="25" xfId="0" applyFont="1" applyFill="1" applyBorder="1" applyAlignment="1" applyProtection="1">
      <alignment vertical="top" wrapText="1"/>
    </xf>
    <xf numFmtId="0" fontId="55" fillId="3" borderId="26" xfId="0" applyFont="1" applyFill="1" applyBorder="1" applyAlignment="1" applyProtection="1">
      <alignment vertical="top" wrapText="1"/>
    </xf>
    <xf numFmtId="0" fontId="0" fillId="0" borderId="15" xfId="0" applyBorder="1" applyAlignment="1">
      <alignment vertical="top" wrapText="1"/>
    </xf>
    <xf numFmtId="0" fontId="0" fillId="0" borderId="29" xfId="0" applyBorder="1" applyAlignment="1">
      <alignment vertical="top" wrapText="1"/>
    </xf>
    <xf numFmtId="0" fontId="35" fillId="3" borderId="18" xfId="0" applyFont="1" applyFill="1" applyBorder="1" applyAlignment="1">
      <alignment vertical="top" wrapText="1"/>
    </xf>
    <xf numFmtId="0" fontId="54" fillId="2" borderId="30" xfId="0" applyFont="1" applyFill="1" applyBorder="1" applyAlignment="1" applyProtection="1">
      <alignment vertical="top" wrapText="1"/>
    </xf>
    <xf numFmtId="0" fontId="54" fillId="2" borderId="34" xfId="0" applyFont="1" applyFill="1" applyBorder="1" applyAlignment="1" applyProtection="1">
      <alignment vertical="top" wrapText="1"/>
    </xf>
    <xf numFmtId="0" fontId="3" fillId="2" borderId="41" xfId="0" applyFont="1" applyFill="1" applyBorder="1" applyAlignment="1" applyProtection="1">
      <alignment vertical="top" wrapText="1"/>
    </xf>
    <xf numFmtId="0" fontId="55" fillId="2" borderId="29" xfId="0" applyFont="1" applyFill="1" applyBorder="1" applyAlignment="1" applyProtection="1">
      <alignment vertical="top" wrapText="1"/>
    </xf>
    <xf numFmtId="0" fontId="56" fillId="0" borderId="48" xfId="0" applyFont="1" applyBorder="1" applyAlignment="1">
      <alignment vertical="top" wrapText="1"/>
    </xf>
    <xf numFmtId="0" fontId="54" fillId="2" borderId="45" xfId="0" applyFont="1" applyFill="1" applyBorder="1" applyAlignment="1" applyProtection="1">
      <alignment vertical="top" wrapText="1"/>
    </xf>
    <xf numFmtId="0" fontId="36" fillId="4" borderId="1" xfId="0" applyFont="1" applyFill="1" applyBorder="1" applyAlignment="1">
      <alignment horizontal="center"/>
    </xf>
    <xf numFmtId="0" fontId="29" fillId="0" borderId="41" xfId="0" applyFont="1" applyFill="1" applyBorder="1" applyAlignment="1">
      <alignment horizontal="center"/>
    </xf>
    <xf numFmtId="0" fontId="29" fillId="0" borderId="52" xfId="0" applyFont="1" applyFill="1" applyBorder="1" applyAlignment="1">
      <alignment horizontal="center"/>
    </xf>
    <xf numFmtId="0" fontId="32" fillId="3" borderId="23" xfId="0" applyFont="1" applyFill="1" applyBorder="1"/>
    <xf numFmtId="0" fontId="41" fillId="0" borderId="0" xfId="0" applyFont="1" applyAlignment="1" applyProtection="1">
      <alignment horizontal="left"/>
    </xf>
    <xf numFmtId="0" fontId="0" fillId="10" borderId="41"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0" borderId="38"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43" fillId="11" borderId="39" xfId="0" applyFont="1" applyFill="1" applyBorder="1" applyAlignment="1" applyProtection="1">
      <alignment horizontal="center" vertical="center" wrapText="1"/>
    </xf>
    <xf numFmtId="0" fontId="43" fillId="11" borderId="57" xfId="0" applyFont="1" applyFill="1" applyBorder="1" applyAlignment="1" applyProtection="1">
      <alignment horizontal="center" vertical="center" wrapText="1"/>
    </xf>
    <xf numFmtId="0" fontId="40" fillId="12" borderId="38" xfId="4" applyFill="1" applyBorder="1" applyAlignment="1" applyProtection="1">
      <alignment horizontal="center" wrapText="1"/>
      <protection locked="0"/>
    </xf>
    <xf numFmtId="0" fontId="40" fillId="12" borderId="58" xfId="4" applyFill="1" applyBorder="1" applyAlignment="1" applyProtection="1">
      <alignment horizontal="center" wrapText="1"/>
      <protection locked="0"/>
    </xf>
    <xf numFmtId="0" fontId="40" fillId="12" borderId="35" xfId="4" applyFill="1" applyBorder="1" applyAlignment="1" applyProtection="1">
      <alignment horizontal="center" wrapText="1"/>
      <protection locked="0"/>
    </xf>
    <xf numFmtId="0" fontId="40" fillId="12" borderId="42" xfId="4" applyFill="1" applyBorder="1" applyAlignment="1" applyProtection="1">
      <alignment horizontal="center" wrapText="1"/>
      <protection locked="0"/>
    </xf>
    <xf numFmtId="0" fontId="0" fillId="0" borderId="38"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8"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48" fillId="8" borderId="38" xfId="4" applyFont="1" applyBorder="1" applyAlignment="1" applyProtection="1">
      <alignment horizontal="center" vertical="center"/>
      <protection locked="0"/>
    </xf>
    <xf numFmtId="0" fontId="48" fillId="8" borderId="58" xfId="4" applyFont="1" applyBorder="1" applyAlignment="1" applyProtection="1">
      <alignment horizontal="center" vertical="center"/>
      <protection locked="0"/>
    </xf>
    <xf numFmtId="0" fontId="48" fillId="12" borderId="38" xfId="4" applyFont="1" applyFill="1" applyBorder="1" applyAlignment="1" applyProtection="1">
      <alignment horizontal="center" vertical="center"/>
      <protection locked="0"/>
    </xf>
    <xf numFmtId="0" fontId="48" fillId="12" borderId="58" xfId="4" applyFont="1" applyFill="1" applyBorder="1" applyAlignment="1" applyProtection="1">
      <alignment horizontal="center" vertical="center"/>
      <protection locked="0"/>
    </xf>
    <xf numFmtId="0" fontId="40" fillId="8" borderId="38" xfId="4" applyBorder="1" applyAlignment="1" applyProtection="1">
      <alignment horizontal="center" wrapText="1"/>
      <protection locked="0"/>
    </xf>
    <xf numFmtId="0" fontId="40" fillId="8" borderId="58" xfId="4" applyBorder="1" applyAlignment="1" applyProtection="1">
      <alignment horizontal="center" wrapText="1"/>
      <protection locked="0"/>
    </xf>
    <xf numFmtId="0" fontId="40" fillId="8" borderId="35" xfId="4" applyBorder="1" applyAlignment="1" applyProtection="1">
      <alignment horizontal="center" wrapText="1"/>
      <protection locked="0"/>
    </xf>
    <xf numFmtId="0" fontId="40" fillId="8" borderId="42" xfId="4" applyBorder="1" applyAlignment="1" applyProtection="1">
      <alignment horizontal="center" wrapText="1"/>
      <protection locked="0"/>
    </xf>
    <xf numFmtId="0" fontId="43" fillId="11" borderId="28" xfId="0" applyFont="1" applyFill="1" applyBorder="1" applyAlignment="1" applyProtection="1">
      <alignment horizontal="center" vertical="center" wrapText="1"/>
    </xf>
    <xf numFmtId="0" fontId="43" fillId="11" borderId="51"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xf>
    <xf numFmtId="0" fontId="43" fillId="11" borderId="57" xfId="0" applyFont="1" applyFill="1" applyBorder="1" applyAlignment="1" applyProtection="1">
      <alignment horizontal="center" vertical="center"/>
    </xf>
    <xf numFmtId="0" fontId="48" fillId="8" borderId="28" xfId="4" applyFont="1" applyBorder="1" applyAlignment="1" applyProtection="1">
      <alignment horizontal="center" vertical="center" wrapText="1"/>
      <protection locked="0"/>
    </xf>
    <xf numFmtId="0" fontId="48" fillId="8" borderId="51" xfId="4" applyFont="1" applyBorder="1" applyAlignment="1" applyProtection="1">
      <alignment horizontal="center" vertical="center" wrapText="1"/>
      <protection locked="0"/>
    </xf>
    <xf numFmtId="0" fontId="48" fillId="12" borderId="28" xfId="4" applyFont="1" applyFill="1" applyBorder="1" applyAlignment="1" applyProtection="1">
      <alignment horizontal="center" vertical="center" wrapText="1"/>
      <protection locked="0"/>
    </xf>
    <xf numFmtId="0" fontId="48" fillId="12" borderId="51" xfId="4" applyFont="1"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xf>
    <xf numFmtId="0" fontId="43" fillId="11" borderId="46"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xf>
    <xf numFmtId="0" fontId="0" fillId="0" borderId="27" xfId="0" applyBorder="1" applyAlignment="1" applyProtection="1">
      <alignment horizontal="left" vertical="center" wrapText="1"/>
    </xf>
    <xf numFmtId="0" fontId="40" fillId="12" borderId="50" xfId="4" applyFill="1"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12" borderId="49" xfId="4" applyFill="1" applyBorder="1" applyAlignment="1" applyProtection="1">
      <alignment horizontal="center" vertical="center" wrapText="1"/>
      <protection locked="0"/>
    </xf>
    <xf numFmtId="0" fontId="40" fillId="12" borderId="54" xfId="4" applyFill="1" applyBorder="1" applyAlignment="1" applyProtection="1">
      <alignment horizontal="center" vertical="center" wrapText="1"/>
      <protection locked="0"/>
    </xf>
    <xf numFmtId="0" fontId="40" fillId="12" borderId="28"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wrapText="1"/>
    </xf>
    <xf numFmtId="0" fontId="40" fillId="8" borderId="50" xfId="4" applyBorder="1" applyAlignment="1" applyProtection="1">
      <alignment horizontal="center" vertical="center"/>
      <protection locked="0"/>
    </xf>
    <xf numFmtId="9" fontId="40" fillId="8" borderId="28" xfId="4" applyNumberFormat="1" applyBorder="1" applyAlignment="1" applyProtection="1">
      <alignment horizontal="center" vertical="center" wrapText="1"/>
      <protection locked="0"/>
    </xf>
    <xf numFmtId="9" fontId="40" fillId="8" borderId="54" xfId="4" applyNumberFormat="1" applyBorder="1" applyAlignment="1" applyProtection="1">
      <alignment horizontal="center" vertical="center" wrapText="1"/>
      <protection locked="0"/>
    </xf>
    <xf numFmtId="0" fontId="40" fillId="8" borderId="28" xfId="4" applyBorder="1" applyAlignment="1" applyProtection="1">
      <alignment horizontal="center" vertical="center" wrapText="1"/>
      <protection locked="0"/>
    </xf>
    <xf numFmtId="0" fontId="40" fillId="8" borderId="50" xfId="4" applyBorder="1" applyAlignment="1" applyProtection="1">
      <alignment horizontal="center" vertical="center" wrapText="1"/>
      <protection locked="0"/>
    </xf>
    <xf numFmtId="9" fontId="40" fillId="12" borderId="49" xfId="4" applyNumberFormat="1" applyFill="1" applyBorder="1" applyAlignment="1" applyProtection="1">
      <alignment horizontal="center" vertical="center" wrapText="1"/>
      <protection locked="0"/>
    </xf>
    <xf numFmtId="0" fontId="40" fillId="8" borderId="51" xfId="4" applyBorder="1" applyAlignment="1" applyProtection="1">
      <alignment horizontal="center" vertical="center" wrapText="1"/>
      <protection locked="0"/>
    </xf>
    <xf numFmtId="0" fontId="40" fillId="8" borderId="28" xfId="4" applyBorder="1" applyAlignment="1" applyProtection="1">
      <alignment horizontal="center"/>
      <protection locked="0"/>
    </xf>
    <xf numFmtId="0" fontId="40" fillId="8" borderId="51" xfId="4" applyBorder="1" applyAlignment="1" applyProtection="1">
      <alignment horizontal="center"/>
      <protection locked="0"/>
    </xf>
    <xf numFmtId="0" fontId="40" fillId="12" borderId="28" xfId="4" applyFill="1" applyBorder="1" applyAlignment="1" applyProtection="1">
      <alignment horizontal="center" vertical="center"/>
      <protection locked="0"/>
    </xf>
    <xf numFmtId="0" fontId="40" fillId="12" borderId="54" xfId="4" applyFill="1" applyBorder="1" applyAlignment="1" applyProtection="1">
      <alignment horizontal="center" vertical="center"/>
      <protection locked="0"/>
    </xf>
    <xf numFmtId="0" fontId="40" fillId="8" borderId="28" xfId="4" applyBorder="1" applyAlignment="1" applyProtection="1">
      <alignment horizontal="center" vertical="center"/>
      <protection locked="0"/>
    </xf>
    <xf numFmtId="0" fontId="40" fillId="8" borderId="54" xfId="4" applyBorder="1" applyAlignment="1" applyProtection="1">
      <alignment horizontal="center" vertical="center"/>
      <protection locked="0"/>
    </xf>
    <xf numFmtId="0" fontId="0" fillId="10" borderId="3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6" xfId="0" applyFill="1" applyBorder="1" applyAlignment="1" applyProtection="1">
      <alignment horizontal="center" vertical="center"/>
    </xf>
    <xf numFmtId="0" fontId="43" fillId="11" borderId="46" xfId="0" applyFont="1" applyFill="1" applyBorder="1" applyAlignment="1" applyProtection="1">
      <alignment horizontal="center" vertical="center"/>
    </xf>
    <xf numFmtId="0" fontId="40" fillId="8" borderId="54"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3" fillId="11" borderId="54"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40" fillId="8" borderId="38" xfId="4" applyBorder="1" applyAlignment="1" applyProtection="1">
      <alignment horizontal="center" vertical="center"/>
      <protection locked="0"/>
    </xf>
    <xf numFmtId="0" fontId="40" fillId="8" borderId="58" xfId="4" applyBorder="1" applyAlignment="1" applyProtection="1">
      <alignment horizontal="center" vertical="center"/>
      <protection locked="0"/>
    </xf>
    <xf numFmtId="0" fontId="40" fillId="9" borderId="38" xfId="4" applyFill="1" applyBorder="1" applyAlignment="1" applyProtection="1">
      <alignment horizontal="center" vertical="center"/>
      <protection locked="0"/>
    </xf>
    <xf numFmtId="0" fontId="40" fillId="9" borderId="58" xfId="4"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34" xfId="0" applyFill="1" applyBorder="1" applyAlignment="1" applyProtection="1">
      <alignment horizontal="center" vertical="center"/>
    </xf>
    <xf numFmtId="0" fontId="40" fillId="12" borderId="35" xfId="4" applyFill="1" applyBorder="1" applyAlignment="1" applyProtection="1">
      <alignment horizontal="center" vertical="center"/>
      <protection locked="0"/>
    </xf>
    <xf numFmtId="0" fontId="40" fillId="12" borderId="42" xfId="4" applyFill="1" applyBorder="1" applyAlignment="1" applyProtection="1">
      <alignment horizontal="center" vertical="center"/>
      <protection locked="0"/>
    </xf>
    <xf numFmtId="0" fontId="40" fillId="8" borderId="35" xfId="4" applyBorder="1" applyAlignment="1" applyProtection="1">
      <alignment horizontal="center" vertical="center"/>
      <protection locked="0"/>
    </xf>
    <xf numFmtId="0" fontId="40" fillId="8" borderId="42" xfId="4" applyBorder="1" applyAlignment="1" applyProtection="1">
      <alignment horizontal="center" vertical="center"/>
      <protection locked="0"/>
    </xf>
    <xf numFmtId="0" fontId="40" fillId="12" borderId="38" xfId="4" applyFill="1" applyBorder="1" applyAlignment="1" applyProtection="1">
      <alignment horizontal="center" vertical="center"/>
      <protection locked="0"/>
    </xf>
    <xf numFmtId="0" fontId="40" fillId="12" borderId="58" xfId="4" applyFill="1" applyBorder="1" applyAlignment="1" applyProtection="1">
      <alignment horizontal="center" vertical="center"/>
      <protection locked="0"/>
    </xf>
    <xf numFmtId="0" fontId="0" fillId="10" borderId="38"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40" fillId="12" borderId="28" xfId="4" applyNumberFormat="1" applyFill="1" applyBorder="1" applyAlignment="1" applyProtection="1">
      <alignment horizontal="center" vertical="center"/>
      <protection locked="0"/>
    </xf>
    <xf numFmtId="10" fontId="40" fillId="12" borderId="54" xfId="4" applyNumberFormat="1" applyFill="1" applyBorder="1" applyAlignment="1" applyProtection="1">
      <alignment horizontal="center" vertical="center"/>
      <protection locked="0"/>
    </xf>
    <xf numFmtId="0" fontId="48" fillId="12" borderId="28" xfId="4" applyFont="1" applyFill="1" applyBorder="1" applyAlignment="1" applyProtection="1">
      <alignment horizontal="center" vertical="center"/>
      <protection locked="0"/>
    </xf>
    <xf numFmtId="0" fontId="48" fillId="12" borderId="54" xfId="4" applyFont="1" applyFill="1" applyBorder="1" applyAlignment="1" applyProtection="1">
      <alignment horizontal="center" vertical="center"/>
      <protection locked="0"/>
    </xf>
    <xf numFmtId="0" fontId="0" fillId="0" borderId="53" xfId="0" applyBorder="1" applyAlignment="1" applyProtection="1">
      <alignment horizontal="left" vertical="center" wrapText="1"/>
    </xf>
    <xf numFmtId="0" fontId="0" fillId="0" borderId="59" xfId="0" applyBorder="1" applyAlignment="1" applyProtection="1">
      <alignment horizontal="left" vertical="center" wrapText="1"/>
    </xf>
    <xf numFmtId="0" fontId="48" fillId="8" borderId="28" xfId="4" applyFont="1" applyBorder="1" applyAlignment="1" applyProtection="1">
      <alignment horizontal="center" vertical="center"/>
      <protection locked="0"/>
    </xf>
    <xf numFmtId="0" fontId="48" fillId="8" borderId="54" xfId="4" applyFont="1" applyBorder="1" applyAlignment="1" applyProtection="1">
      <alignment horizontal="center" vertical="center"/>
      <protection locked="0"/>
    </xf>
    <xf numFmtId="0" fontId="30" fillId="3" borderId="18" xfId="0" applyFont="1" applyFill="1" applyBorder="1" applyAlignment="1">
      <alignment horizontal="center" vertical="center"/>
    </xf>
    <xf numFmtId="0" fontId="20" fillId="3" borderId="17" xfId="0" applyFont="1" applyFill="1" applyBorder="1" applyAlignment="1">
      <alignment horizontal="center" vertical="top" wrapText="1"/>
    </xf>
    <xf numFmtId="0" fontId="20" fillId="3"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4" fillId="3" borderId="22" xfId="1" applyFill="1" applyBorder="1" applyAlignment="1" applyProtection="1">
      <alignment horizontal="center" vertical="top" wrapText="1"/>
    </xf>
    <xf numFmtId="0" fontId="24" fillId="3" borderId="23" xfId="1" applyFill="1" applyBorder="1" applyAlignment="1" applyProtection="1">
      <alignment horizontal="center" vertical="top" wrapText="1"/>
    </xf>
    <xf numFmtId="0" fontId="37" fillId="2" borderId="28" xfId="0" applyFont="1" applyFill="1" applyBorder="1" applyAlignment="1">
      <alignment horizontal="center" vertical="center"/>
    </xf>
    <xf numFmtId="0" fontId="37" fillId="2" borderId="50" xfId="0" applyFont="1" applyFill="1" applyBorder="1" applyAlignment="1">
      <alignment horizontal="center" vertical="center"/>
    </xf>
    <xf numFmtId="0" fontId="37" fillId="2" borderId="54" xfId="0" applyFont="1" applyFill="1" applyBorder="1" applyAlignment="1">
      <alignment horizontal="center" vertical="center"/>
    </xf>
    <xf numFmtId="0" fontId="40" fillId="8" borderId="28" xfId="4" applyBorder="1" applyAlignment="1" applyProtection="1">
      <alignment horizontal="left" vertical="center" wrapText="1"/>
      <protection locked="0"/>
    </xf>
    <xf numFmtId="0" fontId="40" fillId="8" borderId="50" xfId="4" applyBorder="1" applyAlignment="1" applyProtection="1">
      <alignment horizontal="left" vertical="center" wrapText="1"/>
      <protection locked="0"/>
    </xf>
    <xf numFmtId="0" fontId="40" fillId="8" borderId="51" xfId="4" applyBorder="1" applyAlignment="1" applyProtection="1">
      <alignment horizontal="left" vertical="center" wrapText="1"/>
      <protection locked="0"/>
    </xf>
    <xf numFmtId="0" fontId="40" fillId="12" borderId="28" xfId="4" applyFill="1" applyBorder="1" applyAlignment="1" applyProtection="1">
      <alignment horizontal="left" vertical="center" wrapText="1"/>
      <protection locked="0"/>
    </xf>
    <xf numFmtId="0" fontId="40" fillId="12" borderId="50" xfId="4" applyFill="1" applyBorder="1" applyAlignment="1" applyProtection="1">
      <alignment horizontal="left" vertical="center" wrapText="1"/>
      <protection locked="0"/>
    </xf>
    <xf numFmtId="0" fontId="40" fillId="12" borderId="51" xfId="4" applyFill="1" applyBorder="1" applyAlignment="1" applyProtection="1">
      <alignment horizontal="left" vertical="center" wrapText="1"/>
      <protection locked="0"/>
    </xf>
    <xf numFmtId="0" fontId="40" fillId="12" borderId="28" xfId="4" applyFill="1" applyBorder="1" applyAlignment="1" applyProtection="1">
      <alignment horizontal="center"/>
      <protection locked="0"/>
    </xf>
    <xf numFmtId="0" fontId="40" fillId="12" borderId="51" xfId="4"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ntse\Dropbox\CIRDA\Burkina%20Faso%202017\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imena.puyana@undp.org" TargetMode="External"/><Relationship Id="rId2" Type="http://schemas.openxmlformats.org/officeDocument/2006/relationships/hyperlink" Target="mailto:cvazquez@minambiente.gov.co" TargetMode="External"/><Relationship Id="rId1" Type="http://schemas.openxmlformats.org/officeDocument/2006/relationships/hyperlink" Target="mailto:diana.diaz@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rrojas@minambiente.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marrojas@minambiente.gov.co" TargetMode="External"/><Relationship Id="rId2" Type="http://schemas.openxmlformats.org/officeDocument/2006/relationships/hyperlink" Target="mailto:jimena.puyana@undp.org" TargetMode="External"/><Relationship Id="rId1" Type="http://schemas.openxmlformats.org/officeDocument/2006/relationships/hyperlink" Target="mailto:diana.diaz@undp.org"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workbookViewId="0">
      <selection activeCell="D27" sqref="D27"/>
    </sheetView>
  </sheetViews>
  <sheetFormatPr defaultColWidth="102.36328125" defaultRowHeight="14" x14ac:dyDescent="0.3"/>
  <cols>
    <col min="1" max="1" width="2.453125" style="1" customWidth="1"/>
    <col min="2" max="2" width="10.90625" style="83" customWidth="1"/>
    <col min="3" max="3" width="14.90625" style="83" customWidth="1"/>
    <col min="4" max="4" width="99" style="1" customWidth="1"/>
    <col min="5" max="5" width="7.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84"/>
      <c r="C2" s="85"/>
      <c r="D2" s="47"/>
      <c r="E2" s="48"/>
    </row>
    <row r="3" spans="2:16" ht="18" thickBot="1" x14ac:dyDescent="0.4">
      <c r="B3" s="86"/>
      <c r="C3" s="87"/>
      <c r="D3" s="59" t="s">
        <v>245</v>
      </c>
      <c r="E3" s="50"/>
    </row>
    <row r="4" spans="2:16" ht="14.5" thickBot="1" x14ac:dyDescent="0.35">
      <c r="B4" s="86"/>
      <c r="C4" s="87"/>
      <c r="D4" s="49"/>
      <c r="E4" s="50"/>
    </row>
    <row r="5" spans="2:16" ht="14.5" thickBot="1" x14ac:dyDescent="0.35">
      <c r="B5" s="86"/>
      <c r="C5" s="90" t="s">
        <v>284</v>
      </c>
      <c r="D5" s="202" t="s">
        <v>870</v>
      </c>
      <c r="E5" s="50"/>
    </row>
    <row r="6" spans="2:16" s="3" customFormat="1" ht="14.5" thickBot="1" x14ac:dyDescent="0.35">
      <c r="B6" s="88"/>
      <c r="C6" s="57"/>
      <c r="D6" s="29"/>
      <c r="E6" s="27"/>
      <c r="G6" s="2"/>
      <c r="H6" s="2"/>
      <c r="I6" s="2"/>
      <c r="J6" s="2"/>
      <c r="K6" s="2"/>
      <c r="L6" s="2"/>
      <c r="M6" s="2"/>
      <c r="N6" s="2"/>
      <c r="O6" s="2"/>
      <c r="P6" s="2"/>
    </row>
    <row r="7" spans="2:16" s="3" customFormat="1" ht="30.75" customHeight="1" thickBot="1" x14ac:dyDescent="0.35">
      <c r="B7" s="88"/>
      <c r="C7" s="51" t="s">
        <v>213</v>
      </c>
      <c r="D7" s="12" t="s">
        <v>667</v>
      </c>
      <c r="E7" s="27"/>
      <c r="G7" s="2"/>
      <c r="H7" s="2"/>
      <c r="I7" s="2"/>
      <c r="J7" s="2"/>
      <c r="K7" s="2"/>
      <c r="L7" s="2"/>
      <c r="M7" s="2"/>
      <c r="N7" s="2"/>
      <c r="O7" s="2"/>
      <c r="P7" s="2"/>
    </row>
    <row r="8" spans="2:16" s="3" customFormat="1" hidden="1" x14ac:dyDescent="0.3">
      <c r="B8" s="86"/>
      <c r="C8" s="87"/>
      <c r="D8" s="49"/>
      <c r="E8" s="27"/>
      <c r="G8" s="2"/>
      <c r="H8" s="2"/>
      <c r="I8" s="2"/>
      <c r="J8" s="2"/>
      <c r="K8" s="2"/>
      <c r="L8" s="2"/>
      <c r="M8" s="2"/>
      <c r="N8" s="2"/>
      <c r="O8" s="2"/>
      <c r="P8" s="2"/>
    </row>
    <row r="9" spans="2:16" s="3" customFormat="1" hidden="1" x14ac:dyDescent="0.3">
      <c r="B9" s="86"/>
      <c r="C9" s="87"/>
      <c r="D9" s="49"/>
      <c r="E9" s="27"/>
      <c r="G9" s="2"/>
      <c r="H9" s="2"/>
      <c r="I9" s="2"/>
      <c r="J9" s="2"/>
      <c r="K9" s="2"/>
      <c r="L9" s="2"/>
      <c r="M9" s="2"/>
      <c r="N9" s="2"/>
      <c r="O9" s="2"/>
      <c r="P9" s="2"/>
    </row>
    <row r="10" spans="2:16" s="3" customFormat="1" hidden="1" x14ac:dyDescent="0.3">
      <c r="B10" s="86"/>
      <c r="C10" s="87"/>
      <c r="D10" s="49"/>
      <c r="E10" s="27"/>
      <c r="G10" s="2"/>
      <c r="H10" s="2"/>
      <c r="I10" s="2"/>
      <c r="J10" s="2"/>
      <c r="K10" s="2"/>
      <c r="L10" s="2"/>
      <c r="M10" s="2"/>
      <c r="N10" s="2"/>
      <c r="O10" s="2"/>
      <c r="P10" s="2"/>
    </row>
    <row r="11" spans="2:16" s="3" customFormat="1" hidden="1" x14ac:dyDescent="0.3">
      <c r="B11" s="86"/>
      <c r="C11" s="87"/>
      <c r="D11" s="49"/>
      <c r="E11" s="27"/>
      <c r="G11" s="2"/>
      <c r="H11" s="2"/>
      <c r="I11" s="2"/>
      <c r="J11" s="2"/>
      <c r="K11" s="2"/>
      <c r="L11" s="2"/>
      <c r="M11" s="2"/>
      <c r="N11" s="2"/>
      <c r="O11" s="2"/>
      <c r="P11" s="2"/>
    </row>
    <row r="12" spans="2:16" s="3" customFormat="1" ht="14.5" thickBot="1" x14ac:dyDescent="0.35">
      <c r="B12" s="88"/>
      <c r="C12" s="57"/>
      <c r="D12" s="29"/>
      <c r="E12" s="27"/>
      <c r="G12" s="2"/>
      <c r="H12" s="2"/>
      <c r="I12" s="2"/>
      <c r="J12" s="2"/>
      <c r="K12" s="2"/>
      <c r="L12" s="2"/>
      <c r="M12" s="2"/>
      <c r="N12" s="2"/>
      <c r="O12" s="2"/>
      <c r="P12" s="2"/>
    </row>
    <row r="13" spans="2:16" s="3" customFormat="1" ht="58.5" customHeight="1" thickBot="1" x14ac:dyDescent="0.35">
      <c r="B13" s="88"/>
      <c r="C13" s="52" t="s">
        <v>0</v>
      </c>
      <c r="D13" s="12" t="s">
        <v>668</v>
      </c>
      <c r="E13" s="27"/>
      <c r="G13" s="2"/>
      <c r="H13" s="2"/>
      <c r="I13" s="2"/>
      <c r="J13" s="2"/>
      <c r="K13" s="2"/>
      <c r="L13" s="2"/>
      <c r="M13" s="2"/>
      <c r="N13" s="2"/>
      <c r="O13" s="2"/>
      <c r="P13" s="2"/>
    </row>
    <row r="14" spans="2:16" s="3" customFormat="1" ht="14.5" thickBot="1" x14ac:dyDescent="0.35">
      <c r="B14" s="88"/>
      <c r="C14" s="57"/>
      <c r="D14" s="29"/>
      <c r="E14" s="27"/>
      <c r="G14" s="2"/>
      <c r="H14" s="2" t="s">
        <v>1</v>
      </c>
      <c r="I14" s="2" t="s">
        <v>2</v>
      </c>
      <c r="J14" s="2"/>
      <c r="K14" s="2" t="s">
        <v>3</v>
      </c>
      <c r="L14" s="2" t="s">
        <v>4</v>
      </c>
      <c r="M14" s="2" t="s">
        <v>5</v>
      </c>
      <c r="N14" s="2" t="s">
        <v>6</v>
      </c>
      <c r="O14" s="2" t="s">
        <v>7</v>
      </c>
      <c r="P14" s="2" t="s">
        <v>8</v>
      </c>
    </row>
    <row r="15" spans="2:16" s="3" customFormat="1" x14ac:dyDescent="0.3">
      <c r="B15" s="88"/>
      <c r="C15" s="53" t="s">
        <v>203</v>
      </c>
      <c r="D15" s="13" t="s">
        <v>669</v>
      </c>
      <c r="E15" s="27"/>
      <c r="G15" s="2"/>
      <c r="H15" s="4" t="s">
        <v>9</v>
      </c>
      <c r="I15" s="2" t="s">
        <v>10</v>
      </c>
      <c r="J15" s="2" t="s">
        <v>11</v>
      </c>
      <c r="K15" s="2" t="s">
        <v>12</v>
      </c>
      <c r="L15" s="2">
        <v>1</v>
      </c>
      <c r="M15" s="2">
        <v>1</v>
      </c>
      <c r="N15" s="2" t="s">
        <v>13</v>
      </c>
      <c r="O15" s="2" t="s">
        <v>14</v>
      </c>
      <c r="P15" s="2" t="s">
        <v>15</v>
      </c>
    </row>
    <row r="16" spans="2:16" s="3" customFormat="1" ht="29.25" customHeight="1" x14ac:dyDescent="0.3">
      <c r="B16" s="460" t="s">
        <v>273</v>
      </c>
      <c r="C16" s="461"/>
      <c r="D16" s="14" t="s">
        <v>670</v>
      </c>
      <c r="E16" s="27"/>
      <c r="G16" s="2"/>
      <c r="H16" s="4" t="s">
        <v>16</v>
      </c>
      <c r="I16" s="2" t="s">
        <v>17</v>
      </c>
      <c r="J16" s="2" t="s">
        <v>18</v>
      </c>
      <c r="K16" s="2" t="s">
        <v>19</v>
      </c>
      <c r="L16" s="2">
        <v>2</v>
      </c>
      <c r="M16" s="2">
        <v>2</v>
      </c>
      <c r="N16" s="2" t="s">
        <v>20</v>
      </c>
      <c r="O16" s="2" t="s">
        <v>21</v>
      </c>
      <c r="P16" s="2" t="s">
        <v>22</v>
      </c>
    </row>
    <row r="17" spans="2:16" s="3" customFormat="1" x14ac:dyDescent="0.3">
      <c r="B17" s="88"/>
      <c r="C17" s="53" t="s">
        <v>209</v>
      </c>
      <c r="D17" s="14" t="s">
        <v>671</v>
      </c>
      <c r="E17" s="27"/>
      <c r="G17" s="2"/>
      <c r="H17" s="4" t="s">
        <v>23</v>
      </c>
      <c r="I17" s="2" t="s">
        <v>24</v>
      </c>
      <c r="J17" s="2"/>
      <c r="K17" s="2" t="s">
        <v>25</v>
      </c>
      <c r="L17" s="2">
        <v>3</v>
      </c>
      <c r="M17" s="2">
        <v>3</v>
      </c>
      <c r="N17" s="2" t="s">
        <v>26</v>
      </c>
      <c r="O17" s="2" t="s">
        <v>27</v>
      </c>
      <c r="P17" s="2" t="s">
        <v>28</v>
      </c>
    </row>
    <row r="18" spans="2:16" s="3" customFormat="1" ht="14.5" thickBot="1" x14ac:dyDescent="0.35">
      <c r="B18" s="89"/>
      <c r="C18" s="52" t="s">
        <v>204</v>
      </c>
      <c r="D18" s="82" t="s">
        <v>636</v>
      </c>
      <c r="E18" s="27"/>
      <c r="G18" s="2"/>
      <c r="H18" s="4" t="s">
        <v>29</v>
      </c>
      <c r="I18" s="2"/>
      <c r="J18" s="2"/>
      <c r="K18" s="2" t="s">
        <v>30</v>
      </c>
      <c r="L18" s="2">
        <v>5</v>
      </c>
      <c r="M18" s="2">
        <v>5</v>
      </c>
      <c r="N18" s="2" t="s">
        <v>31</v>
      </c>
      <c r="O18" s="2" t="s">
        <v>32</v>
      </c>
      <c r="P18" s="2" t="s">
        <v>33</v>
      </c>
    </row>
    <row r="19" spans="2:16" s="3" customFormat="1" ht="44.25" customHeight="1" thickBot="1" x14ac:dyDescent="0.35">
      <c r="B19" s="463" t="s">
        <v>205</v>
      </c>
      <c r="C19" s="464"/>
      <c r="D19" s="203" t="s">
        <v>672</v>
      </c>
      <c r="E19" s="27"/>
      <c r="G19" s="2"/>
      <c r="H19" s="4" t="s">
        <v>34</v>
      </c>
      <c r="I19" s="2"/>
      <c r="J19" s="2"/>
      <c r="K19" s="2" t="s">
        <v>35</v>
      </c>
      <c r="L19" s="2"/>
      <c r="M19" s="2"/>
      <c r="N19" s="2"/>
      <c r="O19" s="2" t="s">
        <v>36</v>
      </c>
      <c r="P19" s="2" t="s">
        <v>37</v>
      </c>
    </row>
    <row r="20" spans="2:16" s="3" customFormat="1" x14ac:dyDescent="0.3">
      <c r="B20" s="88"/>
      <c r="C20" s="52"/>
      <c r="D20" s="29"/>
      <c r="E20" s="50"/>
      <c r="F20" s="4"/>
      <c r="G20" s="2"/>
      <c r="H20" s="2"/>
      <c r="J20" s="2"/>
      <c r="K20" s="2"/>
      <c r="L20" s="2"/>
      <c r="M20" s="2" t="s">
        <v>38</v>
      </c>
      <c r="N20" s="2" t="s">
        <v>39</v>
      </c>
    </row>
    <row r="21" spans="2:16" s="3" customFormat="1" x14ac:dyDescent="0.3">
      <c r="B21" s="88"/>
      <c r="C21" s="90" t="s">
        <v>208</v>
      </c>
      <c r="D21" s="29"/>
      <c r="E21" s="50"/>
      <c r="F21" s="4"/>
      <c r="G21" s="2"/>
      <c r="H21" s="2"/>
      <c r="J21" s="2"/>
      <c r="K21" s="2"/>
      <c r="L21" s="2"/>
      <c r="M21" s="2" t="s">
        <v>40</v>
      </c>
      <c r="N21" s="2" t="s">
        <v>41</v>
      </c>
    </row>
    <row r="22" spans="2:16" s="3" customFormat="1" ht="14.5" thickBot="1" x14ac:dyDescent="0.35">
      <c r="B22" s="88"/>
      <c r="C22" s="91" t="s">
        <v>211</v>
      </c>
      <c r="D22" s="29"/>
      <c r="E22" s="27"/>
      <c r="G22" s="2"/>
      <c r="H22" s="4" t="s">
        <v>42</v>
      </c>
      <c r="I22" s="2"/>
      <c r="J22" s="2"/>
      <c r="L22" s="2"/>
      <c r="M22" s="2"/>
      <c r="N22" s="2"/>
      <c r="O22" s="2" t="s">
        <v>43</v>
      </c>
      <c r="P22" s="2" t="s">
        <v>44</v>
      </c>
    </row>
    <row r="23" spans="2:16" s="3" customFormat="1" x14ac:dyDescent="0.3">
      <c r="B23" s="460" t="s">
        <v>210</v>
      </c>
      <c r="C23" s="461"/>
      <c r="D23" s="458">
        <v>41089</v>
      </c>
      <c r="E23" s="27"/>
      <c r="G23" s="2"/>
      <c r="H23" s="4"/>
      <c r="I23" s="2"/>
      <c r="J23" s="2"/>
      <c r="L23" s="2"/>
      <c r="M23" s="2"/>
      <c r="N23" s="2"/>
      <c r="O23" s="2"/>
      <c r="P23" s="2"/>
    </row>
    <row r="24" spans="2:16" s="3" customFormat="1" ht="4.5" customHeight="1" x14ac:dyDescent="0.3">
      <c r="B24" s="460"/>
      <c r="C24" s="461"/>
      <c r="D24" s="459"/>
      <c r="E24" s="27"/>
      <c r="G24" s="2"/>
      <c r="H24" s="4"/>
      <c r="I24" s="2"/>
      <c r="J24" s="2"/>
      <c r="L24" s="2"/>
      <c r="M24" s="2"/>
      <c r="N24" s="2"/>
      <c r="O24" s="2"/>
      <c r="P24" s="2"/>
    </row>
    <row r="25" spans="2:16" s="3" customFormat="1" ht="27.75" customHeight="1" x14ac:dyDescent="0.3">
      <c r="B25" s="460" t="s">
        <v>279</v>
      </c>
      <c r="C25" s="461"/>
      <c r="D25" s="204">
        <v>41194</v>
      </c>
      <c r="E25" s="27"/>
      <c r="F25" s="2"/>
      <c r="G25" s="4"/>
      <c r="H25" s="2"/>
      <c r="I25" s="2"/>
      <c r="K25" s="2"/>
      <c r="L25" s="2"/>
      <c r="M25" s="2"/>
      <c r="N25" s="2" t="s">
        <v>45</v>
      </c>
      <c r="O25" s="2" t="s">
        <v>46</v>
      </c>
    </row>
    <row r="26" spans="2:16" s="3" customFormat="1" ht="24.75" customHeight="1" x14ac:dyDescent="0.3">
      <c r="B26" s="460" t="s">
        <v>212</v>
      </c>
      <c r="C26" s="461"/>
      <c r="D26" s="205" t="s">
        <v>673</v>
      </c>
      <c r="E26" s="27"/>
      <c r="F26" s="2"/>
      <c r="G26" s="4"/>
      <c r="H26" s="2"/>
      <c r="I26" s="2"/>
      <c r="K26" s="2"/>
      <c r="L26" s="2"/>
      <c r="M26" s="2"/>
      <c r="N26" s="2" t="s">
        <v>47</v>
      </c>
      <c r="O26" s="2" t="s">
        <v>48</v>
      </c>
    </row>
    <row r="27" spans="2:16" s="3" customFormat="1" ht="80.25" customHeight="1" x14ac:dyDescent="0.3">
      <c r="B27" s="460" t="s">
        <v>278</v>
      </c>
      <c r="C27" s="461"/>
      <c r="D27" s="206">
        <v>42522</v>
      </c>
      <c r="E27" s="54"/>
      <c r="F27" s="2"/>
      <c r="G27" s="4"/>
      <c r="H27" s="2"/>
      <c r="I27" s="2"/>
      <c r="J27" s="2"/>
      <c r="K27" s="2"/>
      <c r="L27" s="2"/>
      <c r="M27" s="2"/>
      <c r="N27" s="2"/>
      <c r="O27" s="2"/>
    </row>
    <row r="28" spans="2:16" s="3" customFormat="1" x14ac:dyDescent="0.3">
      <c r="B28" s="88"/>
      <c r="C28" s="53" t="s">
        <v>281</v>
      </c>
      <c r="D28" s="206">
        <v>43160</v>
      </c>
      <c r="E28" s="27"/>
      <c r="F28" s="2"/>
      <c r="G28" s="4"/>
      <c r="H28" s="2"/>
      <c r="I28" s="2"/>
      <c r="J28" s="2"/>
      <c r="K28" s="2"/>
      <c r="L28" s="2"/>
      <c r="M28" s="2"/>
      <c r="N28" s="2"/>
      <c r="O28" s="2"/>
    </row>
    <row r="29" spans="2:16" s="3" customFormat="1" x14ac:dyDescent="0.3">
      <c r="B29" s="88"/>
      <c r="C29" s="57"/>
      <c r="D29" s="55"/>
      <c r="E29" s="27"/>
      <c r="F29" s="2"/>
      <c r="G29" s="4"/>
      <c r="H29" s="2"/>
      <c r="I29" s="2"/>
      <c r="J29" s="2"/>
      <c r="K29" s="2"/>
      <c r="L29" s="2"/>
      <c r="M29" s="2"/>
      <c r="N29" s="2"/>
      <c r="O29" s="2"/>
    </row>
    <row r="30" spans="2:16" s="3" customFormat="1" ht="14.5" thickBot="1" x14ac:dyDescent="0.35">
      <c r="B30" s="88"/>
      <c r="C30" s="57"/>
      <c r="D30" s="56" t="s">
        <v>49</v>
      </c>
      <c r="E30" s="27"/>
      <c r="G30" s="2"/>
      <c r="H30" s="4" t="s">
        <v>50</v>
      </c>
      <c r="I30" s="2"/>
      <c r="J30" s="2"/>
      <c r="K30" s="2"/>
      <c r="L30" s="2"/>
      <c r="M30" s="2"/>
      <c r="N30" s="2"/>
      <c r="O30" s="2"/>
      <c r="P30" s="2"/>
    </row>
    <row r="31" spans="2:16" s="3" customFormat="1" ht="408.75" customHeight="1" thickBot="1" x14ac:dyDescent="0.35">
      <c r="B31" s="88"/>
      <c r="C31" s="57"/>
      <c r="D31" s="312" t="s">
        <v>815</v>
      </c>
      <c r="E31" s="27"/>
      <c r="F31" s="5"/>
      <c r="G31" s="2"/>
      <c r="H31" s="4" t="s">
        <v>51</v>
      </c>
      <c r="I31" s="2"/>
      <c r="J31" s="2"/>
      <c r="K31" s="2"/>
      <c r="L31" s="2"/>
      <c r="M31" s="2"/>
      <c r="N31" s="2"/>
      <c r="O31" s="2"/>
      <c r="P31" s="2"/>
    </row>
    <row r="32" spans="2:16" s="3" customFormat="1" ht="32.25" customHeight="1" x14ac:dyDescent="0.3">
      <c r="B32" s="460" t="s">
        <v>52</v>
      </c>
      <c r="C32" s="462"/>
      <c r="D32" s="29"/>
      <c r="E32" s="27"/>
      <c r="G32" s="2"/>
      <c r="H32" s="4" t="s">
        <v>53</v>
      </c>
      <c r="I32" s="2"/>
      <c r="J32" s="2"/>
      <c r="K32" s="2"/>
      <c r="L32" s="2"/>
      <c r="M32" s="2"/>
      <c r="N32" s="2"/>
      <c r="O32" s="2"/>
      <c r="P32" s="2"/>
    </row>
    <row r="33" spans="1:16" s="3" customFormat="1" ht="189" customHeight="1" x14ac:dyDescent="0.35">
      <c r="B33" s="88"/>
      <c r="C33" s="57"/>
      <c r="D33" s="313" t="s">
        <v>823</v>
      </c>
      <c r="E33" s="27"/>
      <c r="G33" s="2"/>
      <c r="H33" s="4" t="s">
        <v>54</v>
      </c>
      <c r="I33" s="2"/>
      <c r="J33" s="2"/>
      <c r="K33" s="2"/>
      <c r="L33" s="2"/>
      <c r="M33" s="2"/>
      <c r="N33" s="2"/>
      <c r="O33" s="2"/>
      <c r="P33" s="2"/>
    </row>
    <row r="34" spans="1:16" s="3" customFormat="1" x14ac:dyDescent="0.3">
      <c r="B34" s="88"/>
      <c r="C34" s="57"/>
      <c r="D34" s="29"/>
      <c r="E34" s="27"/>
      <c r="F34" s="5"/>
      <c r="G34" s="2"/>
      <c r="H34" s="4" t="s">
        <v>55</v>
      </c>
      <c r="I34" s="2"/>
      <c r="J34" s="2"/>
      <c r="K34" s="2"/>
      <c r="L34" s="2"/>
      <c r="M34" s="2"/>
      <c r="N34" s="2"/>
      <c r="O34" s="2"/>
      <c r="P34" s="2"/>
    </row>
    <row r="35" spans="1:16" s="3" customFormat="1" x14ac:dyDescent="0.3">
      <c r="B35" s="88"/>
      <c r="C35" s="92" t="s">
        <v>56</v>
      </c>
      <c r="D35" s="29"/>
      <c r="E35" s="27"/>
      <c r="G35" s="2"/>
      <c r="H35" s="4" t="s">
        <v>57</v>
      </c>
      <c r="I35" s="2"/>
      <c r="J35" s="2"/>
      <c r="K35" s="2"/>
      <c r="L35" s="2"/>
      <c r="M35" s="2"/>
      <c r="N35" s="2"/>
      <c r="O35" s="2"/>
      <c r="P35" s="2"/>
    </row>
    <row r="36" spans="1:16" s="3" customFormat="1" ht="31.5" customHeight="1" thickBot="1" x14ac:dyDescent="0.35">
      <c r="B36" s="460" t="s">
        <v>58</v>
      </c>
      <c r="C36" s="462"/>
      <c r="D36" s="29"/>
      <c r="E36" s="27"/>
      <c r="G36" s="2"/>
      <c r="H36" s="4" t="s">
        <v>59</v>
      </c>
      <c r="I36" s="2"/>
      <c r="J36" s="2"/>
      <c r="K36" s="2"/>
      <c r="L36" s="2"/>
      <c r="M36" s="2"/>
      <c r="N36" s="2"/>
      <c r="O36" s="2"/>
      <c r="P36" s="2"/>
    </row>
    <row r="37" spans="1:16" s="3" customFormat="1" x14ac:dyDescent="0.3">
      <c r="B37" s="88"/>
      <c r="C37" s="57" t="s">
        <v>60</v>
      </c>
      <c r="D37" s="16" t="s">
        <v>674</v>
      </c>
      <c r="E37" s="27"/>
      <c r="G37" s="2"/>
      <c r="H37" s="4" t="s">
        <v>61</v>
      </c>
      <c r="I37" s="2"/>
      <c r="J37" s="2"/>
      <c r="K37" s="2"/>
      <c r="L37" s="2"/>
      <c r="M37" s="2"/>
      <c r="N37" s="2"/>
      <c r="O37" s="2"/>
      <c r="P37" s="2"/>
    </row>
    <row r="38" spans="1:16" s="3" customFormat="1" ht="14.5" x14ac:dyDescent="0.35">
      <c r="B38" s="88"/>
      <c r="C38" s="57" t="s">
        <v>62</v>
      </c>
      <c r="D38" s="207" t="s">
        <v>675</v>
      </c>
      <c r="E38" s="27"/>
      <c r="G38" s="2"/>
      <c r="H38" s="4" t="s">
        <v>63</v>
      </c>
      <c r="I38" s="2"/>
      <c r="J38" s="2"/>
      <c r="K38" s="2"/>
      <c r="L38" s="2"/>
      <c r="M38" s="2"/>
      <c r="N38" s="2"/>
      <c r="O38" s="2"/>
      <c r="P38" s="2"/>
    </row>
    <row r="39" spans="1:16" s="3" customFormat="1" ht="14.5" thickBot="1" x14ac:dyDescent="0.35">
      <c r="B39" s="88"/>
      <c r="C39" s="57" t="s">
        <v>64</v>
      </c>
      <c r="D39" s="17" t="s">
        <v>793</v>
      </c>
      <c r="E39" s="27"/>
      <c r="G39" s="2"/>
      <c r="H39" s="4" t="s">
        <v>65</v>
      </c>
      <c r="I39" s="2"/>
      <c r="J39" s="2"/>
      <c r="K39" s="2"/>
      <c r="L39" s="2"/>
      <c r="M39" s="2"/>
      <c r="N39" s="2"/>
      <c r="O39" s="2"/>
      <c r="P39" s="2"/>
    </row>
    <row r="40" spans="1:16" s="3" customFormat="1" ht="15" customHeight="1" thickBot="1" x14ac:dyDescent="0.35">
      <c r="B40" s="88"/>
      <c r="C40" s="53" t="s">
        <v>207</v>
      </c>
      <c r="D40" s="208"/>
      <c r="E40" s="27"/>
      <c r="G40" s="2"/>
      <c r="H40" s="4" t="s">
        <v>66</v>
      </c>
      <c r="I40" s="2"/>
      <c r="J40" s="2"/>
      <c r="K40" s="2"/>
      <c r="L40" s="2"/>
      <c r="M40" s="2"/>
      <c r="N40" s="2"/>
      <c r="O40" s="2"/>
      <c r="P40" s="2"/>
    </row>
    <row r="41" spans="1:16" s="3" customFormat="1" x14ac:dyDescent="0.3">
      <c r="B41" s="88"/>
      <c r="C41" s="57" t="s">
        <v>60</v>
      </c>
      <c r="D41" s="209" t="s">
        <v>676</v>
      </c>
      <c r="E41" s="27"/>
      <c r="G41" s="2"/>
      <c r="H41" s="4" t="s">
        <v>645</v>
      </c>
      <c r="I41" s="2"/>
      <c r="J41" s="2"/>
      <c r="K41" s="2"/>
      <c r="L41" s="2"/>
      <c r="M41" s="2"/>
      <c r="N41" s="2"/>
      <c r="O41" s="2"/>
      <c r="P41" s="2"/>
    </row>
    <row r="42" spans="1:16" s="3" customFormat="1" ht="14.5" x14ac:dyDescent="0.35">
      <c r="B42" s="88"/>
      <c r="C42" s="57" t="s">
        <v>62</v>
      </c>
      <c r="D42" s="210" t="s">
        <v>677</v>
      </c>
      <c r="E42" s="27"/>
      <c r="G42" s="2"/>
      <c r="H42" s="4" t="s">
        <v>67</v>
      </c>
      <c r="I42" s="2"/>
      <c r="J42" s="2"/>
      <c r="K42" s="2"/>
      <c r="L42" s="2"/>
      <c r="M42" s="2"/>
      <c r="N42" s="2"/>
      <c r="O42" s="2"/>
      <c r="P42" s="2"/>
    </row>
    <row r="43" spans="1:16" s="3" customFormat="1" ht="14.5" thickBot="1" x14ac:dyDescent="0.35">
      <c r="B43" s="88"/>
      <c r="C43" s="57" t="s">
        <v>64</v>
      </c>
      <c r="D43" s="211" t="s">
        <v>792</v>
      </c>
      <c r="E43" s="27"/>
      <c r="G43" s="2"/>
      <c r="H43" s="4" t="s">
        <v>68</v>
      </c>
      <c r="I43" s="2"/>
      <c r="J43" s="2"/>
      <c r="K43" s="2"/>
      <c r="L43" s="2"/>
      <c r="M43" s="2"/>
      <c r="N43" s="2"/>
      <c r="O43" s="2"/>
      <c r="P43" s="2"/>
    </row>
    <row r="44" spans="1:16" s="3" customFormat="1" ht="14.5" thickBot="1" x14ac:dyDescent="0.35">
      <c r="B44" s="88"/>
      <c r="C44" s="53" t="s">
        <v>280</v>
      </c>
      <c r="D44" s="29"/>
      <c r="E44" s="27"/>
      <c r="G44" s="2"/>
      <c r="H44" s="4" t="s">
        <v>69</v>
      </c>
      <c r="I44" s="2"/>
      <c r="J44" s="2"/>
      <c r="K44" s="2"/>
      <c r="L44" s="2"/>
      <c r="M44" s="2"/>
      <c r="N44" s="2"/>
      <c r="O44" s="2"/>
      <c r="P44" s="2"/>
    </row>
    <row r="45" spans="1:16" s="3" customFormat="1" x14ac:dyDescent="0.3">
      <c r="B45" s="88"/>
      <c r="C45" s="57" t="s">
        <v>60</v>
      </c>
      <c r="D45" s="16" t="s">
        <v>678</v>
      </c>
      <c r="E45" s="27"/>
      <c r="G45" s="2"/>
      <c r="H45" s="4" t="s">
        <v>70</v>
      </c>
      <c r="I45" s="2"/>
      <c r="J45" s="2"/>
      <c r="K45" s="2"/>
      <c r="L45" s="2"/>
      <c r="M45" s="2"/>
      <c r="N45" s="2"/>
      <c r="O45" s="2"/>
      <c r="P45" s="2"/>
    </row>
    <row r="46" spans="1:16" s="3" customFormat="1" ht="14.5" x14ac:dyDescent="0.35">
      <c r="B46" s="88"/>
      <c r="C46" s="57" t="s">
        <v>62</v>
      </c>
      <c r="D46" s="207" t="s">
        <v>679</v>
      </c>
      <c r="E46" s="27"/>
      <c r="G46" s="2"/>
      <c r="H46" s="4" t="s">
        <v>71</v>
      </c>
      <c r="I46" s="2"/>
      <c r="J46" s="2"/>
      <c r="K46" s="2"/>
      <c r="L46" s="2"/>
      <c r="M46" s="2"/>
      <c r="N46" s="2"/>
      <c r="O46" s="2"/>
      <c r="P46" s="2"/>
    </row>
    <row r="47" spans="1:16" ht="14.5" thickBot="1" x14ac:dyDescent="0.35">
      <c r="A47" s="3"/>
      <c r="B47" s="88"/>
      <c r="C47" s="57" t="s">
        <v>64</v>
      </c>
      <c r="D47" s="17"/>
      <c r="E47" s="27"/>
      <c r="H47" s="4" t="s">
        <v>72</v>
      </c>
    </row>
    <row r="48" spans="1:16" ht="14.5" thickBot="1" x14ac:dyDescent="0.35">
      <c r="B48" s="88"/>
      <c r="C48" s="53" t="s">
        <v>206</v>
      </c>
      <c r="D48" s="29"/>
      <c r="E48" s="27"/>
      <c r="H48" s="4" t="s">
        <v>73</v>
      </c>
    </row>
    <row r="49" spans="2:8" x14ac:dyDescent="0.3">
      <c r="B49" s="88"/>
      <c r="C49" s="57" t="s">
        <v>60</v>
      </c>
      <c r="D49" s="16" t="s">
        <v>869</v>
      </c>
      <c r="E49" s="27"/>
      <c r="H49" s="4" t="s">
        <v>74</v>
      </c>
    </row>
    <row r="50" spans="2:8" ht="14.5" x14ac:dyDescent="0.35">
      <c r="B50" s="88"/>
      <c r="C50" s="57" t="s">
        <v>62</v>
      </c>
      <c r="D50" s="207" t="s">
        <v>868</v>
      </c>
      <c r="E50" s="27"/>
      <c r="H50" s="4" t="s">
        <v>75</v>
      </c>
    </row>
    <row r="51" spans="2:8" ht="14.5" thickBot="1" x14ac:dyDescent="0.35">
      <c r="B51" s="88"/>
      <c r="C51" s="57" t="s">
        <v>64</v>
      </c>
      <c r="D51" s="17"/>
      <c r="E51" s="27"/>
      <c r="H51" s="4" t="s">
        <v>76</v>
      </c>
    </row>
    <row r="52" spans="2:8" ht="14.5" thickBot="1" x14ac:dyDescent="0.35">
      <c r="B52" s="88"/>
      <c r="C52" s="53" t="s">
        <v>206</v>
      </c>
      <c r="D52" s="29"/>
      <c r="E52" s="27"/>
      <c r="H52" s="4" t="s">
        <v>77</v>
      </c>
    </row>
    <row r="53" spans="2:8" x14ac:dyDescent="0.3">
      <c r="B53" s="88"/>
      <c r="C53" s="57" t="s">
        <v>60</v>
      </c>
      <c r="D53" s="16"/>
      <c r="E53" s="27"/>
      <c r="H53" s="4" t="s">
        <v>78</v>
      </c>
    </row>
    <row r="54" spans="2:8" x14ac:dyDescent="0.3">
      <c r="B54" s="88"/>
      <c r="C54" s="57" t="s">
        <v>62</v>
      </c>
      <c r="D54" s="15"/>
      <c r="E54" s="27"/>
      <c r="H54" s="4" t="s">
        <v>79</v>
      </c>
    </row>
    <row r="55" spans="2:8" ht="14.5" thickBot="1" x14ac:dyDescent="0.35">
      <c r="B55" s="88"/>
      <c r="C55" s="57" t="s">
        <v>64</v>
      </c>
      <c r="D55" s="17"/>
      <c r="E55" s="27"/>
      <c r="H55" s="4" t="s">
        <v>80</v>
      </c>
    </row>
    <row r="56" spans="2:8" ht="14.5" thickBot="1" x14ac:dyDescent="0.35">
      <c r="B56" s="88"/>
      <c r="C56" s="53" t="s">
        <v>206</v>
      </c>
      <c r="D56" s="29"/>
      <c r="E56" s="27"/>
      <c r="H56" s="4" t="s">
        <v>81</v>
      </c>
    </row>
    <row r="57" spans="2:8" x14ac:dyDescent="0.3">
      <c r="B57" s="88"/>
      <c r="C57" s="57" t="s">
        <v>60</v>
      </c>
      <c r="D57" s="16"/>
      <c r="E57" s="27"/>
      <c r="H57" s="4" t="s">
        <v>82</v>
      </c>
    </row>
    <row r="58" spans="2:8" x14ac:dyDescent="0.3">
      <c r="B58" s="88"/>
      <c r="C58" s="57" t="s">
        <v>62</v>
      </c>
      <c r="D58" s="15"/>
      <c r="E58" s="27"/>
      <c r="H58" s="4" t="s">
        <v>83</v>
      </c>
    </row>
    <row r="59" spans="2:8" ht="14.5" thickBot="1" x14ac:dyDescent="0.35">
      <c r="B59" s="88"/>
      <c r="C59" s="57" t="s">
        <v>64</v>
      </c>
      <c r="D59" s="17"/>
      <c r="E59" s="27"/>
      <c r="H59" s="4" t="s">
        <v>84</v>
      </c>
    </row>
    <row r="60" spans="2:8" ht="14.5" thickBot="1" x14ac:dyDescent="0.35">
      <c r="B60" s="93"/>
      <c r="C60" s="94"/>
      <c r="D60" s="58"/>
      <c r="E60" s="33"/>
      <c r="H60" s="4" t="s">
        <v>85</v>
      </c>
    </row>
    <row r="61" spans="2:8" x14ac:dyDescent="0.3">
      <c r="H61" s="4" t="s">
        <v>86</v>
      </c>
    </row>
    <row r="62" spans="2:8" x14ac:dyDescent="0.3">
      <c r="H62" s="4" t="s">
        <v>87</v>
      </c>
    </row>
    <row r="63" spans="2:8" x14ac:dyDescent="0.3">
      <c r="H63" s="4" t="s">
        <v>88</v>
      </c>
    </row>
    <row r="64" spans="2:8" x14ac:dyDescent="0.3">
      <c r="H64" s="4" t="s">
        <v>89</v>
      </c>
    </row>
    <row r="65" spans="8:8" x14ac:dyDescent="0.3">
      <c r="H65" s="4" t="s">
        <v>90</v>
      </c>
    </row>
    <row r="66" spans="8:8" x14ac:dyDescent="0.3">
      <c r="H66" s="4" t="s">
        <v>91</v>
      </c>
    </row>
    <row r="67" spans="8:8" x14ac:dyDescent="0.3">
      <c r="H67" s="4" t="s">
        <v>92</v>
      </c>
    </row>
    <row r="68" spans="8:8" x14ac:dyDescent="0.3">
      <c r="H68" s="4" t="s">
        <v>93</v>
      </c>
    </row>
    <row r="69" spans="8:8" x14ac:dyDescent="0.3">
      <c r="H69" s="4" t="s">
        <v>94</v>
      </c>
    </row>
    <row r="70" spans="8:8" x14ac:dyDescent="0.3">
      <c r="H70" s="4" t="s">
        <v>95</v>
      </c>
    </row>
    <row r="71" spans="8:8" x14ac:dyDescent="0.3">
      <c r="H71" s="4" t="s">
        <v>96</v>
      </c>
    </row>
    <row r="72" spans="8:8" x14ac:dyDescent="0.3">
      <c r="H72" s="4" t="s">
        <v>97</v>
      </c>
    </row>
    <row r="73" spans="8:8" x14ac:dyDescent="0.3">
      <c r="H73" s="4" t="s">
        <v>98</v>
      </c>
    </row>
    <row r="74" spans="8:8" x14ac:dyDescent="0.3">
      <c r="H74" s="4" t="s">
        <v>99</v>
      </c>
    </row>
    <row r="75" spans="8:8" x14ac:dyDescent="0.3">
      <c r="H75" s="4" t="s">
        <v>100</v>
      </c>
    </row>
    <row r="76" spans="8:8" x14ac:dyDescent="0.3">
      <c r="H76" s="4" t="s">
        <v>101</v>
      </c>
    </row>
    <row r="77" spans="8:8" x14ac:dyDescent="0.3">
      <c r="H77" s="4" t="s">
        <v>102</v>
      </c>
    </row>
    <row r="78" spans="8:8" x14ac:dyDescent="0.3">
      <c r="H78" s="4" t="s">
        <v>103</v>
      </c>
    </row>
    <row r="79" spans="8:8" x14ac:dyDescent="0.3">
      <c r="H79" s="4" t="s">
        <v>104</v>
      </c>
    </row>
    <row r="80" spans="8:8" x14ac:dyDescent="0.3">
      <c r="H80" s="4" t="s">
        <v>105</v>
      </c>
    </row>
    <row r="81" spans="8:8" x14ac:dyDescent="0.3">
      <c r="H81" s="4" t="s">
        <v>106</v>
      </c>
    </row>
    <row r="82" spans="8:8" x14ac:dyDescent="0.3">
      <c r="H82" s="4" t="s">
        <v>107</v>
      </c>
    </row>
    <row r="83" spans="8:8" x14ac:dyDescent="0.3">
      <c r="H83" s="4" t="s">
        <v>108</v>
      </c>
    </row>
    <row r="84" spans="8:8" x14ac:dyDescent="0.3">
      <c r="H84" s="4" t="s">
        <v>109</v>
      </c>
    </row>
    <row r="85" spans="8:8" x14ac:dyDescent="0.3">
      <c r="H85" s="4" t="s">
        <v>110</v>
      </c>
    </row>
    <row r="86" spans="8:8" x14ac:dyDescent="0.3">
      <c r="H86" s="4" t="s">
        <v>111</v>
      </c>
    </row>
    <row r="87" spans="8:8" x14ac:dyDescent="0.3">
      <c r="H87" s="4" t="s">
        <v>112</v>
      </c>
    </row>
    <row r="88" spans="8:8" x14ac:dyDescent="0.3">
      <c r="H88" s="4" t="s">
        <v>113</v>
      </c>
    </row>
    <row r="89" spans="8:8" x14ac:dyDescent="0.3">
      <c r="H89" s="4" t="s">
        <v>114</v>
      </c>
    </row>
    <row r="90" spans="8:8" x14ac:dyDescent="0.3">
      <c r="H90" s="4" t="s">
        <v>115</v>
      </c>
    </row>
    <row r="91" spans="8:8" x14ac:dyDescent="0.3">
      <c r="H91" s="4" t="s">
        <v>116</v>
      </c>
    </row>
    <row r="92" spans="8:8" x14ac:dyDescent="0.3">
      <c r="H92" s="4" t="s">
        <v>117</v>
      </c>
    </row>
    <row r="93" spans="8:8" x14ac:dyDescent="0.3">
      <c r="H93" s="4" t="s">
        <v>118</v>
      </c>
    </row>
    <row r="94" spans="8:8" x14ac:dyDescent="0.3">
      <c r="H94" s="4" t="s">
        <v>119</v>
      </c>
    </row>
    <row r="95" spans="8:8" x14ac:dyDescent="0.3">
      <c r="H95" s="4" t="s">
        <v>120</v>
      </c>
    </row>
    <row r="96" spans="8:8" x14ac:dyDescent="0.3">
      <c r="H96" s="4" t="s">
        <v>121</v>
      </c>
    </row>
    <row r="97" spans="8:8" x14ac:dyDescent="0.3">
      <c r="H97" s="4" t="s">
        <v>122</v>
      </c>
    </row>
    <row r="98" spans="8:8" x14ac:dyDescent="0.3">
      <c r="H98" s="4" t="s">
        <v>123</v>
      </c>
    </row>
    <row r="99" spans="8:8" x14ac:dyDescent="0.3">
      <c r="H99" s="4" t="s">
        <v>124</v>
      </c>
    </row>
    <row r="100" spans="8:8" x14ac:dyDescent="0.3">
      <c r="H100" s="4" t="s">
        <v>125</v>
      </c>
    </row>
    <row r="101" spans="8:8" x14ac:dyDescent="0.3">
      <c r="H101" s="4" t="s">
        <v>126</v>
      </c>
    </row>
    <row r="102" spans="8:8" x14ac:dyDescent="0.3">
      <c r="H102" s="4" t="s">
        <v>127</v>
      </c>
    </row>
    <row r="103" spans="8:8" x14ac:dyDescent="0.3">
      <c r="H103" s="4" t="s">
        <v>128</v>
      </c>
    </row>
    <row r="104" spans="8:8" x14ac:dyDescent="0.3">
      <c r="H104" s="4" t="s">
        <v>129</v>
      </c>
    </row>
    <row r="105" spans="8:8" x14ac:dyDescent="0.3">
      <c r="H105" s="4" t="s">
        <v>130</v>
      </c>
    </row>
    <row r="106" spans="8:8" x14ac:dyDescent="0.3">
      <c r="H106" s="4" t="s">
        <v>131</v>
      </c>
    </row>
    <row r="107" spans="8:8" x14ac:dyDescent="0.3">
      <c r="H107" s="4" t="s">
        <v>132</v>
      </c>
    </row>
    <row r="108" spans="8:8" x14ac:dyDescent="0.3">
      <c r="H108" s="4" t="s">
        <v>133</v>
      </c>
    </row>
    <row r="109" spans="8:8" x14ac:dyDescent="0.3">
      <c r="H109" s="4" t="s">
        <v>134</v>
      </c>
    </row>
    <row r="110" spans="8:8" x14ac:dyDescent="0.3">
      <c r="H110" s="4" t="s">
        <v>135</v>
      </c>
    </row>
    <row r="111" spans="8:8" x14ac:dyDescent="0.3">
      <c r="H111" s="4" t="s">
        <v>136</v>
      </c>
    </row>
    <row r="112" spans="8:8" x14ac:dyDescent="0.3">
      <c r="H112" s="4" t="s">
        <v>137</v>
      </c>
    </row>
    <row r="113" spans="8:8" x14ac:dyDescent="0.3">
      <c r="H113" s="4" t="s">
        <v>138</v>
      </c>
    </row>
    <row r="114" spans="8:8" x14ac:dyDescent="0.3">
      <c r="H114" s="4" t="s">
        <v>139</v>
      </c>
    </row>
    <row r="115" spans="8:8" x14ac:dyDescent="0.3">
      <c r="H115" s="4" t="s">
        <v>140</v>
      </c>
    </row>
    <row r="116" spans="8:8" x14ac:dyDescent="0.3">
      <c r="H116" s="4" t="s">
        <v>141</v>
      </c>
    </row>
    <row r="117" spans="8:8" x14ac:dyDescent="0.3">
      <c r="H117" s="4" t="s">
        <v>142</v>
      </c>
    </row>
    <row r="118" spans="8:8" x14ac:dyDescent="0.3">
      <c r="H118" s="4" t="s">
        <v>143</v>
      </c>
    </row>
    <row r="119" spans="8:8" x14ac:dyDescent="0.3">
      <c r="H119" s="4" t="s">
        <v>144</v>
      </c>
    </row>
    <row r="120" spans="8:8" x14ac:dyDescent="0.3">
      <c r="H120" s="4" t="s">
        <v>145</v>
      </c>
    </row>
    <row r="121" spans="8:8" x14ac:dyDescent="0.3">
      <c r="H121" s="4" t="s">
        <v>146</v>
      </c>
    </row>
    <row r="122" spans="8:8" x14ac:dyDescent="0.3">
      <c r="H122" s="4" t="s">
        <v>147</v>
      </c>
    </row>
    <row r="123" spans="8:8" x14ac:dyDescent="0.3">
      <c r="H123" s="4" t="s">
        <v>148</v>
      </c>
    </row>
    <row r="124" spans="8:8" x14ac:dyDescent="0.3">
      <c r="H124" s="4" t="s">
        <v>149</v>
      </c>
    </row>
    <row r="125" spans="8:8" x14ac:dyDescent="0.3">
      <c r="H125" s="4" t="s">
        <v>150</v>
      </c>
    </row>
    <row r="126" spans="8:8" x14ac:dyDescent="0.3">
      <c r="H126" s="4" t="s">
        <v>151</v>
      </c>
    </row>
    <row r="127" spans="8:8" x14ac:dyDescent="0.3">
      <c r="H127" s="4" t="s">
        <v>152</v>
      </c>
    </row>
    <row r="128" spans="8:8" x14ac:dyDescent="0.3">
      <c r="H128" s="4" t="s">
        <v>153</v>
      </c>
    </row>
    <row r="129" spans="8:8" x14ac:dyDescent="0.3">
      <c r="H129" s="4" t="s">
        <v>154</v>
      </c>
    </row>
    <row r="130" spans="8:8" x14ac:dyDescent="0.3">
      <c r="H130" s="4" t="s">
        <v>155</v>
      </c>
    </row>
    <row r="131" spans="8:8" x14ac:dyDescent="0.3">
      <c r="H131" s="4" t="s">
        <v>156</v>
      </c>
    </row>
    <row r="132" spans="8:8" x14ac:dyDescent="0.3">
      <c r="H132" s="4" t="s">
        <v>157</v>
      </c>
    </row>
    <row r="133" spans="8:8" x14ac:dyDescent="0.3">
      <c r="H133" s="4" t="s">
        <v>158</v>
      </c>
    </row>
    <row r="134" spans="8:8" x14ac:dyDescent="0.3">
      <c r="H134" s="4" t="s">
        <v>159</v>
      </c>
    </row>
    <row r="135" spans="8:8" x14ac:dyDescent="0.3">
      <c r="H135" s="4" t="s">
        <v>160</v>
      </c>
    </row>
    <row r="136" spans="8:8" x14ac:dyDescent="0.3">
      <c r="H136" s="4" t="s">
        <v>161</v>
      </c>
    </row>
    <row r="137" spans="8:8" x14ac:dyDescent="0.3">
      <c r="H137" s="4" t="s">
        <v>162</v>
      </c>
    </row>
    <row r="138" spans="8:8" x14ac:dyDescent="0.3">
      <c r="H138" s="4" t="s">
        <v>163</v>
      </c>
    </row>
    <row r="139" spans="8:8" x14ac:dyDescent="0.3">
      <c r="H139" s="4" t="s">
        <v>164</v>
      </c>
    </row>
    <row r="140" spans="8:8" x14ac:dyDescent="0.3">
      <c r="H140" s="4" t="s">
        <v>165</v>
      </c>
    </row>
    <row r="141" spans="8:8" x14ac:dyDescent="0.3">
      <c r="H141" s="4" t="s">
        <v>166</v>
      </c>
    </row>
    <row r="142" spans="8:8" x14ac:dyDescent="0.3">
      <c r="H142" s="4" t="s">
        <v>167</v>
      </c>
    </row>
    <row r="143" spans="8:8" x14ac:dyDescent="0.3">
      <c r="H143" s="4" t="s">
        <v>168</v>
      </c>
    </row>
    <row r="144" spans="8:8" x14ac:dyDescent="0.3">
      <c r="H144" s="4" t="s">
        <v>169</v>
      </c>
    </row>
    <row r="145" spans="8:8" x14ac:dyDescent="0.3">
      <c r="H145" s="4" t="s">
        <v>170</v>
      </c>
    </row>
    <row r="146" spans="8:8" x14ac:dyDescent="0.3">
      <c r="H146" s="4" t="s">
        <v>171</v>
      </c>
    </row>
    <row r="147" spans="8:8" x14ac:dyDescent="0.3">
      <c r="H147" s="4" t="s">
        <v>172</v>
      </c>
    </row>
    <row r="148" spans="8:8" x14ac:dyDescent="0.3">
      <c r="H148" s="4" t="s">
        <v>173</v>
      </c>
    </row>
    <row r="149" spans="8:8" x14ac:dyDescent="0.3">
      <c r="H149" s="4" t="s">
        <v>174</v>
      </c>
    </row>
    <row r="150" spans="8:8" x14ac:dyDescent="0.3">
      <c r="H150" s="4" t="s">
        <v>175</v>
      </c>
    </row>
    <row r="151" spans="8:8" x14ac:dyDescent="0.3">
      <c r="H151" s="4" t="s">
        <v>176</v>
      </c>
    </row>
    <row r="152" spans="8:8" x14ac:dyDescent="0.3">
      <c r="H152" s="4" t="s">
        <v>177</v>
      </c>
    </row>
    <row r="153" spans="8:8" x14ac:dyDescent="0.3">
      <c r="H153" s="4" t="s">
        <v>178</v>
      </c>
    </row>
    <row r="154" spans="8:8" x14ac:dyDescent="0.3">
      <c r="H154" s="4" t="s">
        <v>179</v>
      </c>
    </row>
    <row r="155" spans="8:8" x14ac:dyDescent="0.3">
      <c r="H155" s="4" t="s">
        <v>180</v>
      </c>
    </row>
    <row r="156" spans="8:8" x14ac:dyDescent="0.3">
      <c r="H156" s="4" t="s">
        <v>181</v>
      </c>
    </row>
    <row r="157" spans="8:8" x14ac:dyDescent="0.3">
      <c r="H157" s="4" t="s">
        <v>182</v>
      </c>
    </row>
    <row r="158" spans="8:8" x14ac:dyDescent="0.3">
      <c r="H158" s="4" t="s">
        <v>183</v>
      </c>
    </row>
    <row r="159" spans="8:8" x14ac:dyDescent="0.3">
      <c r="H159" s="4" t="s">
        <v>184</v>
      </c>
    </row>
    <row r="160" spans="8:8" x14ac:dyDescent="0.3">
      <c r="H160" s="4" t="s">
        <v>185</v>
      </c>
    </row>
    <row r="161" spans="8:8" x14ac:dyDescent="0.3">
      <c r="H161" s="4" t="s">
        <v>186</v>
      </c>
    </row>
    <row r="162" spans="8:8" x14ac:dyDescent="0.3">
      <c r="H162" s="4" t="s">
        <v>187</v>
      </c>
    </row>
    <row r="163" spans="8:8" x14ac:dyDescent="0.3">
      <c r="H163" s="4" t="s">
        <v>188</v>
      </c>
    </row>
    <row r="164" spans="8:8" x14ac:dyDescent="0.3">
      <c r="H164" s="4" t="s">
        <v>189</v>
      </c>
    </row>
    <row r="165" spans="8:8" x14ac:dyDescent="0.3">
      <c r="H165" s="4" t="s">
        <v>190</v>
      </c>
    </row>
    <row r="166" spans="8:8" x14ac:dyDescent="0.3">
      <c r="H166" s="4" t="s">
        <v>191</v>
      </c>
    </row>
    <row r="167" spans="8:8" x14ac:dyDescent="0.3">
      <c r="H167" s="4" t="s">
        <v>192</v>
      </c>
    </row>
    <row r="168" spans="8:8" x14ac:dyDescent="0.3">
      <c r="H168" s="4" t="s">
        <v>193</v>
      </c>
    </row>
    <row r="169" spans="8:8" x14ac:dyDescent="0.3">
      <c r="H169" s="4" t="s">
        <v>194</v>
      </c>
    </row>
    <row r="170" spans="8:8" x14ac:dyDescent="0.3">
      <c r="H170" s="4" t="s">
        <v>195</v>
      </c>
    </row>
    <row r="171" spans="8:8" x14ac:dyDescent="0.3">
      <c r="H171" s="4" t="s">
        <v>196</v>
      </c>
    </row>
    <row r="172" spans="8:8" x14ac:dyDescent="0.3">
      <c r="H172" s="4" t="s">
        <v>197</v>
      </c>
    </row>
    <row r="173" spans="8:8" x14ac:dyDescent="0.3">
      <c r="H173" s="4" t="s">
        <v>198</v>
      </c>
    </row>
    <row r="174" spans="8:8" x14ac:dyDescent="0.3">
      <c r="H174" s="4" t="s">
        <v>199</v>
      </c>
    </row>
    <row r="175" spans="8:8" x14ac:dyDescent="0.3">
      <c r="H175" s="4" t="s">
        <v>200</v>
      </c>
    </row>
    <row r="176" spans="8:8" x14ac:dyDescent="0.3">
      <c r="H176" s="4" t="s">
        <v>201</v>
      </c>
    </row>
    <row r="177" spans="8:8" x14ac:dyDescent="0.3">
      <c r="H177" s="4" t="s">
        <v>202</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 ref="D50" r:id="rId4"/>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089843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9"/>
  <sheetViews>
    <sheetView topLeftCell="A63" zoomScale="83" workbookViewId="0">
      <selection activeCell="E67" sqref="E67:F67"/>
    </sheetView>
  </sheetViews>
  <sheetFormatPr defaultColWidth="9.08984375" defaultRowHeight="14" x14ac:dyDescent="0.35"/>
  <cols>
    <col min="1" max="1" width="1.453125" style="303" customWidth="1"/>
    <col min="2" max="2" width="1.453125" style="386" customWidth="1"/>
    <col min="3" max="3" width="10.36328125" style="386" customWidth="1"/>
    <col min="4" max="4" width="14.08984375" style="386" customWidth="1"/>
    <col min="5" max="5" width="25.08984375" style="303" customWidth="1"/>
    <col min="6" max="6" width="52.453125" style="303" customWidth="1"/>
    <col min="7" max="7" width="13.453125" style="303" customWidth="1"/>
    <col min="8" max="8" width="13.90625" style="303" customWidth="1"/>
    <col min="9" max="9" width="27.90625" style="303" customWidth="1"/>
    <col min="10" max="10" width="12.6328125" style="303" customWidth="1"/>
    <col min="11" max="13" width="18.08984375" style="303" customWidth="1"/>
    <col min="14" max="14" width="18.36328125" style="303" customWidth="1"/>
    <col min="15" max="15" width="9.36328125" style="303" customWidth="1"/>
    <col min="16" max="16384" width="9.08984375" style="303"/>
  </cols>
  <sheetData>
    <row r="1" spans="2:15" ht="14.5" thickBot="1" x14ac:dyDescent="0.4"/>
    <row r="2" spans="2:15" ht="14.5" thickBot="1" x14ac:dyDescent="0.4">
      <c r="B2" s="387"/>
      <c r="C2" s="388"/>
      <c r="D2" s="388"/>
      <c r="E2" s="389"/>
      <c r="F2" s="389"/>
      <c r="G2" s="389"/>
      <c r="H2" s="492"/>
      <c r="I2" s="492"/>
    </row>
    <row r="3" spans="2:15" ht="20.5" thickBot="1" x14ac:dyDescent="0.4">
      <c r="B3" s="390"/>
      <c r="C3" s="495" t="s">
        <v>981</v>
      </c>
      <c r="D3" s="496"/>
      <c r="E3" s="496"/>
      <c r="F3" s="496"/>
      <c r="G3" s="497"/>
      <c r="H3" s="492"/>
      <c r="I3" s="492"/>
    </row>
    <row r="4" spans="2:15" x14ac:dyDescent="0.35">
      <c r="B4" s="499"/>
      <c r="C4" s="500"/>
      <c r="D4" s="500"/>
      <c r="E4" s="500"/>
      <c r="F4" s="500"/>
      <c r="G4" s="45"/>
      <c r="H4" s="492"/>
      <c r="I4" s="492"/>
    </row>
    <row r="5" spans="2:15" x14ac:dyDescent="0.35">
      <c r="B5" s="391"/>
      <c r="C5" s="498"/>
      <c r="D5" s="498"/>
      <c r="E5" s="498"/>
      <c r="F5" s="498"/>
      <c r="G5" s="45"/>
      <c r="H5" s="492"/>
      <c r="I5" s="492"/>
    </row>
    <row r="6" spans="2:15" x14ac:dyDescent="0.35">
      <c r="B6" s="391"/>
      <c r="C6" s="392"/>
      <c r="D6" s="97"/>
      <c r="E6" s="393"/>
      <c r="F6" s="45"/>
      <c r="G6" s="45"/>
      <c r="H6" s="492"/>
      <c r="I6" s="492"/>
    </row>
    <row r="7" spans="2:15" x14ac:dyDescent="0.35">
      <c r="B7" s="391"/>
      <c r="C7" s="470" t="s">
        <v>237</v>
      </c>
      <c r="D7" s="470"/>
      <c r="E7" s="30"/>
      <c r="F7" s="45"/>
      <c r="G7" s="45"/>
      <c r="H7" s="492"/>
      <c r="I7" s="492"/>
    </row>
    <row r="8" spans="2:15" ht="37.5" customHeight="1" thickBot="1" x14ac:dyDescent="0.4">
      <c r="B8" s="391"/>
      <c r="C8" s="482" t="s">
        <v>250</v>
      </c>
      <c r="D8" s="482"/>
      <c r="E8" s="482"/>
      <c r="F8" s="482"/>
      <c r="G8" s="45"/>
      <c r="H8" s="492"/>
      <c r="I8" s="492"/>
    </row>
    <row r="9" spans="2:15" ht="45" customHeight="1" thickBot="1" x14ac:dyDescent="0.4">
      <c r="B9" s="391"/>
      <c r="C9" s="502" t="s">
        <v>864</v>
      </c>
      <c r="D9" s="502"/>
      <c r="E9" s="477">
        <v>3114639</v>
      </c>
      <c r="F9" s="478"/>
      <c r="G9" s="45"/>
      <c r="H9" s="492"/>
      <c r="I9" s="492"/>
      <c r="K9" s="394"/>
    </row>
    <row r="10" spans="2:15" ht="53.25" customHeight="1" thickBot="1" x14ac:dyDescent="0.4">
      <c r="B10" s="391"/>
      <c r="C10" s="470" t="s">
        <v>238</v>
      </c>
      <c r="D10" s="470"/>
      <c r="E10" s="472"/>
      <c r="F10" s="473"/>
      <c r="G10" s="45"/>
      <c r="H10" s="492"/>
      <c r="I10" s="492"/>
      <c r="K10" s="395"/>
    </row>
    <row r="11" spans="2:15" ht="14.5" thickBot="1" x14ac:dyDescent="0.4">
      <c r="B11" s="391"/>
      <c r="C11" s="97"/>
      <c r="D11" s="97"/>
      <c r="E11" s="45"/>
      <c r="F11" s="45"/>
      <c r="G11" s="45"/>
      <c r="H11" s="492"/>
      <c r="I11" s="492"/>
    </row>
    <row r="12" spans="2:15" ht="26.25" customHeight="1" thickBot="1" x14ac:dyDescent="0.4">
      <c r="B12" s="391"/>
      <c r="C12" s="470" t="s">
        <v>311</v>
      </c>
      <c r="D12" s="470"/>
      <c r="E12" s="483"/>
      <c r="F12" s="484"/>
      <c r="G12" s="45"/>
      <c r="H12" s="492"/>
      <c r="I12" s="492"/>
    </row>
    <row r="13" spans="2:15" ht="24.75" customHeight="1" x14ac:dyDescent="0.35">
      <c r="B13" s="391"/>
      <c r="C13" s="482" t="s">
        <v>310</v>
      </c>
      <c r="D13" s="482"/>
      <c r="E13" s="482"/>
      <c r="F13" s="482"/>
      <c r="G13" s="45"/>
      <c r="H13" s="492"/>
      <c r="I13" s="492"/>
    </row>
    <row r="14" spans="2:15" ht="15" customHeight="1" x14ac:dyDescent="0.35">
      <c r="B14" s="391"/>
      <c r="C14" s="396"/>
      <c r="D14" s="396"/>
      <c r="E14" s="396"/>
      <c r="F14" s="396"/>
      <c r="G14" s="45"/>
      <c r="H14" s="492"/>
      <c r="I14" s="492"/>
    </row>
    <row r="15" spans="2:15" ht="14.5" thickBot="1" x14ac:dyDescent="0.4">
      <c r="B15" s="391"/>
      <c r="C15" s="470" t="s">
        <v>217</v>
      </c>
      <c r="D15" s="470"/>
      <c r="E15" s="45"/>
      <c r="F15" s="45"/>
      <c r="G15" s="45"/>
      <c r="H15" s="492"/>
      <c r="I15" s="492"/>
      <c r="J15" s="394"/>
      <c r="K15" s="394"/>
      <c r="L15" s="394"/>
      <c r="M15" s="394"/>
      <c r="N15" s="394"/>
      <c r="O15" s="394"/>
    </row>
    <row r="16" spans="2:15" ht="63" customHeight="1" x14ac:dyDescent="0.35">
      <c r="B16" s="391"/>
      <c r="C16" s="470" t="s">
        <v>865</v>
      </c>
      <c r="D16" s="470"/>
      <c r="E16" s="397" t="s">
        <v>218</v>
      </c>
      <c r="F16" s="398" t="s">
        <v>219</v>
      </c>
      <c r="G16" s="45"/>
      <c r="H16" s="492"/>
      <c r="I16" s="492"/>
      <c r="J16" s="394"/>
      <c r="K16" s="426"/>
      <c r="L16" s="426"/>
      <c r="M16" s="426"/>
      <c r="N16" s="426"/>
      <c r="O16" s="394"/>
    </row>
    <row r="17" spans="2:15" ht="55.5" customHeight="1" x14ac:dyDescent="0.35">
      <c r="B17" s="391"/>
      <c r="C17" s="97"/>
      <c r="D17" s="97"/>
      <c r="E17" s="249" t="s">
        <v>728</v>
      </c>
      <c r="F17" s="399" t="s">
        <v>727</v>
      </c>
      <c r="G17" s="45"/>
      <c r="H17" s="492"/>
      <c r="I17" s="492"/>
      <c r="J17" s="430"/>
      <c r="K17" s="430"/>
      <c r="L17" s="18"/>
      <c r="M17" s="18"/>
      <c r="N17" s="18"/>
      <c r="O17" s="394"/>
    </row>
    <row r="18" spans="2:15" ht="68.25" customHeight="1" x14ac:dyDescent="0.35">
      <c r="B18" s="391"/>
      <c r="C18" s="97"/>
      <c r="D18" s="97"/>
      <c r="E18" s="249" t="s">
        <v>729</v>
      </c>
      <c r="F18" s="399">
        <v>87904.8</v>
      </c>
      <c r="G18" s="45"/>
      <c r="H18" s="492"/>
      <c r="I18" s="492"/>
      <c r="J18" s="394"/>
      <c r="K18" s="430"/>
      <c r="L18" s="18"/>
      <c r="M18" s="18"/>
      <c r="N18" s="18"/>
      <c r="O18" s="394"/>
    </row>
    <row r="19" spans="2:15" ht="63" customHeight="1" x14ac:dyDescent="0.35">
      <c r="B19" s="391"/>
      <c r="C19" s="97"/>
      <c r="D19" s="97"/>
      <c r="E19" s="249" t="s">
        <v>730</v>
      </c>
      <c r="F19" s="399">
        <v>146639.29</v>
      </c>
      <c r="G19" s="45"/>
      <c r="H19" s="492"/>
      <c r="I19" s="492"/>
      <c r="J19" s="433"/>
      <c r="K19" s="430"/>
      <c r="L19" s="430"/>
      <c r="M19" s="18"/>
      <c r="N19" s="18"/>
      <c r="O19" s="394"/>
    </row>
    <row r="20" spans="2:15" ht="41.25" customHeight="1" x14ac:dyDescent="0.35">
      <c r="B20" s="391"/>
      <c r="C20" s="97"/>
      <c r="D20" s="97"/>
      <c r="E20" s="249" t="s">
        <v>731</v>
      </c>
      <c r="F20" s="399">
        <v>9678.89</v>
      </c>
      <c r="G20" s="45"/>
      <c r="H20" s="492"/>
      <c r="I20" s="492"/>
      <c r="J20" s="394"/>
      <c r="K20" s="430"/>
      <c r="L20" s="18"/>
      <c r="M20" s="18"/>
      <c r="N20" s="18"/>
      <c r="O20" s="394"/>
    </row>
    <row r="21" spans="2:15" x14ac:dyDescent="0.35">
      <c r="B21" s="391"/>
      <c r="C21" s="97"/>
      <c r="D21" s="97"/>
      <c r="E21" s="251" t="s">
        <v>876</v>
      </c>
      <c r="F21" s="250">
        <f>F18+F19+F20</f>
        <v>244222.98000000004</v>
      </c>
      <c r="G21" s="45"/>
      <c r="H21" s="492"/>
      <c r="I21" s="492"/>
      <c r="J21" s="394"/>
      <c r="K21" s="18"/>
      <c r="L21" s="18"/>
      <c r="M21" s="18"/>
      <c r="N21" s="18"/>
      <c r="O21" s="394"/>
    </row>
    <row r="22" spans="2:15" ht="85.5" customHeight="1" thickBot="1" x14ac:dyDescent="0.4">
      <c r="B22" s="391"/>
      <c r="C22" s="97"/>
      <c r="D22" s="97"/>
      <c r="E22" s="436" t="s">
        <v>877</v>
      </c>
      <c r="F22" s="399">
        <v>3702.07</v>
      </c>
      <c r="G22" s="45"/>
      <c r="H22" s="492"/>
      <c r="I22" s="492"/>
      <c r="J22" s="394"/>
      <c r="K22" s="430"/>
      <c r="L22" s="18"/>
      <c r="M22" s="430"/>
      <c r="N22" s="18"/>
      <c r="O22" s="394"/>
    </row>
    <row r="23" spans="2:15" ht="101.25" customHeight="1" thickBot="1" x14ac:dyDescent="0.4">
      <c r="B23" s="391"/>
      <c r="C23" s="97"/>
      <c r="D23" s="97"/>
      <c r="E23" s="436" t="s">
        <v>878</v>
      </c>
      <c r="F23" s="399">
        <v>549166.75</v>
      </c>
      <c r="G23" s="45"/>
      <c r="H23" s="492"/>
      <c r="I23" s="492"/>
      <c r="J23" s="394"/>
      <c r="K23" s="430"/>
      <c r="L23" s="18"/>
      <c r="M23" s="18"/>
      <c r="N23" s="18"/>
      <c r="O23" s="394"/>
    </row>
    <row r="24" spans="2:15" x14ac:dyDescent="0.35">
      <c r="B24" s="391"/>
      <c r="C24" s="97"/>
      <c r="D24" s="97"/>
      <c r="E24" s="251" t="s">
        <v>879</v>
      </c>
      <c r="F24" s="250">
        <f>SUM(F23)</f>
        <v>549166.75</v>
      </c>
      <c r="G24" s="45"/>
      <c r="H24" s="492"/>
      <c r="I24" s="492"/>
      <c r="J24" s="394"/>
      <c r="K24" s="18"/>
      <c r="L24" s="18"/>
      <c r="M24" s="18"/>
      <c r="N24" s="18"/>
      <c r="O24" s="394"/>
    </row>
    <row r="25" spans="2:15" ht="117" customHeight="1" thickBot="1" x14ac:dyDescent="0.4">
      <c r="B25" s="391"/>
      <c r="C25" s="97"/>
      <c r="D25" s="97"/>
      <c r="E25" s="436" t="s">
        <v>880</v>
      </c>
      <c r="F25" s="399">
        <v>115657.02</v>
      </c>
      <c r="G25" s="45"/>
      <c r="H25" s="492"/>
      <c r="I25" s="492"/>
      <c r="J25" s="430"/>
      <c r="K25" s="430"/>
      <c r="L25" s="18"/>
      <c r="M25" s="18"/>
      <c r="N25" s="18"/>
      <c r="O25" s="394"/>
    </row>
    <row r="26" spans="2:15" ht="102" customHeight="1" thickBot="1" x14ac:dyDescent="0.4">
      <c r="B26" s="391"/>
      <c r="C26" s="97"/>
      <c r="D26" s="97"/>
      <c r="E26" s="436" t="s">
        <v>881</v>
      </c>
      <c r="F26" s="399">
        <v>105911.48</v>
      </c>
      <c r="G26" s="45"/>
      <c r="H26" s="492"/>
      <c r="I26" s="492"/>
      <c r="J26" s="394"/>
      <c r="K26" s="18"/>
      <c r="L26" s="18"/>
      <c r="M26" s="18"/>
      <c r="N26" s="18"/>
      <c r="O26" s="394"/>
    </row>
    <row r="27" spans="2:15" ht="115.5" customHeight="1" thickBot="1" x14ac:dyDescent="0.4">
      <c r="B27" s="391"/>
      <c r="C27" s="97"/>
      <c r="D27" s="97"/>
      <c r="E27" s="436" t="s">
        <v>882</v>
      </c>
      <c r="F27" s="399">
        <v>39231.1</v>
      </c>
      <c r="G27" s="45"/>
      <c r="H27" s="492"/>
      <c r="I27" s="492"/>
      <c r="J27" s="431"/>
      <c r="K27" s="430"/>
      <c r="L27" s="18"/>
      <c r="M27" s="18"/>
      <c r="N27" s="18"/>
      <c r="O27" s="394"/>
    </row>
    <row r="28" spans="2:15" x14ac:dyDescent="0.35">
      <c r="B28" s="391"/>
      <c r="C28" s="97"/>
      <c r="D28" s="97"/>
      <c r="E28" s="251" t="s">
        <v>883</v>
      </c>
      <c r="F28" s="250">
        <f>SUM(F25:F27)</f>
        <v>260799.6</v>
      </c>
      <c r="G28" s="45"/>
      <c r="H28" s="492"/>
      <c r="I28" s="492"/>
      <c r="J28" s="394"/>
      <c r="K28" s="18"/>
      <c r="L28" s="18"/>
      <c r="M28" s="18"/>
      <c r="N28" s="18"/>
      <c r="O28" s="394"/>
    </row>
    <row r="29" spans="2:15" ht="169.5" customHeight="1" thickBot="1" x14ac:dyDescent="0.4">
      <c r="B29" s="391"/>
      <c r="C29" s="97"/>
      <c r="D29" s="97"/>
      <c r="E29" s="437" t="s">
        <v>884</v>
      </c>
      <c r="F29" s="400">
        <v>8469.92</v>
      </c>
      <c r="G29" s="45"/>
      <c r="H29" s="492"/>
      <c r="I29" s="492"/>
      <c r="J29" s="394"/>
      <c r="K29" s="18"/>
      <c r="L29" s="18"/>
      <c r="M29" s="18"/>
      <c r="N29" s="18"/>
      <c r="O29" s="394"/>
    </row>
    <row r="30" spans="2:15" ht="151.5" customHeight="1" thickBot="1" x14ac:dyDescent="0.4">
      <c r="B30" s="391"/>
      <c r="C30" s="97"/>
      <c r="D30" s="97"/>
      <c r="E30" s="437" t="s">
        <v>885</v>
      </c>
      <c r="F30" s="399">
        <v>6772.54</v>
      </c>
      <c r="G30" s="45"/>
      <c r="H30" s="492"/>
      <c r="I30" s="492"/>
      <c r="J30" s="394"/>
      <c r="K30" s="18"/>
      <c r="L30" s="18"/>
      <c r="M30" s="18"/>
      <c r="N30" s="18"/>
      <c r="O30" s="394"/>
    </row>
    <row r="31" spans="2:15" ht="51" customHeight="1" thickBot="1" x14ac:dyDescent="0.4">
      <c r="B31" s="391"/>
      <c r="C31" s="97"/>
      <c r="D31" s="97"/>
      <c r="E31" s="436" t="s">
        <v>886</v>
      </c>
      <c r="F31" s="399">
        <v>65540.05</v>
      </c>
      <c r="G31" s="45"/>
      <c r="H31" s="492"/>
      <c r="I31" s="492"/>
      <c r="J31" s="394"/>
      <c r="K31" s="430"/>
      <c r="L31" s="18"/>
      <c r="M31" s="18"/>
      <c r="N31" s="18"/>
      <c r="O31" s="394"/>
    </row>
    <row r="32" spans="2:15" ht="38.25" customHeight="1" thickBot="1" x14ac:dyDescent="0.4">
      <c r="B32" s="391"/>
      <c r="C32" s="97"/>
      <c r="D32" s="97"/>
      <c r="E32" s="436" t="s">
        <v>887</v>
      </c>
      <c r="F32" s="399">
        <v>47227.31</v>
      </c>
      <c r="G32" s="45"/>
      <c r="H32" s="492"/>
      <c r="I32" s="492"/>
      <c r="J32" s="394"/>
      <c r="K32" s="430"/>
      <c r="L32" s="18"/>
      <c r="M32" s="18"/>
      <c r="N32" s="18"/>
      <c r="O32" s="394"/>
    </row>
    <row r="33" spans="2:15" x14ac:dyDescent="0.35">
      <c r="B33" s="391"/>
      <c r="C33" s="97"/>
      <c r="D33" s="97"/>
      <c r="E33" s="251" t="s">
        <v>888</v>
      </c>
      <c r="F33" s="250">
        <f>F29+F30+F31+F32</f>
        <v>128009.82</v>
      </c>
      <c r="G33" s="45"/>
      <c r="H33" s="492"/>
      <c r="I33" s="492"/>
      <c r="J33" s="394"/>
      <c r="K33" s="430"/>
      <c r="L33" s="18"/>
      <c r="M33" s="18"/>
      <c r="N33" s="18"/>
      <c r="O33" s="394"/>
    </row>
    <row r="34" spans="2:15" ht="15" thickBot="1" x14ac:dyDescent="0.4">
      <c r="B34" s="391"/>
      <c r="C34" s="97"/>
      <c r="D34" s="97"/>
      <c r="E34" s="436" t="s">
        <v>889</v>
      </c>
      <c r="F34" s="401">
        <v>24567.08</v>
      </c>
      <c r="G34" s="45"/>
      <c r="H34" s="492"/>
      <c r="I34" s="492"/>
      <c r="J34" s="394"/>
      <c r="K34" s="18"/>
      <c r="L34" s="18"/>
      <c r="M34" s="18"/>
      <c r="N34" s="18"/>
      <c r="O34" s="394"/>
    </row>
    <row r="35" spans="2:15" ht="15" thickBot="1" x14ac:dyDescent="0.4">
      <c r="B35" s="391"/>
      <c r="C35" s="97"/>
      <c r="D35" s="97"/>
      <c r="E35" s="436" t="s">
        <v>890</v>
      </c>
      <c r="F35" s="402">
        <v>111182.07</v>
      </c>
      <c r="G35" s="45"/>
      <c r="H35" s="492"/>
      <c r="I35" s="492"/>
      <c r="J35" s="394"/>
      <c r="K35" s="18"/>
      <c r="L35" s="18"/>
      <c r="M35" s="18"/>
      <c r="N35" s="18"/>
      <c r="O35" s="394"/>
    </row>
    <row r="36" spans="2:15" ht="14.5" thickBot="1" x14ac:dyDescent="0.4">
      <c r="B36" s="391"/>
      <c r="C36" s="97"/>
      <c r="D36" s="97"/>
      <c r="E36" s="355" t="s">
        <v>891</v>
      </c>
      <c r="F36" s="250">
        <f>SUM(F34:F35)</f>
        <v>135749.15000000002</v>
      </c>
      <c r="G36" s="45"/>
      <c r="H36" s="492"/>
      <c r="I36" s="492"/>
      <c r="J36" s="394"/>
      <c r="K36" s="18"/>
      <c r="L36" s="18"/>
      <c r="M36" s="18"/>
      <c r="N36" s="18"/>
      <c r="O36" s="394"/>
    </row>
    <row r="37" spans="2:15" x14ac:dyDescent="0.35">
      <c r="B37" s="391"/>
      <c r="C37" s="97"/>
      <c r="D37" s="97"/>
      <c r="E37" s="403" t="s">
        <v>282</v>
      </c>
      <c r="F37" s="301">
        <f>F21+F24+F28+F33+F36</f>
        <v>1317948.3000000003</v>
      </c>
      <c r="G37" s="45"/>
      <c r="H37" s="492"/>
      <c r="I37" s="492"/>
      <c r="J37" s="394"/>
      <c r="K37" s="18"/>
      <c r="L37" s="18"/>
      <c r="M37" s="18"/>
      <c r="N37" s="18"/>
      <c r="O37" s="394"/>
    </row>
    <row r="38" spans="2:15" ht="21.75" customHeight="1" x14ac:dyDescent="0.35">
      <c r="B38" s="391"/>
      <c r="C38" s="97"/>
      <c r="D38" s="97"/>
      <c r="E38" s="302" t="s">
        <v>892</v>
      </c>
      <c r="F38" s="330">
        <v>2105.6999999999998</v>
      </c>
      <c r="G38" s="45"/>
      <c r="H38" s="492"/>
      <c r="I38" s="492"/>
      <c r="J38" s="394"/>
      <c r="K38" s="394"/>
      <c r="L38" s="394"/>
      <c r="M38" s="394"/>
      <c r="N38" s="394"/>
      <c r="O38" s="394"/>
    </row>
    <row r="39" spans="2:15" ht="48" customHeight="1" thickBot="1" x14ac:dyDescent="0.4">
      <c r="B39" s="391"/>
      <c r="C39" s="470" t="s">
        <v>292</v>
      </c>
      <c r="D39" s="470"/>
      <c r="E39" s="45"/>
      <c r="F39" s="45"/>
      <c r="G39" s="45"/>
      <c r="H39" s="493"/>
      <c r="I39" s="493"/>
      <c r="J39" s="394"/>
      <c r="K39" s="394"/>
      <c r="L39" s="394"/>
      <c r="M39" s="394"/>
      <c r="N39" s="394"/>
      <c r="O39" s="394"/>
    </row>
    <row r="40" spans="2:15" ht="45" customHeight="1" thickBot="1" x14ac:dyDescent="0.4">
      <c r="B40" s="391"/>
      <c r="C40" s="470" t="s">
        <v>866</v>
      </c>
      <c r="D40" s="471"/>
      <c r="E40" s="501" t="s">
        <v>218</v>
      </c>
      <c r="F40" s="466"/>
      <c r="G40" s="404" t="s">
        <v>220</v>
      </c>
      <c r="H40" s="405" t="s">
        <v>251</v>
      </c>
      <c r="I40" s="405" t="s">
        <v>893</v>
      </c>
    </row>
    <row r="41" spans="2:15" ht="63" customHeight="1" x14ac:dyDescent="0.35">
      <c r="B41" s="391"/>
      <c r="C41" s="97"/>
      <c r="D41" s="97"/>
      <c r="E41" s="494" t="s">
        <v>778</v>
      </c>
      <c r="F41" s="406" t="s">
        <v>728</v>
      </c>
      <c r="G41" s="407">
        <v>0</v>
      </c>
      <c r="H41" s="252"/>
      <c r="I41" s="410" t="s">
        <v>1032</v>
      </c>
      <c r="L41" s="409"/>
    </row>
    <row r="42" spans="2:15" ht="63.75" customHeight="1" x14ac:dyDescent="0.35">
      <c r="B42" s="391"/>
      <c r="C42" s="97"/>
      <c r="D42" s="97"/>
      <c r="E42" s="486"/>
      <c r="F42" s="294" t="s">
        <v>729</v>
      </c>
      <c r="G42" s="299">
        <v>141000</v>
      </c>
      <c r="H42" s="252" t="s">
        <v>862</v>
      </c>
      <c r="I42" s="432" t="s">
        <v>894</v>
      </c>
    </row>
    <row r="43" spans="2:15" ht="52" x14ac:dyDescent="0.35">
      <c r="B43" s="391"/>
      <c r="C43" s="97"/>
      <c r="D43" s="97"/>
      <c r="E43" s="486"/>
      <c r="F43" s="294" t="s">
        <v>730</v>
      </c>
      <c r="G43" s="299">
        <v>85500</v>
      </c>
      <c r="H43" s="342">
        <v>43069</v>
      </c>
      <c r="I43" s="252"/>
    </row>
    <row r="44" spans="2:15" ht="39" x14ac:dyDescent="0.35">
      <c r="B44" s="391"/>
      <c r="C44" s="97"/>
      <c r="D44" s="97"/>
      <c r="E44" s="487"/>
      <c r="F44" s="294" t="s">
        <v>731</v>
      </c>
      <c r="G44" s="299">
        <v>140000</v>
      </c>
      <c r="H44" s="342">
        <v>42946</v>
      </c>
      <c r="I44" s="410" t="s">
        <v>895</v>
      </c>
    </row>
    <row r="45" spans="2:15" ht="16.5" customHeight="1" thickBot="1" x14ac:dyDescent="0.4">
      <c r="B45" s="391"/>
      <c r="C45" s="97"/>
      <c r="D45" s="97"/>
      <c r="E45" s="488"/>
      <c r="F45" s="488"/>
      <c r="G45" s="411">
        <f>SUM(G42:G44)</f>
        <v>366500</v>
      </c>
      <c r="H45" s="419" t="s">
        <v>863</v>
      </c>
      <c r="I45" s="408"/>
    </row>
    <row r="46" spans="2:15" ht="53.25" customHeight="1" x14ac:dyDescent="0.35">
      <c r="B46" s="391"/>
      <c r="C46" s="97"/>
      <c r="D46" s="97"/>
      <c r="E46" s="485" t="s">
        <v>779</v>
      </c>
      <c r="F46" s="412" t="s">
        <v>739</v>
      </c>
      <c r="G46" s="297">
        <v>334000</v>
      </c>
      <c r="H46" s="252">
        <v>42947</v>
      </c>
      <c r="I46" s="408" t="s">
        <v>896</v>
      </c>
    </row>
    <row r="47" spans="2:15" ht="45" customHeight="1" x14ac:dyDescent="0.35">
      <c r="B47" s="391"/>
      <c r="C47" s="97"/>
      <c r="D47" s="97"/>
      <c r="E47" s="487"/>
      <c r="F47" s="413" t="s">
        <v>780</v>
      </c>
      <c r="G47" s="299">
        <v>336500</v>
      </c>
      <c r="H47" s="252">
        <v>42794</v>
      </c>
      <c r="I47" s="408" t="s">
        <v>897</v>
      </c>
    </row>
    <row r="48" spans="2:15" ht="15" customHeight="1" x14ac:dyDescent="0.35">
      <c r="B48" s="391"/>
      <c r="C48" s="97"/>
      <c r="D48" s="97"/>
      <c r="E48" s="488"/>
      <c r="F48" s="489"/>
      <c r="G48" s="298">
        <f>SUM(G46:G47)</f>
        <v>670500</v>
      </c>
      <c r="H48" s="252">
        <v>42947</v>
      </c>
      <c r="I48" s="408"/>
    </row>
    <row r="49" spans="2:13" ht="74.25" customHeight="1" x14ac:dyDescent="0.35">
      <c r="B49" s="391"/>
      <c r="C49" s="97"/>
      <c r="D49" s="97"/>
      <c r="E49" s="485" t="s">
        <v>781</v>
      </c>
      <c r="F49" s="253" t="s">
        <v>782</v>
      </c>
      <c r="G49" s="299">
        <v>190717</v>
      </c>
      <c r="H49" s="252">
        <v>42916</v>
      </c>
      <c r="I49" s="410" t="s">
        <v>895</v>
      </c>
    </row>
    <row r="50" spans="2:13" ht="66.75" customHeight="1" x14ac:dyDescent="0.35">
      <c r="B50" s="391"/>
      <c r="C50" s="97"/>
      <c r="D50" s="97"/>
      <c r="E50" s="486"/>
      <c r="F50" s="253" t="s">
        <v>783</v>
      </c>
      <c r="G50" s="299">
        <v>263537.28000000003</v>
      </c>
      <c r="H50" s="252">
        <v>42886</v>
      </c>
      <c r="I50" s="410" t="s">
        <v>895</v>
      </c>
    </row>
    <row r="51" spans="2:13" ht="39" x14ac:dyDescent="0.35">
      <c r="B51" s="391"/>
      <c r="C51" s="97"/>
      <c r="D51" s="97"/>
      <c r="E51" s="487"/>
      <c r="F51" s="253" t="s">
        <v>732</v>
      </c>
      <c r="G51" s="299">
        <v>227500</v>
      </c>
      <c r="H51" s="252">
        <v>42886</v>
      </c>
      <c r="I51" s="410" t="s">
        <v>895</v>
      </c>
    </row>
    <row r="52" spans="2:13" x14ac:dyDescent="0.35">
      <c r="B52" s="391"/>
      <c r="C52" s="97"/>
      <c r="D52" s="97"/>
      <c r="E52" s="488"/>
      <c r="F52" s="489"/>
      <c r="G52" s="298">
        <f>SUM(G49:G51)</f>
        <v>681754.28</v>
      </c>
      <c r="H52" s="300">
        <v>42886</v>
      </c>
      <c r="I52" s="408"/>
    </row>
    <row r="53" spans="2:13" ht="39" x14ac:dyDescent="0.35">
      <c r="B53" s="391"/>
      <c r="C53" s="97"/>
      <c r="D53" s="97"/>
      <c r="E53" s="485" t="s">
        <v>784</v>
      </c>
      <c r="F53" s="253" t="s">
        <v>733</v>
      </c>
      <c r="G53" s="299">
        <v>8000</v>
      </c>
      <c r="H53" s="252">
        <v>42916</v>
      </c>
      <c r="I53" s="410" t="s">
        <v>895</v>
      </c>
    </row>
    <row r="54" spans="2:13" ht="52" x14ac:dyDescent="0.35">
      <c r="B54" s="391"/>
      <c r="C54" s="97"/>
      <c r="D54" s="97"/>
      <c r="E54" s="486"/>
      <c r="F54" s="253" t="s">
        <v>734</v>
      </c>
      <c r="G54" s="299">
        <v>7000</v>
      </c>
      <c r="H54" s="252">
        <v>42916</v>
      </c>
      <c r="I54" s="410" t="s">
        <v>895</v>
      </c>
    </row>
    <row r="55" spans="2:13" ht="39" x14ac:dyDescent="0.35">
      <c r="B55" s="391"/>
      <c r="C55" s="97"/>
      <c r="D55" s="97"/>
      <c r="E55" s="486"/>
      <c r="F55" s="253" t="s">
        <v>735</v>
      </c>
      <c r="G55" s="299">
        <v>66000</v>
      </c>
      <c r="H55" s="252">
        <v>42916</v>
      </c>
      <c r="I55" s="410" t="s">
        <v>895</v>
      </c>
    </row>
    <row r="56" spans="2:13" ht="26" x14ac:dyDescent="0.35">
      <c r="B56" s="391"/>
      <c r="C56" s="97"/>
      <c r="D56" s="97"/>
      <c r="E56" s="487"/>
      <c r="F56" s="253" t="s">
        <v>736</v>
      </c>
      <c r="G56" s="299">
        <v>42000</v>
      </c>
      <c r="H56" s="252">
        <v>42886</v>
      </c>
      <c r="I56" s="410" t="s">
        <v>895</v>
      </c>
    </row>
    <row r="57" spans="2:13" x14ac:dyDescent="0.35">
      <c r="B57" s="391"/>
      <c r="C57" s="97"/>
      <c r="D57" s="97"/>
      <c r="E57" s="488"/>
      <c r="F57" s="489"/>
      <c r="G57" s="298">
        <f>G53+G54+G55+G56</f>
        <v>123000</v>
      </c>
      <c r="H57" s="300">
        <v>42916</v>
      </c>
      <c r="I57" s="408"/>
    </row>
    <row r="58" spans="2:13" x14ac:dyDescent="0.35">
      <c r="B58" s="391"/>
      <c r="C58" s="97"/>
      <c r="D58" s="97"/>
      <c r="E58" s="490" t="s">
        <v>785</v>
      </c>
      <c r="F58" s="414" t="s">
        <v>737</v>
      </c>
      <c r="G58" s="299">
        <v>8000</v>
      </c>
      <c r="H58" s="252">
        <v>42855</v>
      </c>
      <c r="I58" s="410"/>
    </row>
    <row r="59" spans="2:13" x14ac:dyDescent="0.35">
      <c r="B59" s="391"/>
      <c r="C59" s="97"/>
      <c r="D59" s="97"/>
      <c r="E59" s="491"/>
      <c r="F59" s="414" t="s">
        <v>738</v>
      </c>
      <c r="G59" s="299">
        <v>93000</v>
      </c>
      <c r="H59" s="252">
        <v>43084</v>
      </c>
      <c r="I59" s="408"/>
    </row>
    <row r="60" spans="2:13" ht="15" customHeight="1" thickBot="1" x14ac:dyDescent="0.4">
      <c r="B60" s="391"/>
      <c r="C60" s="97"/>
      <c r="D60" s="97"/>
      <c r="E60" s="480"/>
      <c r="F60" s="481"/>
      <c r="G60" s="298">
        <f>SUM(G58:G59)</f>
        <v>101000</v>
      </c>
      <c r="H60" s="300">
        <v>43084</v>
      </c>
      <c r="I60" s="408"/>
    </row>
    <row r="61" spans="2:13" ht="15" customHeight="1" thickBot="1" x14ac:dyDescent="0.4">
      <c r="B61" s="391"/>
      <c r="C61" s="97"/>
      <c r="D61" s="97"/>
      <c r="E61" s="414"/>
      <c r="F61" s="254"/>
      <c r="G61" s="295">
        <f>G45+G48+G52+G57+G60</f>
        <v>1942754.28</v>
      </c>
      <c r="H61" s="300"/>
      <c r="I61" s="408"/>
      <c r="L61" s="443"/>
    </row>
    <row r="62" spans="2:13" x14ac:dyDescent="0.35">
      <c r="B62" s="391"/>
      <c r="C62" s="97"/>
      <c r="D62" s="97"/>
      <c r="F62" s="415"/>
      <c r="H62" s="296"/>
      <c r="L62" s="443"/>
      <c r="M62" s="443"/>
    </row>
    <row r="63" spans="2:13" ht="58.5" customHeight="1" thickBot="1" x14ac:dyDescent="0.4">
      <c r="B63" s="391"/>
      <c r="C63" s="470" t="s">
        <v>294</v>
      </c>
      <c r="D63" s="470"/>
      <c r="E63" s="470"/>
      <c r="F63" s="470"/>
      <c r="G63" s="97"/>
      <c r="H63" s="44"/>
      <c r="I63" s="444"/>
      <c r="K63" s="444"/>
    </row>
    <row r="64" spans="2:13" ht="113.25" customHeight="1" thickBot="1" x14ac:dyDescent="0.4">
      <c r="B64" s="391"/>
      <c r="C64" s="470" t="s">
        <v>214</v>
      </c>
      <c r="D64" s="471"/>
      <c r="E64" s="465">
        <v>2742334.7232669322</v>
      </c>
      <c r="F64" s="466"/>
      <c r="G64" s="45"/>
      <c r="H64" s="44"/>
      <c r="I64" s="421"/>
      <c r="J64" s="443"/>
      <c r="L64" s="443"/>
      <c r="M64" s="421"/>
    </row>
    <row r="65" spans="2:13" ht="55.5" customHeight="1" thickBot="1" x14ac:dyDescent="0.4">
      <c r="B65" s="391"/>
      <c r="C65" s="479"/>
      <c r="D65" s="479"/>
      <c r="E65" s="479"/>
      <c r="F65" s="479"/>
      <c r="G65" s="45"/>
      <c r="H65" s="44"/>
      <c r="I65" s="421"/>
      <c r="J65" s="444"/>
      <c r="L65" s="444"/>
    </row>
    <row r="66" spans="2:13" ht="72.75" customHeight="1" thickBot="1" x14ac:dyDescent="0.4">
      <c r="B66" s="391"/>
      <c r="C66" s="470" t="s">
        <v>215</v>
      </c>
      <c r="D66" s="471"/>
      <c r="E66" s="465">
        <v>43991.134201756999</v>
      </c>
      <c r="F66" s="466"/>
      <c r="G66" s="45"/>
      <c r="H66" s="44"/>
      <c r="I66" s="421"/>
      <c r="M66" s="423"/>
    </row>
    <row r="67" spans="2:13" ht="268.5" customHeight="1" thickBot="1" x14ac:dyDescent="0.4">
      <c r="B67" s="391"/>
      <c r="C67" s="470" t="s">
        <v>216</v>
      </c>
      <c r="D67" s="471"/>
      <c r="E67" s="472" t="s">
        <v>1033</v>
      </c>
      <c r="F67" s="473"/>
      <c r="G67" s="45"/>
      <c r="H67" s="44"/>
      <c r="I67" s="421"/>
      <c r="L67" s="421"/>
    </row>
    <row r="68" spans="2:13" ht="15.75" customHeight="1" x14ac:dyDescent="0.35">
      <c r="B68" s="391"/>
      <c r="C68" s="97"/>
      <c r="D68" s="97"/>
      <c r="E68" s="45"/>
      <c r="F68" s="45"/>
      <c r="G68" s="45"/>
      <c r="H68" s="44"/>
      <c r="I68" s="421"/>
      <c r="J68" s="421"/>
    </row>
    <row r="69" spans="2:13" ht="14.5" thickBot="1" x14ac:dyDescent="0.4">
      <c r="B69" s="416"/>
      <c r="C69" s="467"/>
      <c r="D69" s="467"/>
      <c r="E69" s="428"/>
      <c r="F69" s="32"/>
      <c r="G69" s="32"/>
      <c r="H69" s="46"/>
    </row>
    <row r="70" spans="2:13" s="274" customFormat="1" ht="65.150000000000006" customHeight="1" x14ac:dyDescent="0.35">
      <c r="B70" s="427"/>
      <c r="C70" s="468"/>
      <c r="D70" s="468"/>
      <c r="E70" s="469"/>
      <c r="F70" s="469"/>
      <c r="G70" s="11"/>
    </row>
    <row r="71" spans="2:13" ht="59.25" customHeight="1" x14ac:dyDescent="0.35">
      <c r="B71" s="427"/>
      <c r="C71" s="425"/>
      <c r="D71" s="425"/>
      <c r="E71" s="18"/>
      <c r="F71" s="18"/>
      <c r="G71" s="11"/>
    </row>
    <row r="72" spans="2:13" ht="50.15" customHeight="1" x14ac:dyDescent="0.35">
      <c r="B72" s="427"/>
      <c r="C72" s="474"/>
      <c r="D72" s="474"/>
      <c r="E72" s="476"/>
      <c r="F72" s="476"/>
      <c r="G72" s="11"/>
    </row>
    <row r="73" spans="2:13" ht="99.9" customHeight="1" x14ac:dyDescent="0.35">
      <c r="B73" s="427"/>
      <c r="C73" s="474"/>
      <c r="D73" s="474"/>
      <c r="E73" s="475"/>
      <c r="F73" s="475"/>
      <c r="G73" s="11"/>
    </row>
    <row r="74" spans="2:13" x14ac:dyDescent="0.35">
      <c r="B74" s="427"/>
      <c r="C74" s="427"/>
      <c r="D74" s="427"/>
      <c r="E74" s="11"/>
      <c r="F74" s="11"/>
      <c r="G74" s="11"/>
    </row>
    <row r="75" spans="2:13" x14ac:dyDescent="0.35">
      <c r="B75" s="427"/>
      <c r="C75" s="468"/>
      <c r="D75" s="468"/>
      <c r="E75" s="11"/>
      <c r="F75" s="11"/>
      <c r="G75" s="11"/>
    </row>
    <row r="76" spans="2:13" ht="50.15" customHeight="1" x14ac:dyDescent="0.35">
      <c r="B76" s="427"/>
      <c r="C76" s="468"/>
      <c r="D76" s="468"/>
      <c r="E76" s="475"/>
      <c r="F76" s="475"/>
      <c r="G76" s="11"/>
    </row>
    <row r="77" spans="2:13" ht="99.9" customHeight="1" x14ac:dyDescent="0.35">
      <c r="B77" s="427"/>
      <c r="C77" s="474"/>
      <c r="D77" s="474"/>
      <c r="E77" s="475"/>
      <c r="F77" s="475"/>
      <c r="G77" s="11"/>
    </row>
    <row r="78" spans="2:13" x14ac:dyDescent="0.35">
      <c r="B78" s="427"/>
      <c r="C78" s="417"/>
      <c r="D78" s="427"/>
      <c r="E78" s="418"/>
      <c r="F78" s="11"/>
      <c r="G78" s="11"/>
    </row>
    <row r="79" spans="2:13" x14ac:dyDescent="0.35">
      <c r="B79" s="427"/>
      <c r="C79" s="417"/>
      <c r="D79" s="417"/>
      <c r="E79" s="418"/>
      <c r="F79" s="418"/>
      <c r="G79" s="418"/>
    </row>
  </sheetData>
  <mergeCells count="48">
    <mergeCell ref="H2:I39"/>
    <mergeCell ref="E41:E44"/>
    <mergeCell ref="E45:F45"/>
    <mergeCell ref="E46:E47"/>
    <mergeCell ref="E48:F48"/>
    <mergeCell ref="C3:G3"/>
    <mergeCell ref="C5:F5"/>
    <mergeCell ref="B4:F4"/>
    <mergeCell ref="C7:D7"/>
    <mergeCell ref="E40:F40"/>
    <mergeCell ref="E10:F10"/>
    <mergeCell ref="C8:F8"/>
    <mergeCell ref="C12:D12"/>
    <mergeCell ref="C9:D9"/>
    <mergeCell ref="C10:D10"/>
    <mergeCell ref="C39:D39"/>
    <mergeCell ref="E9:F9"/>
    <mergeCell ref="C64:D64"/>
    <mergeCell ref="C65:F65"/>
    <mergeCell ref="E64:F64"/>
    <mergeCell ref="E60:F60"/>
    <mergeCell ref="C40:D40"/>
    <mergeCell ref="C16:D16"/>
    <mergeCell ref="C15:D15"/>
    <mergeCell ref="C13:F13"/>
    <mergeCell ref="E12:F12"/>
    <mergeCell ref="E49:E51"/>
    <mergeCell ref="E52:F52"/>
    <mergeCell ref="E53:E56"/>
    <mergeCell ref="E57:F57"/>
    <mergeCell ref="E58:E59"/>
    <mergeCell ref="C77:D77"/>
    <mergeCell ref="E76:F76"/>
    <mergeCell ref="E77:F77"/>
    <mergeCell ref="E73:F73"/>
    <mergeCell ref="E72:F72"/>
    <mergeCell ref="C72:D72"/>
    <mergeCell ref="C73:D73"/>
    <mergeCell ref="C76:D76"/>
    <mergeCell ref="C75:D75"/>
    <mergeCell ref="E66:F66"/>
    <mergeCell ref="C69:D69"/>
    <mergeCell ref="C70:D70"/>
    <mergeCell ref="E70:F70"/>
    <mergeCell ref="C63:F63"/>
    <mergeCell ref="C67:D67"/>
    <mergeCell ref="C66:D66"/>
    <mergeCell ref="E67:F67"/>
  </mergeCells>
  <dataValidations count="2">
    <dataValidation type="whole" allowBlank="1" showInputMessage="1" showErrorMessage="1" sqref="E72 E9">
      <formula1>-999999999</formula1>
      <formula2>999999999</formula2>
    </dataValidation>
    <dataValidation type="list" allowBlank="1" showInputMessage="1" showErrorMessage="1" sqref="E76">
      <formula1>$K$82:$K$83</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3"/>
  <sheetViews>
    <sheetView topLeftCell="A41" workbookViewId="0">
      <selection activeCell="C11" sqref="C11:C31"/>
    </sheetView>
  </sheetViews>
  <sheetFormatPr defaultColWidth="9.08984375" defaultRowHeight="14.5" x14ac:dyDescent="0.35"/>
  <cols>
    <col min="1" max="1" width="1.36328125" customWidth="1"/>
    <col min="2" max="2" width="1.90625" customWidth="1"/>
    <col min="3" max="3" width="30.08984375" customWidth="1"/>
    <col min="4" max="4" width="33.36328125" customWidth="1"/>
    <col min="5" max="5" width="17.90625" customWidth="1"/>
    <col min="6" max="6" width="19.6328125" customWidth="1"/>
    <col min="7" max="7" width="47.08984375" customWidth="1"/>
    <col min="8" max="8" width="15.6328125" customWidth="1"/>
    <col min="9" max="9" width="24" bestFit="1" customWidth="1"/>
    <col min="10" max="10" width="6.453125" customWidth="1"/>
  </cols>
  <sheetData>
    <row r="1" spans="2:10" ht="8.25" customHeight="1" thickBot="1" x14ac:dyDescent="0.4"/>
    <row r="2" spans="2:10" ht="15" thickBot="1" x14ac:dyDescent="0.4">
      <c r="B2" s="60"/>
      <c r="C2" s="61"/>
      <c r="D2" s="61"/>
      <c r="E2" s="61"/>
      <c r="F2" s="61"/>
      <c r="G2" s="61"/>
      <c r="H2" s="61"/>
      <c r="I2" s="61"/>
      <c r="J2" s="62"/>
    </row>
    <row r="3" spans="2:10" ht="20.5" thickBot="1" x14ac:dyDescent="0.45">
      <c r="B3" s="63"/>
      <c r="C3" s="516" t="s">
        <v>221</v>
      </c>
      <c r="D3" s="517"/>
      <c r="E3" s="517"/>
      <c r="F3" s="517"/>
      <c r="G3" s="517"/>
      <c r="H3" s="518"/>
      <c r="I3" s="260"/>
      <c r="J3" s="34"/>
    </row>
    <row r="4" spans="2:10" x14ac:dyDescent="0.35">
      <c r="B4" s="519"/>
      <c r="C4" s="520"/>
      <c r="D4" s="520"/>
      <c r="E4" s="520"/>
      <c r="F4" s="520"/>
      <c r="G4" s="520"/>
      <c r="H4" s="520"/>
      <c r="I4" s="343"/>
      <c r="J4" s="34"/>
    </row>
    <row r="5" spans="2:10" ht="16" thickBot="1" x14ac:dyDescent="0.4">
      <c r="B5" s="35"/>
      <c r="C5" s="521" t="s">
        <v>295</v>
      </c>
      <c r="D5" s="521"/>
      <c r="E5" s="521"/>
      <c r="F5" s="521"/>
      <c r="G5" s="521"/>
      <c r="H5" s="521"/>
      <c r="I5" s="344"/>
      <c r="J5" s="34"/>
    </row>
    <row r="6" spans="2:10" ht="15" thickBot="1" x14ac:dyDescent="0.4">
      <c r="B6" s="35"/>
      <c r="C6" s="522" t="s">
        <v>309</v>
      </c>
      <c r="D6" s="522"/>
      <c r="E6" s="522"/>
      <c r="F6" s="523"/>
      <c r="G6" s="98">
        <v>26</v>
      </c>
      <c r="H6" s="36"/>
      <c r="I6" s="36"/>
      <c r="J6" s="34"/>
    </row>
    <row r="7" spans="2:10" x14ac:dyDescent="0.35">
      <c r="B7" s="35"/>
      <c r="C7" s="36"/>
      <c r="D7" s="37"/>
      <c r="E7" s="36"/>
      <c r="F7" s="36"/>
      <c r="G7" s="36"/>
      <c r="H7" s="36"/>
      <c r="I7" s="36"/>
      <c r="J7" s="34"/>
    </row>
    <row r="8" spans="2:10" x14ac:dyDescent="0.35">
      <c r="B8" s="35"/>
      <c r="C8" s="506" t="s">
        <v>230</v>
      </c>
      <c r="D8" s="506"/>
      <c r="E8" s="38"/>
      <c r="F8" s="38"/>
      <c r="G8" s="38"/>
      <c r="H8" s="38"/>
      <c r="I8" s="38"/>
      <c r="J8" s="34"/>
    </row>
    <row r="9" spans="2:10" ht="15" thickBot="1" x14ac:dyDescent="0.4">
      <c r="B9" s="35"/>
      <c r="C9" s="506" t="s">
        <v>231</v>
      </c>
      <c r="D9" s="506"/>
      <c r="E9" s="506"/>
      <c r="F9" s="506"/>
      <c r="G9" s="506"/>
      <c r="H9" s="506"/>
      <c r="I9" s="345"/>
      <c r="J9" s="34"/>
    </row>
    <row r="10" spans="2:10" ht="42" x14ac:dyDescent="0.35">
      <c r="B10" s="35"/>
      <c r="C10" s="19" t="s">
        <v>233</v>
      </c>
      <c r="D10" s="20" t="s">
        <v>232</v>
      </c>
      <c r="E10" s="95" t="s">
        <v>286</v>
      </c>
      <c r="F10" s="95" t="s">
        <v>898</v>
      </c>
      <c r="G10" s="95" t="s">
        <v>290</v>
      </c>
      <c r="H10" s="95" t="s">
        <v>289</v>
      </c>
      <c r="I10" s="21" t="s">
        <v>899</v>
      </c>
      <c r="J10" s="503"/>
    </row>
    <row r="11" spans="2:10" x14ac:dyDescent="0.35">
      <c r="B11" s="35"/>
      <c r="C11" s="457" t="s">
        <v>1026</v>
      </c>
      <c r="D11" s="292" t="s">
        <v>836</v>
      </c>
      <c r="E11" s="331">
        <v>7832</v>
      </c>
      <c r="F11" s="332">
        <v>42327</v>
      </c>
      <c r="G11" s="333">
        <v>7832</v>
      </c>
      <c r="H11" s="334">
        <f t="shared" ref="H11:H31" si="0">+E11-G11</f>
        <v>0</v>
      </c>
      <c r="I11" s="258" t="s">
        <v>900</v>
      </c>
      <c r="J11" s="504"/>
    </row>
    <row r="12" spans="2:10" x14ac:dyDescent="0.35">
      <c r="B12" s="35"/>
      <c r="C12" s="457" t="s">
        <v>1027</v>
      </c>
      <c r="D12" s="292" t="s">
        <v>740</v>
      </c>
      <c r="E12" s="335">
        <v>17343</v>
      </c>
      <c r="F12" s="336">
        <v>42339</v>
      </c>
      <c r="G12" s="248">
        <v>15408.94</v>
      </c>
      <c r="H12" s="334">
        <f t="shared" si="0"/>
        <v>1934.0599999999995</v>
      </c>
      <c r="I12" s="258"/>
      <c r="J12" s="504"/>
    </row>
    <row r="13" spans="2:10" x14ac:dyDescent="0.35">
      <c r="B13" s="35"/>
      <c r="C13" s="457" t="s">
        <v>1026</v>
      </c>
      <c r="D13" s="292" t="s">
        <v>741</v>
      </c>
      <c r="E13" s="335">
        <v>36873</v>
      </c>
      <c r="F13" s="336">
        <v>42278</v>
      </c>
      <c r="G13" s="335">
        <v>36873</v>
      </c>
      <c r="H13" s="334">
        <f t="shared" si="0"/>
        <v>0</v>
      </c>
      <c r="I13" s="258" t="s">
        <v>901</v>
      </c>
      <c r="J13" s="504"/>
    </row>
    <row r="14" spans="2:10" x14ac:dyDescent="0.35">
      <c r="B14" s="35"/>
      <c r="C14" s="457" t="s">
        <v>1026</v>
      </c>
      <c r="D14" s="292" t="s">
        <v>742</v>
      </c>
      <c r="E14" s="335">
        <v>31369</v>
      </c>
      <c r="F14" s="336">
        <v>42278</v>
      </c>
      <c r="G14" s="248">
        <v>28214.32</v>
      </c>
      <c r="H14" s="334">
        <f t="shared" si="0"/>
        <v>3154.6800000000003</v>
      </c>
      <c r="I14" s="258"/>
      <c r="J14" s="504"/>
    </row>
    <row r="15" spans="2:10" x14ac:dyDescent="0.35">
      <c r="B15" s="35"/>
      <c r="C15" s="457" t="s">
        <v>1026</v>
      </c>
      <c r="D15" s="292" t="s">
        <v>743</v>
      </c>
      <c r="E15" s="259">
        <v>74688</v>
      </c>
      <c r="F15" s="257">
        <v>41590</v>
      </c>
      <c r="G15" s="337">
        <v>30572</v>
      </c>
      <c r="H15" s="256">
        <f t="shared" si="0"/>
        <v>44116</v>
      </c>
      <c r="I15" s="258"/>
      <c r="J15" s="504"/>
    </row>
    <row r="16" spans="2:10" x14ac:dyDescent="0.35">
      <c r="B16" s="35"/>
      <c r="C16" s="457" t="s">
        <v>1028</v>
      </c>
      <c r="D16" s="292" t="s">
        <v>744</v>
      </c>
      <c r="E16" s="335">
        <v>82954</v>
      </c>
      <c r="F16" s="336">
        <v>42095</v>
      </c>
      <c r="G16" s="248">
        <v>36335</v>
      </c>
      <c r="H16" s="334">
        <f t="shared" si="0"/>
        <v>46619</v>
      </c>
      <c r="I16" s="258"/>
      <c r="J16" s="504"/>
    </row>
    <row r="17" spans="2:10" x14ac:dyDescent="0.35">
      <c r="B17" s="35"/>
      <c r="C17" s="457" t="s">
        <v>1026</v>
      </c>
      <c r="D17" s="292" t="s">
        <v>745</v>
      </c>
      <c r="E17" s="331">
        <v>18841</v>
      </c>
      <c r="F17" s="332">
        <v>41673</v>
      </c>
      <c r="G17" s="333">
        <v>18841</v>
      </c>
      <c r="H17" s="334">
        <f t="shared" si="0"/>
        <v>0</v>
      </c>
      <c r="I17" s="258" t="s">
        <v>902</v>
      </c>
      <c r="J17" s="504"/>
    </row>
    <row r="18" spans="2:10" x14ac:dyDescent="0.35">
      <c r="B18" s="35"/>
      <c r="C18" s="457" t="s">
        <v>1026</v>
      </c>
      <c r="D18" s="292" t="s">
        <v>746</v>
      </c>
      <c r="E18" s="335">
        <v>21120</v>
      </c>
      <c r="F18" s="336">
        <v>41947</v>
      </c>
      <c r="G18" s="248">
        <v>21120</v>
      </c>
      <c r="H18" s="334">
        <f t="shared" si="0"/>
        <v>0</v>
      </c>
      <c r="I18" s="258" t="s">
        <v>903</v>
      </c>
      <c r="J18" s="504"/>
    </row>
    <row r="19" spans="2:10" x14ac:dyDescent="0.35">
      <c r="B19" s="35"/>
      <c r="C19" s="457" t="s">
        <v>1029</v>
      </c>
      <c r="D19" s="292" t="s">
        <v>747</v>
      </c>
      <c r="E19" s="335">
        <v>14638</v>
      </c>
      <c r="F19" s="336">
        <v>42311</v>
      </c>
      <c r="G19" s="248">
        <v>12848.6</v>
      </c>
      <c r="H19" s="334">
        <f t="shared" si="0"/>
        <v>1789.3999999999996</v>
      </c>
      <c r="I19" s="258"/>
      <c r="J19" s="504"/>
    </row>
    <row r="20" spans="2:10" x14ac:dyDescent="0.35">
      <c r="B20" s="35"/>
      <c r="C20" s="457" t="s">
        <v>1026</v>
      </c>
      <c r="D20" s="292" t="s">
        <v>748</v>
      </c>
      <c r="E20" s="335">
        <v>39054</v>
      </c>
      <c r="F20" s="336">
        <v>42311</v>
      </c>
      <c r="G20" s="248">
        <v>34918.9</v>
      </c>
      <c r="H20" s="334">
        <f t="shared" si="0"/>
        <v>4135.0999999999985</v>
      </c>
      <c r="I20" s="258"/>
      <c r="J20" s="504"/>
    </row>
    <row r="21" spans="2:10" x14ac:dyDescent="0.35">
      <c r="B21" s="35"/>
      <c r="C21" s="457" t="s">
        <v>1026</v>
      </c>
      <c r="D21" s="292" t="s">
        <v>749</v>
      </c>
      <c r="E21" s="335">
        <v>25977</v>
      </c>
      <c r="F21" s="336">
        <v>42311</v>
      </c>
      <c r="G21" s="248">
        <v>23228.89</v>
      </c>
      <c r="H21" s="334">
        <f t="shared" si="0"/>
        <v>2748.1100000000006</v>
      </c>
      <c r="I21" s="258"/>
      <c r="J21" s="504"/>
    </row>
    <row r="22" spans="2:10" x14ac:dyDescent="0.35">
      <c r="B22" s="35"/>
      <c r="C22" s="457" t="s">
        <v>1026</v>
      </c>
      <c r="D22" s="293" t="s">
        <v>837</v>
      </c>
      <c r="E22" s="335">
        <v>14472</v>
      </c>
      <c r="F22" s="336">
        <v>42695</v>
      </c>
      <c r="G22" s="248">
        <v>10337.1</v>
      </c>
      <c r="H22" s="334">
        <f t="shared" si="0"/>
        <v>4134.8999999999996</v>
      </c>
      <c r="I22" s="258"/>
      <c r="J22" s="504"/>
    </row>
    <row r="23" spans="2:10" x14ac:dyDescent="0.35">
      <c r="B23" s="35"/>
      <c r="C23" s="457" t="s">
        <v>1026</v>
      </c>
      <c r="D23" s="293" t="s">
        <v>838</v>
      </c>
      <c r="E23" s="331">
        <v>7023</v>
      </c>
      <c r="F23" s="332">
        <v>42765</v>
      </c>
      <c r="G23" s="333">
        <v>2340</v>
      </c>
      <c r="H23" s="338">
        <f t="shared" si="0"/>
        <v>4683</v>
      </c>
      <c r="I23" s="258"/>
      <c r="J23" s="504"/>
    </row>
    <row r="24" spans="2:10" x14ac:dyDescent="0.35">
      <c r="B24" s="35"/>
      <c r="C24" s="457" t="s">
        <v>1026</v>
      </c>
      <c r="D24" s="293" t="s">
        <v>839</v>
      </c>
      <c r="E24" s="331">
        <v>7023</v>
      </c>
      <c r="F24" s="332">
        <v>42765</v>
      </c>
      <c r="G24" s="333">
        <v>2340</v>
      </c>
      <c r="H24" s="338">
        <f t="shared" si="0"/>
        <v>4683</v>
      </c>
      <c r="I24" s="258"/>
      <c r="J24" s="504"/>
    </row>
    <row r="25" spans="2:10" x14ac:dyDescent="0.35">
      <c r="B25" s="35"/>
      <c r="C25" s="457" t="s">
        <v>1026</v>
      </c>
      <c r="D25" s="293" t="s">
        <v>840</v>
      </c>
      <c r="E25" s="331">
        <v>16083</v>
      </c>
      <c r="F25" s="332">
        <v>42765</v>
      </c>
      <c r="G25" s="333">
        <v>8163</v>
      </c>
      <c r="H25" s="338">
        <f t="shared" si="0"/>
        <v>7920</v>
      </c>
      <c r="I25" s="258"/>
      <c r="J25" s="504"/>
    </row>
    <row r="26" spans="2:10" x14ac:dyDescent="0.35">
      <c r="B26" s="35"/>
      <c r="C26" s="457" t="s">
        <v>1026</v>
      </c>
      <c r="D26" s="293" t="s">
        <v>841</v>
      </c>
      <c r="E26" s="331">
        <v>7023</v>
      </c>
      <c r="F26" s="332">
        <v>42765</v>
      </c>
      <c r="G26" s="333">
        <v>2340</v>
      </c>
      <c r="H26" s="338">
        <f t="shared" si="0"/>
        <v>4683</v>
      </c>
      <c r="I26" s="258"/>
      <c r="J26" s="504"/>
    </row>
    <row r="27" spans="2:10" x14ac:dyDescent="0.35">
      <c r="B27" s="35"/>
      <c r="C27" s="457" t="s">
        <v>1026</v>
      </c>
      <c r="D27" s="293" t="s">
        <v>750</v>
      </c>
      <c r="E27" s="335">
        <v>26073</v>
      </c>
      <c r="F27" s="336">
        <v>42296</v>
      </c>
      <c r="G27" s="248">
        <v>26073</v>
      </c>
      <c r="H27" s="334">
        <f t="shared" si="0"/>
        <v>0</v>
      </c>
      <c r="I27" s="258" t="s">
        <v>903</v>
      </c>
      <c r="J27" s="504"/>
    </row>
    <row r="28" spans="2:10" x14ac:dyDescent="0.35">
      <c r="B28" s="35"/>
      <c r="C28" s="457" t="s">
        <v>1030</v>
      </c>
      <c r="D28" s="456" t="s">
        <v>842</v>
      </c>
      <c r="E28" s="438">
        <v>690.3</v>
      </c>
      <c r="F28" s="332">
        <v>42558</v>
      </c>
      <c r="G28" s="333">
        <v>690.3</v>
      </c>
      <c r="H28" s="338">
        <f t="shared" si="0"/>
        <v>0</v>
      </c>
      <c r="I28" s="439" t="s">
        <v>904</v>
      </c>
      <c r="J28" s="504"/>
    </row>
    <row r="29" spans="2:10" x14ac:dyDescent="0.35">
      <c r="B29" s="35"/>
      <c r="C29" s="457" t="s">
        <v>1031</v>
      </c>
      <c r="D29" s="456" t="s">
        <v>867</v>
      </c>
      <c r="E29" s="440">
        <v>5813.87</v>
      </c>
      <c r="F29" s="332">
        <v>42646</v>
      </c>
      <c r="G29" s="333">
        <v>5813.87</v>
      </c>
      <c r="H29" s="338">
        <f t="shared" si="0"/>
        <v>0</v>
      </c>
      <c r="I29" s="439"/>
      <c r="J29" s="504"/>
    </row>
    <row r="30" spans="2:10" x14ac:dyDescent="0.35">
      <c r="B30" s="35"/>
      <c r="C30" s="457" t="s">
        <v>1031</v>
      </c>
      <c r="D30" s="340" t="s">
        <v>843</v>
      </c>
      <c r="E30" s="356">
        <v>8829.69</v>
      </c>
      <c r="F30" s="336">
        <v>42690</v>
      </c>
      <c r="G30" s="248">
        <v>8829.69</v>
      </c>
      <c r="H30" s="334">
        <f>+E30-G30</f>
        <v>0</v>
      </c>
      <c r="I30" s="339"/>
      <c r="J30" s="504"/>
    </row>
    <row r="31" spans="2:10" x14ac:dyDescent="0.35">
      <c r="B31" s="35"/>
      <c r="C31" s="457" t="s">
        <v>1031</v>
      </c>
      <c r="D31" s="340" t="s">
        <v>843</v>
      </c>
      <c r="E31" s="256">
        <v>9682</v>
      </c>
      <c r="F31" s="257">
        <v>42767</v>
      </c>
      <c r="G31" s="334">
        <v>9682</v>
      </c>
      <c r="H31" s="334">
        <f t="shared" si="0"/>
        <v>0</v>
      </c>
      <c r="I31" s="255" t="s">
        <v>905</v>
      </c>
      <c r="J31" s="505"/>
    </row>
    <row r="32" spans="2:10" x14ac:dyDescent="0.35">
      <c r="B32" s="35"/>
      <c r="C32" s="506" t="s">
        <v>234</v>
      </c>
      <c r="D32" s="506"/>
      <c r="E32" s="37"/>
      <c r="F32" s="37"/>
      <c r="G32" s="37"/>
      <c r="H32" s="37"/>
      <c r="I32" s="37"/>
      <c r="J32" s="357"/>
    </row>
    <row r="33" spans="2:10" ht="15.75" customHeight="1" thickBot="1" x14ac:dyDescent="0.4">
      <c r="B33" s="35"/>
      <c r="C33" s="507" t="s">
        <v>236</v>
      </c>
      <c r="D33" s="507"/>
      <c r="E33" s="507"/>
      <c r="F33" s="358"/>
      <c r="G33" s="358"/>
      <c r="H33" s="358"/>
      <c r="I33" s="358"/>
      <c r="J33" s="359"/>
    </row>
    <row r="34" spans="2:10" ht="28.5" thickBot="1" x14ac:dyDescent="0.4">
      <c r="B34" s="35"/>
      <c r="C34" s="360" t="s">
        <v>291</v>
      </c>
      <c r="D34" s="361" t="s">
        <v>235</v>
      </c>
      <c r="E34" s="361" t="s">
        <v>287</v>
      </c>
      <c r="F34" s="96" t="s">
        <v>288</v>
      </c>
      <c r="G34" s="96" t="s">
        <v>285</v>
      </c>
      <c r="H34" s="362"/>
      <c r="I34" s="261"/>
      <c r="J34" s="363"/>
    </row>
    <row r="35" spans="2:10" ht="29.25" customHeight="1" x14ac:dyDescent="0.35">
      <c r="B35" s="35"/>
      <c r="C35" s="508" t="s">
        <v>906</v>
      </c>
      <c r="D35" s="215" t="s">
        <v>751</v>
      </c>
      <c r="E35" s="364">
        <v>121543</v>
      </c>
      <c r="F35" s="527">
        <v>75539</v>
      </c>
      <c r="G35" s="511" t="s">
        <v>913</v>
      </c>
      <c r="H35" s="37"/>
      <c r="I35" s="37"/>
      <c r="J35" s="512"/>
    </row>
    <row r="36" spans="2:10" ht="32.25" customHeight="1" x14ac:dyDescent="0.35">
      <c r="B36" s="35"/>
      <c r="C36" s="509"/>
      <c r="D36" s="365" t="s">
        <v>844</v>
      </c>
      <c r="E36" s="364">
        <v>75539</v>
      </c>
      <c r="F36" s="528"/>
      <c r="G36" s="509"/>
      <c r="H36" s="37"/>
      <c r="I36" s="37"/>
      <c r="J36" s="512"/>
    </row>
    <row r="37" spans="2:10" ht="22.5" customHeight="1" thickBot="1" x14ac:dyDescent="0.4">
      <c r="B37" s="35"/>
      <c r="C37" s="510"/>
      <c r="D37" s="366" t="s">
        <v>845</v>
      </c>
      <c r="E37" s="367">
        <v>119625</v>
      </c>
      <c r="F37" s="529"/>
      <c r="G37" s="510"/>
      <c r="H37" s="37"/>
      <c r="I37" s="37"/>
      <c r="J37" s="512"/>
    </row>
    <row r="38" spans="2:10" ht="42.75" customHeight="1" x14ac:dyDescent="0.35">
      <c r="B38" s="35"/>
      <c r="C38" s="508" t="s">
        <v>907</v>
      </c>
      <c r="D38" s="368" t="s">
        <v>846</v>
      </c>
      <c r="E38" s="369">
        <v>114886.14</v>
      </c>
      <c r="F38" s="524">
        <v>114886.14</v>
      </c>
      <c r="G38" s="508" t="s">
        <v>914</v>
      </c>
      <c r="H38" s="37"/>
      <c r="I38" s="37"/>
      <c r="J38" s="512"/>
    </row>
    <row r="39" spans="2:10" ht="42.75" customHeight="1" x14ac:dyDescent="0.35">
      <c r="B39" s="35"/>
      <c r="C39" s="509"/>
      <c r="D39" s="370" t="s">
        <v>847</v>
      </c>
      <c r="E39" s="371">
        <v>501612.77</v>
      </c>
      <c r="F39" s="525"/>
      <c r="G39" s="509"/>
      <c r="H39" s="37"/>
      <c r="I39" s="37"/>
      <c r="J39" s="512"/>
    </row>
    <row r="40" spans="2:10" ht="66.75" customHeight="1" thickBot="1" x14ac:dyDescent="0.4">
      <c r="B40" s="35"/>
      <c r="C40" s="510"/>
      <c r="D40" s="372" t="s">
        <v>848</v>
      </c>
      <c r="E40" s="373">
        <v>296923.25</v>
      </c>
      <c r="F40" s="526"/>
      <c r="G40" s="510"/>
      <c r="H40" s="37"/>
      <c r="I40" s="37"/>
      <c r="J40" s="512"/>
    </row>
    <row r="41" spans="2:10" ht="70.5" thickBot="1" x14ac:dyDescent="0.4">
      <c r="B41" s="35"/>
      <c r="C41" s="435" t="s">
        <v>908</v>
      </c>
      <c r="D41" s="374" t="s">
        <v>849</v>
      </c>
      <c r="E41" s="369">
        <v>18005.29</v>
      </c>
      <c r="F41" s="375"/>
      <c r="G41" s="434" t="s">
        <v>915</v>
      </c>
      <c r="H41" s="37"/>
      <c r="I41" s="37"/>
      <c r="J41" s="512"/>
    </row>
    <row r="42" spans="2:10" ht="45" customHeight="1" x14ac:dyDescent="0.35">
      <c r="B42" s="35"/>
      <c r="C42" s="513" t="s">
        <v>909</v>
      </c>
      <c r="D42" s="376" t="s">
        <v>850</v>
      </c>
      <c r="E42" s="369">
        <v>24438.240000000002</v>
      </c>
      <c r="F42" s="524">
        <v>24438.240000000002</v>
      </c>
      <c r="G42" s="508" t="s">
        <v>916</v>
      </c>
      <c r="H42" s="37"/>
      <c r="I42" s="37"/>
      <c r="J42" s="512"/>
    </row>
    <row r="43" spans="2:10" ht="42.75" customHeight="1" thickBot="1" x14ac:dyDescent="0.4">
      <c r="B43" s="35"/>
      <c r="C43" s="514"/>
      <c r="D43" s="377" t="s">
        <v>851</v>
      </c>
      <c r="E43" s="373">
        <v>24867.19</v>
      </c>
      <c r="F43" s="526"/>
      <c r="G43" s="510"/>
      <c r="H43" s="37"/>
      <c r="I43" s="37"/>
      <c r="J43" s="512"/>
    </row>
    <row r="44" spans="2:10" ht="28.5" customHeight="1" x14ac:dyDescent="0.35">
      <c r="B44" s="35"/>
      <c r="C44" s="513" t="s">
        <v>910</v>
      </c>
      <c r="D44" s="374" t="s">
        <v>852</v>
      </c>
      <c r="E44" s="369">
        <v>43208.49</v>
      </c>
      <c r="F44" s="524">
        <v>41681.58</v>
      </c>
      <c r="G44" s="508" t="s">
        <v>917</v>
      </c>
      <c r="H44" s="37"/>
      <c r="I44" s="37"/>
      <c r="J44" s="512"/>
    </row>
    <row r="45" spans="2:10" x14ac:dyDescent="0.35">
      <c r="B45" s="35"/>
      <c r="C45" s="515"/>
      <c r="D45" s="378" t="s">
        <v>853</v>
      </c>
      <c r="E45" s="379">
        <v>41681.58</v>
      </c>
      <c r="F45" s="525"/>
      <c r="G45" s="509"/>
      <c r="H45" s="37"/>
      <c r="I45" s="37"/>
      <c r="J45" s="512"/>
    </row>
    <row r="46" spans="2:10" ht="30" customHeight="1" x14ac:dyDescent="0.35">
      <c r="B46" s="35"/>
      <c r="C46" s="515"/>
      <c r="D46" s="378" t="s">
        <v>854</v>
      </c>
      <c r="E46" s="379">
        <v>46647.25</v>
      </c>
      <c r="F46" s="525"/>
      <c r="G46" s="509"/>
      <c r="H46" s="37"/>
      <c r="I46" s="37"/>
      <c r="J46" s="512"/>
    </row>
    <row r="47" spans="2:10" ht="25.5" customHeight="1" thickBot="1" x14ac:dyDescent="0.4">
      <c r="B47" s="35"/>
      <c r="C47" s="514"/>
      <c r="D47" s="380" t="s">
        <v>855</v>
      </c>
      <c r="E47" s="373">
        <v>50662.05</v>
      </c>
      <c r="F47" s="526"/>
      <c r="G47" s="510"/>
      <c r="H47" s="37"/>
      <c r="I47" s="37"/>
      <c r="J47" s="512"/>
    </row>
    <row r="48" spans="2:10" ht="30" customHeight="1" x14ac:dyDescent="0.35">
      <c r="B48" s="35"/>
      <c r="C48" s="508" t="s">
        <v>911</v>
      </c>
      <c r="D48" s="381" t="s">
        <v>856</v>
      </c>
      <c r="E48" s="369">
        <v>63804.38</v>
      </c>
      <c r="F48" s="524">
        <v>55410.6</v>
      </c>
      <c r="G48" s="508" t="s">
        <v>918</v>
      </c>
      <c r="H48" s="37"/>
      <c r="I48" s="37"/>
      <c r="J48" s="512"/>
    </row>
    <row r="49" spans="2:10" x14ac:dyDescent="0.35">
      <c r="B49" s="35"/>
      <c r="C49" s="509"/>
      <c r="D49" s="382" t="s">
        <v>857</v>
      </c>
      <c r="E49" s="379">
        <v>32987.769999999997</v>
      </c>
      <c r="F49" s="525"/>
      <c r="G49" s="509"/>
      <c r="H49" s="37"/>
      <c r="I49" s="37"/>
      <c r="J49" s="512"/>
    </row>
    <row r="50" spans="2:10" ht="42.5" thickBot="1" x14ac:dyDescent="0.4">
      <c r="B50" s="35"/>
      <c r="C50" s="510"/>
      <c r="D50" s="383" t="s">
        <v>858</v>
      </c>
      <c r="E50" s="373">
        <v>55410.6</v>
      </c>
      <c r="F50" s="526"/>
      <c r="G50" s="510"/>
      <c r="H50" s="37"/>
      <c r="I50" s="37"/>
      <c r="J50" s="512"/>
    </row>
    <row r="51" spans="2:10" ht="25.5" customHeight="1" x14ac:dyDescent="0.35">
      <c r="B51" s="35"/>
      <c r="C51" s="513" t="s">
        <v>912</v>
      </c>
      <c r="D51" s="374" t="s">
        <v>859</v>
      </c>
      <c r="E51" s="369">
        <v>159072</v>
      </c>
      <c r="F51" s="524">
        <v>142609</v>
      </c>
      <c r="G51" s="508" t="s">
        <v>919</v>
      </c>
      <c r="H51" s="37"/>
      <c r="I51" s="37"/>
      <c r="J51" s="512"/>
    </row>
    <row r="52" spans="2:10" ht="25.5" customHeight="1" x14ac:dyDescent="0.35">
      <c r="B52" s="35"/>
      <c r="C52" s="515"/>
      <c r="D52" s="378" t="s">
        <v>860</v>
      </c>
      <c r="E52" s="379">
        <v>275532</v>
      </c>
      <c r="F52" s="525"/>
      <c r="G52" s="509"/>
      <c r="H52" s="37"/>
      <c r="I52" s="37"/>
      <c r="J52" s="512"/>
    </row>
    <row r="53" spans="2:10" ht="25.5" customHeight="1" thickBot="1" x14ac:dyDescent="0.4">
      <c r="B53" s="35"/>
      <c r="C53" s="514"/>
      <c r="D53" s="380" t="s">
        <v>861</v>
      </c>
      <c r="E53" s="373">
        <v>142609</v>
      </c>
      <c r="F53" s="526"/>
      <c r="G53" s="510"/>
      <c r="H53" s="37"/>
      <c r="I53" s="37"/>
      <c r="J53" s="512"/>
    </row>
    <row r="54" spans="2:10" ht="15" thickBot="1" x14ac:dyDescent="0.4">
      <c r="B54" s="35"/>
      <c r="C54" s="384"/>
      <c r="D54" s="384"/>
      <c r="E54" s="384"/>
      <c r="F54" s="384"/>
      <c r="G54" s="384"/>
      <c r="H54" s="384"/>
      <c r="I54" s="384"/>
      <c r="J54" s="385"/>
    </row>
    <row r="55" spans="2:10" s="8" customFormat="1" x14ac:dyDescent="0.35">
      <c r="B55" s="348"/>
      <c r="C55" s="348"/>
      <c r="D55" s="348"/>
      <c r="E55" s="348"/>
      <c r="F55" s="348"/>
      <c r="G55" s="348"/>
      <c r="H55" s="348"/>
      <c r="I55" s="348"/>
      <c r="J55" s="348"/>
    </row>
    <row r="56" spans="2:10" s="8" customFormat="1" x14ac:dyDescent="0.35">
      <c r="B56" s="348"/>
      <c r="C56" s="346"/>
      <c r="D56" s="346"/>
      <c r="E56" s="346"/>
      <c r="F56" s="346"/>
      <c r="G56" s="346"/>
      <c r="H56" s="348"/>
      <c r="I56" s="348"/>
      <c r="J56" s="348"/>
    </row>
    <row r="57" spans="2:10" s="8" customFormat="1" x14ac:dyDescent="0.35">
      <c r="B57" s="348"/>
      <c r="C57" s="346"/>
      <c r="D57" s="346"/>
      <c r="E57" s="346"/>
      <c r="F57" s="346"/>
      <c r="G57" s="346"/>
      <c r="H57" s="346"/>
      <c r="I57" s="346"/>
      <c r="J57" s="348"/>
    </row>
    <row r="58" spans="2:10" s="8" customFormat="1" ht="15.75" customHeight="1" x14ac:dyDescent="0.35">
      <c r="B58" s="348"/>
      <c r="C58" s="346"/>
      <c r="D58" s="346"/>
      <c r="E58" s="346"/>
      <c r="F58" s="346"/>
      <c r="G58" s="346"/>
      <c r="H58" s="346"/>
      <c r="I58" s="346"/>
      <c r="J58" s="348"/>
    </row>
    <row r="59" spans="2:10" s="8" customFormat="1" ht="15.75" customHeight="1" x14ac:dyDescent="0.35">
      <c r="B59" s="348"/>
      <c r="C59" s="348"/>
      <c r="D59" s="348"/>
      <c r="E59" s="347"/>
      <c r="F59" s="347"/>
      <c r="G59" s="347"/>
      <c r="H59" s="350"/>
      <c r="I59" s="350"/>
      <c r="J59" s="348"/>
    </row>
    <row r="60" spans="2:10" s="8" customFormat="1" ht="15.75" customHeight="1" x14ac:dyDescent="0.35">
      <c r="B60" s="348"/>
      <c r="C60" s="348"/>
      <c r="D60" s="348"/>
      <c r="E60" s="349"/>
      <c r="F60" s="349"/>
      <c r="G60" s="349"/>
      <c r="H60" s="347"/>
      <c r="I60" s="347"/>
      <c r="J60" s="348"/>
    </row>
    <row r="61" spans="2:10" s="8" customFormat="1" ht="15.75" customHeight="1" x14ac:dyDescent="0.35">
      <c r="B61" s="348"/>
      <c r="C61" s="348"/>
      <c r="D61" s="348"/>
      <c r="E61" s="348"/>
      <c r="F61" s="348"/>
      <c r="G61" s="348"/>
      <c r="H61" s="349"/>
      <c r="I61" s="349"/>
      <c r="J61" s="348"/>
    </row>
    <row r="62" spans="2:10" s="8" customFormat="1" x14ac:dyDescent="0.35">
      <c r="B62" s="348"/>
      <c r="C62" s="346"/>
      <c r="D62" s="346"/>
      <c r="E62" s="348"/>
      <c r="F62" s="348"/>
      <c r="G62" s="348"/>
      <c r="H62" s="348"/>
      <c r="I62" s="348"/>
      <c r="J62" s="348"/>
    </row>
    <row r="63" spans="2:10" s="8" customFormat="1" ht="15.75" customHeight="1" x14ac:dyDescent="0.35">
      <c r="B63" s="348"/>
      <c r="C63" s="346"/>
      <c r="D63" s="346"/>
      <c r="E63" s="349"/>
      <c r="F63" s="349"/>
      <c r="G63" s="349"/>
      <c r="H63" s="346"/>
      <c r="I63" s="346"/>
      <c r="J63" s="348"/>
    </row>
    <row r="64" spans="2:10" s="8" customFormat="1" ht="15.75" customHeight="1" x14ac:dyDescent="0.35">
      <c r="B64" s="348"/>
      <c r="C64" s="348"/>
      <c r="D64" s="348"/>
      <c r="E64" s="349"/>
      <c r="F64" s="349"/>
      <c r="G64" s="349"/>
      <c r="H64" s="346"/>
      <c r="I64" s="346"/>
      <c r="J64" s="348"/>
    </row>
    <row r="65" spans="2:10" s="8" customFormat="1" x14ac:dyDescent="0.35">
      <c r="B65" s="348"/>
      <c r="C65" s="9"/>
      <c r="D65" s="348"/>
      <c r="E65" s="9"/>
      <c r="F65" s="9"/>
      <c r="G65" s="9"/>
      <c r="H65" s="346"/>
      <c r="I65" s="346"/>
      <c r="J65" s="348"/>
    </row>
    <row r="66" spans="2:10" s="8" customFormat="1" ht="15.75" customHeight="1" x14ac:dyDescent="0.35">
      <c r="B66" s="348"/>
      <c r="C66" s="9"/>
      <c r="D66" s="9"/>
      <c r="E66" s="9"/>
      <c r="F66" s="9"/>
      <c r="G66" s="9"/>
      <c r="H66" s="347"/>
      <c r="I66" s="347"/>
      <c r="J66" s="348"/>
    </row>
    <row r="67" spans="2:10" s="8" customFormat="1" ht="15.75" customHeight="1" x14ac:dyDescent="0.35">
      <c r="B67" s="348"/>
      <c r="C67"/>
      <c r="D67"/>
      <c r="E67"/>
      <c r="F67"/>
      <c r="G67"/>
      <c r="H67" s="349"/>
      <c r="I67" s="349"/>
      <c r="J67" s="348"/>
    </row>
    <row r="68" spans="2:10" s="8" customFormat="1" x14ac:dyDescent="0.35">
      <c r="B68" s="348"/>
      <c r="C68"/>
      <c r="D68"/>
      <c r="E68"/>
      <c r="F68"/>
      <c r="G68"/>
      <c r="H68" s="348"/>
      <c r="I68" s="348"/>
      <c r="J68" s="348"/>
    </row>
    <row r="69" spans="2:10" s="8" customFormat="1" x14ac:dyDescent="0.35">
      <c r="B69" s="348"/>
      <c r="C69"/>
      <c r="D69"/>
      <c r="E69"/>
      <c r="F69"/>
      <c r="G69"/>
      <c r="H69" s="348"/>
      <c r="I69" s="348"/>
      <c r="J69" s="348"/>
    </row>
    <row r="70" spans="2:10" s="8" customFormat="1" ht="15.75" customHeight="1" x14ac:dyDescent="0.35">
      <c r="B70" s="348"/>
      <c r="C70"/>
      <c r="D70"/>
      <c r="E70"/>
      <c r="F70"/>
      <c r="G70"/>
      <c r="H70" s="349"/>
      <c r="I70" s="349"/>
      <c r="J70" s="348"/>
    </row>
    <row r="71" spans="2:10" s="8" customFormat="1" ht="15.75" customHeight="1" x14ac:dyDescent="0.35">
      <c r="B71" s="348"/>
      <c r="C71"/>
      <c r="D71"/>
      <c r="E71"/>
      <c r="F71"/>
      <c r="G71"/>
      <c r="H71" s="349"/>
      <c r="I71" s="349"/>
      <c r="J71" s="348"/>
    </row>
    <row r="72" spans="2:10" s="8" customFormat="1" x14ac:dyDescent="0.35">
      <c r="B72" s="348"/>
      <c r="C72"/>
      <c r="D72"/>
      <c r="E72"/>
      <c r="F72"/>
      <c r="G72"/>
      <c r="H72" s="9"/>
      <c r="I72" s="9"/>
      <c r="J72" s="348"/>
    </row>
    <row r="73" spans="2:10" s="8" customFormat="1" x14ac:dyDescent="0.35">
      <c r="B73" s="348"/>
      <c r="C73"/>
      <c r="D73"/>
      <c r="E73"/>
      <c r="F73"/>
      <c r="G73"/>
      <c r="H73" s="9"/>
      <c r="I73" s="9"/>
      <c r="J73" s="10"/>
    </row>
  </sheetData>
  <mergeCells count="28">
    <mergeCell ref="F51:F53"/>
    <mergeCell ref="F35:F37"/>
    <mergeCell ref="F38:F40"/>
    <mergeCell ref="F42:F43"/>
    <mergeCell ref="F44:F47"/>
    <mergeCell ref="F48:F50"/>
    <mergeCell ref="C3:H3"/>
    <mergeCell ref="B4:H4"/>
    <mergeCell ref="C5:H5"/>
    <mergeCell ref="C8:D8"/>
    <mergeCell ref="C9:H9"/>
    <mergeCell ref="C6:F6"/>
    <mergeCell ref="J10:J31"/>
    <mergeCell ref="C32:D32"/>
    <mergeCell ref="C33:E33"/>
    <mergeCell ref="C35:C37"/>
    <mergeCell ref="G35:G37"/>
    <mergeCell ref="J35:J53"/>
    <mergeCell ref="C38:C40"/>
    <mergeCell ref="G38:G40"/>
    <mergeCell ref="C42:C43"/>
    <mergeCell ref="G42:G43"/>
    <mergeCell ref="C44:C47"/>
    <mergeCell ref="G44:G47"/>
    <mergeCell ref="C48:C50"/>
    <mergeCell ref="G48:G50"/>
    <mergeCell ref="C51:C53"/>
    <mergeCell ref="G51:G53"/>
  </mergeCells>
  <dataValidations disablePrompts="1" count="2">
    <dataValidation type="whole" allowBlank="1" showInputMessage="1" showErrorMessage="1" sqref="H66:I66 H60:I60 E59:G59">
      <formula1>-999999999</formula1>
      <formula2>999999999</formula2>
    </dataValidation>
    <dataValidation type="list" allowBlank="1" showInputMessage="1" showErrorMessage="1" sqref="H70:I70 E63:G63">
      <formula1>$N$77:$N$78</formula1>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6"/>
  <sheetViews>
    <sheetView tabSelected="1" topLeftCell="A15" zoomScale="110" zoomScaleNormal="75" zoomScalePageLayoutView="75" workbookViewId="0">
      <selection activeCell="C29" sqref="C29:F29"/>
    </sheetView>
  </sheetViews>
  <sheetFormatPr defaultColWidth="9.08984375" defaultRowHeight="14.5" x14ac:dyDescent="0.35"/>
  <cols>
    <col min="1" max="2" width="1.90625" customWidth="1"/>
    <col min="3" max="5" width="22.90625" customWidth="1"/>
    <col min="6" max="6" width="71" customWidth="1"/>
    <col min="7" max="7" width="23.36328125" customWidth="1"/>
    <col min="8" max="8" width="1.453125" customWidth="1"/>
  </cols>
  <sheetData>
    <row r="1" spans="2:7" ht="15" thickBot="1" x14ac:dyDescent="0.4"/>
    <row r="2" spans="2:7" ht="15" thickBot="1" x14ac:dyDescent="0.4">
      <c r="B2" s="60"/>
      <c r="C2" s="61"/>
      <c r="D2" s="61"/>
      <c r="E2" s="61"/>
      <c r="F2" s="61"/>
      <c r="G2" s="62"/>
    </row>
    <row r="3" spans="2:7" ht="20.5" thickBot="1" x14ac:dyDescent="0.45">
      <c r="B3" s="63"/>
      <c r="C3" s="516" t="s">
        <v>222</v>
      </c>
      <c r="D3" s="517"/>
      <c r="E3" s="517"/>
      <c r="F3" s="518"/>
      <c r="G3" s="34"/>
    </row>
    <row r="4" spans="2:7" x14ac:dyDescent="0.35">
      <c r="B4" s="519"/>
      <c r="C4" s="520"/>
      <c r="D4" s="520"/>
      <c r="E4" s="520"/>
      <c r="F4" s="520"/>
      <c r="G4" s="34"/>
    </row>
    <row r="5" spans="2:7" x14ac:dyDescent="0.35">
      <c r="B5" s="35"/>
      <c r="C5" s="542"/>
      <c r="D5" s="542"/>
      <c r="E5" s="542"/>
      <c r="F5" s="542"/>
      <c r="G5" s="34"/>
    </row>
    <row r="6" spans="2:7" x14ac:dyDescent="0.35">
      <c r="B6" s="35"/>
      <c r="C6" s="36"/>
      <c r="D6" s="37"/>
      <c r="E6" s="36"/>
      <c r="F6" s="37"/>
      <c r="G6" s="34"/>
    </row>
    <row r="7" spans="2:7" x14ac:dyDescent="0.35">
      <c r="B7" s="35"/>
      <c r="C7" s="506" t="s">
        <v>227</v>
      </c>
      <c r="D7" s="506"/>
      <c r="E7" s="38"/>
      <c r="F7" s="37"/>
      <c r="G7" s="34"/>
    </row>
    <row r="8" spans="2:7" ht="15" thickBot="1" x14ac:dyDescent="0.4">
      <c r="B8" s="35"/>
      <c r="C8" s="538" t="s">
        <v>296</v>
      </c>
      <c r="D8" s="538"/>
      <c r="E8" s="538"/>
      <c r="F8" s="538"/>
      <c r="G8" s="34"/>
    </row>
    <row r="9" spans="2:7" ht="15" thickBot="1" x14ac:dyDescent="0.4">
      <c r="B9" s="35"/>
      <c r="C9" s="22" t="s">
        <v>229</v>
      </c>
      <c r="D9" s="23" t="s">
        <v>228</v>
      </c>
      <c r="E9" s="543" t="s">
        <v>274</v>
      </c>
      <c r="F9" s="544"/>
      <c r="G9" s="34"/>
    </row>
    <row r="10" spans="2:7" ht="360.75" customHeight="1" thickBot="1" x14ac:dyDescent="0.4">
      <c r="B10" s="35"/>
      <c r="C10" s="262" t="s">
        <v>752</v>
      </c>
      <c r="D10" s="263" t="s">
        <v>755</v>
      </c>
      <c r="E10" s="530" t="s">
        <v>1025</v>
      </c>
      <c r="F10" s="531"/>
      <c r="G10" s="34"/>
    </row>
    <row r="11" spans="2:7" ht="288.64999999999998" customHeight="1" thickBot="1" x14ac:dyDescent="0.4">
      <c r="B11" s="35"/>
      <c r="C11" s="215" t="s">
        <v>754</v>
      </c>
      <c r="D11" s="264" t="s">
        <v>755</v>
      </c>
      <c r="E11" s="530" t="s">
        <v>984</v>
      </c>
      <c r="F11" s="531"/>
      <c r="G11" s="34"/>
    </row>
    <row r="12" spans="2:7" ht="115.4" customHeight="1" thickBot="1" x14ac:dyDescent="0.4">
      <c r="B12" s="35"/>
      <c r="C12" s="454" t="s">
        <v>756</v>
      </c>
      <c r="D12" s="264" t="s">
        <v>985</v>
      </c>
      <c r="E12" s="530" t="s">
        <v>1034</v>
      </c>
      <c r="F12" s="531"/>
      <c r="G12" s="34"/>
    </row>
    <row r="13" spans="2:7" ht="64.400000000000006" customHeight="1" thickBot="1" x14ac:dyDescent="0.4">
      <c r="B13" s="35"/>
      <c r="C13" s="265" t="s">
        <v>757</v>
      </c>
      <c r="D13" s="266" t="s">
        <v>753</v>
      </c>
      <c r="E13" s="530" t="s">
        <v>986</v>
      </c>
      <c r="F13" s="531"/>
      <c r="G13" s="34"/>
    </row>
    <row r="14" spans="2:7" ht="82.5" customHeight="1" thickBot="1" x14ac:dyDescent="0.4">
      <c r="B14" s="35"/>
      <c r="C14" s="454" t="s">
        <v>758</v>
      </c>
      <c r="D14" s="266" t="s">
        <v>753</v>
      </c>
      <c r="E14" s="530" t="s">
        <v>1024</v>
      </c>
      <c r="F14" s="531"/>
      <c r="G14" s="34"/>
    </row>
    <row r="15" spans="2:7" ht="51.75" customHeight="1" thickBot="1" x14ac:dyDescent="0.4">
      <c r="B15" s="35"/>
      <c r="C15" s="267" t="s">
        <v>804</v>
      </c>
      <c r="D15" s="266" t="s">
        <v>753</v>
      </c>
      <c r="E15" s="530" t="s">
        <v>920</v>
      </c>
      <c r="F15" s="531"/>
      <c r="G15" s="34"/>
    </row>
    <row r="16" spans="2:7" ht="261" customHeight="1" thickBot="1" x14ac:dyDescent="0.4">
      <c r="B16" s="35"/>
      <c r="C16" s="265" t="s">
        <v>805</v>
      </c>
      <c r="D16" s="266" t="s">
        <v>753</v>
      </c>
      <c r="E16" s="530" t="s">
        <v>921</v>
      </c>
      <c r="F16" s="531"/>
      <c r="G16" s="34"/>
    </row>
    <row r="17" spans="2:7" x14ac:dyDescent="0.35">
      <c r="B17" s="35"/>
      <c r="C17" s="37"/>
      <c r="D17" s="37"/>
      <c r="E17" s="37"/>
      <c r="F17" s="37"/>
      <c r="G17" s="34"/>
    </row>
    <row r="18" spans="2:7" x14ac:dyDescent="0.35">
      <c r="B18" s="35"/>
      <c r="C18" s="532" t="s">
        <v>258</v>
      </c>
      <c r="D18" s="532"/>
      <c r="E18" s="532"/>
      <c r="F18" s="532"/>
      <c r="G18" s="34"/>
    </row>
    <row r="19" spans="2:7" ht="15" thickBot="1" x14ac:dyDescent="0.4">
      <c r="B19" s="35"/>
      <c r="C19" s="533" t="s">
        <v>272</v>
      </c>
      <c r="D19" s="533"/>
      <c r="E19" s="533"/>
      <c r="F19" s="533"/>
      <c r="G19" s="34"/>
    </row>
    <row r="20" spans="2:7" ht="15" thickBot="1" x14ac:dyDescent="0.4">
      <c r="B20" s="35"/>
      <c r="C20" s="268" t="s">
        <v>229</v>
      </c>
      <c r="D20" s="269" t="s">
        <v>228</v>
      </c>
      <c r="E20" s="534" t="s">
        <v>274</v>
      </c>
      <c r="F20" s="535"/>
      <c r="G20" s="34"/>
    </row>
    <row r="21" spans="2:7" ht="97.5" customHeight="1" thickBot="1" x14ac:dyDescent="0.4">
      <c r="B21" s="35"/>
      <c r="C21" s="265" t="s">
        <v>806</v>
      </c>
      <c r="D21" s="270" t="s">
        <v>759</v>
      </c>
      <c r="E21" s="530" t="s">
        <v>922</v>
      </c>
      <c r="F21" s="531"/>
      <c r="G21" s="34"/>
    </row>
    <row r="22" spans="2:7" ht="100.5" customHeight="1" thickBot="1" x14ac:dyDescent="0.4">
      <c r="B22" s="35"/>
      <c r="C22" s="215" t="s">
        <v>760</v>
      </c>
      <c r="D22" s="270" t="s">
        <v>761</v>
      </c>
      <c r="E22" s="530" t="s">
        <v>923</v>
      </c>
      <c r="F22" s="531"/>
      <c r="G22" s="34"/>
    </row>
    <row r="23" spans="2:7" ht="80.25" customHeight="1" thickBot="1" x14ac:dyDescent="0.4">
      <c r="B23" s="35"/>
      <c r="C23" s="215" t="s">
        <v>807</v>
      </c>
      <c r="D23" s="270" t="s">
        <v>761</v>
      </c>
      <c r="E23" s="530" t="s">
        <v>1035</v>
      </c>
      <c r="F23" s="531"/>
      <c r="G23" s="34"/>
    </row>
    <row r="24" spans="2:7" ht="156" customHeight="1" x14ac:dyDescent="0.35">
      <c r="B24" s="35"/>
      <c r="C24" s="271" t="s">
        <v>808</v>
      </c>
      <c r="D24" s="270" t="s">
        <v>759</v>
      </c>
      <c r="E24" s="530" t="s">
        <v>987</v>
      </c>
      <c r="F24" s="531"/>
      <c r="G24" s="34"/>
    </row>
    <row r="25" spans="2:7" x14ac:dyDescent="0.35">
      <c r="B25" s="35"/>
      <c r="C25" s="37"/>
      <c r="D25" s="37"/>
      <c r="E25" s="37"/>
      <c r="F25" s="37"/>
      <c r="G25" s="34"/>
    </row>
    <row r="26" spans="2:7" x14ac:dyDescent="0.35">
      <c r="B26" s="35"/>
      <c r="C26" s="37"/>
      <c r="D26" s="37"/>
      <c r="E26" s="37"/>
      <c r="F26" s="37"/>
      <c r="G26" s="34"/>
    </row>
    <row r="27" spans="2:7" ht="31.5" customHeight="1" x14ac:dyDescent="0.35">
      <c r="B27" s="35"/>
      <c r="C27" s="545" t="s">
        <v>257</v>
      </c>
      <c r="D27" s="545"/>
      <c r="E27" s="545"/>
      <c r="F27" s="545"/>
      <c r="G27" s="34"/>
    </row>
    <row r="28" spans="2:7" ht="15" thickBot="1" x14ac:dyDescent="0.4">
      <c r="B28" s="35"/>
      <c r="C28" s="538" t="s">
        <v>275</v>
      </c>
      <c r="D28" s="538"/>
      <c r="E28" s="541"/>
      <c r="F28" s="541"/>
      <c r="G28" s="34"/>
    </row>
    <row r="29" spans="2:7" ht="87" customHeight="1" x14ac:dyDescent="0.35">
      <c r="B29" s="35"/>
      <c r="C29" s="530" t="s">
        <v>988</v>
      </c>
      <c r="D29" s="537"/>
      <c r="E29" s="537"/>
      <c r="F29" s="531"/>
      <c r="G29" s="34"/>
    </row>
    <row r="30" spans="2:7" x14ac:dyDescent="0.35">
      <c r="B30" s="35"/>
      <c r="C30" s="37"/>
      <c r="D30" s="37"/>
      <c r="E30" s="37"/>
      <c r="F30" s="37"/>
      <c r="G30" s="34"/>
    </row>
    <row r="31" spans="2:7" x14ac:dyDescent="0.35">
      <c r="B31" s="35"/>
      <c r="C31" s="37"/>
      <c r="D31" s="37"/>
      <c r="E31" s="37"/>
      <c r="F31" s="37"/>
      <c r="G31" s="34"/>
    </row>
    <row r="32" spans="2:7" x14ac:dyDescent="0.35">
      <c r="B32" s="35"/>
      <c r="C32" s="37"/>
      <c r="D32" s="37"/>
      <c r="E32" s="37"/>
      <c r="F32" s="37"/>
      <c r="G32" s="34"/>
    </row>
    <row r="33" spans="2:7" ht="15" thickBot="1" x14ac:dyDescent="0.4">
      <c r="B33" s="39"/>
      <c r="C33" s="40"/>
      <c r="D33" s="40"/>
      <c r="E33" s="40"/>
      <c r="F33" s="40"/>
      <c r="G33" s="41"/>
    </row>
    <row r="34" spans="2:7" x14ac:dyDescent="0.35">
      <c r="B34" s="7"/>
      <c r="C34" s="7"/>
      <c r="D34" s="7"/>
      <c r="E34" s="7"/>
      <c r="F34" s="7"/>
      <c r="G34" s="7"/>
    </row>
    <row r="35" spans="2:7" x14ac:dyDescent="0.35">
      <c r="B35" s="7"/>
      <c r="C35" s="7"/>
      <c r="D35" s="7"/>
      <c r="E35" s="7"/>
      <c r="F35" s="7"/>
      <c r="G35" s="7"/>
    </row>
    <row r="36" spans="2:7" x14ac:dyDescent="0.35">
      <c r="B36" s="7"/>
      <c r="C36" s="7"/>
      <c r="D36" s="7"/>
      <c r="E36" s="7"/>
      <c r="F36" s="7"/>
      <c r="G36" s="7"/>
    </row>
    <row r="37" spans="2:7" x14ac:dyDescent="0.35">
      <c r="B37" s="7"/>
      <c r="C37" s="7"/>
      <c r="D37" s="7"/>
      <c r="E37" s="7"/>
      <c r="F37" s="7"/>
      <c r="G37" s="7"/>
    </row>
    <row r="38" spans="2:7" x14ac:dyDescent="0.35">
      <c r="B38" s="7"/>
      <c r="C38" s="7"/>
      <c r="D38" s="7"/>
      <c r="E38" s="7"/>
      <c r="F38" s="7"/>
      <c r="G38" s="7"/>
    </row>
    <row r="39" spans="2:7" x14ac:dyDescent="0.35">
      <c r="B39" s="7"/>
      <c r="C39" s="7"/>
      <c r="D39" s="7"/>
      <c r="E39" s="7"/>
      <c r="F39" s="7"/>
      <c r="G39" s="7"/>
    </row>
    <row r="40" spans="2:7" x14ac:dyDescent="0.35">
      <c r="B40" s="7"/>
      <c r="C40" s="536"/>
      <c r="D40" s="536"/>
      <c r="E40" s="6"/>
      <c r="F40" s="7"/>
      <c r="G40" s="7"/>
    </row>
    <row r="41" spans="2:7" x14ac:dyDescent="0.35">
      <c r="B41" s="7"/>
      <c r="C41" s="536"/>
      <c r="D41" s="536"/>
      <c r="E41" s="6"/>
      <c r="F41" s="7"/>
      <c r="G41" s="7"/>
    </row>
    <row r="42" spans="2:7" x14ac:dyDescent="0.35">
      <c r="B42" s="7"/>
      <c r="C42" s="547"/>
      <c r="D42" s="547"/>
      <c r="E42" s="547"/>
      <c r="F42" s="547"/>
      <c r="G42" s="7"/>
    </row>
    <row r="43" spans="2:7" x14ac:dyDescent="0.35">
      <c r="B43" s="7"/>
      <c r="C43" s="540"/>
      <c r="D43" s="540"/>
      <c r="E43" s="539"/>
      <c r="F43" s="539"/>
      <c r="G43" s="7"/>
    </row>
    <row r="44" spans="2:7" x14ac:dyDescent="0.35">
      <c r="B44" s="7"/>
      <c r="C44" s="540"/>
      <c r="D44" s="540"/>
      <c r="E44" s="546"/>
      <c r="F44" s="546"/>
      <c r="G44" s="7"/>
    </row>
    <row r="45" spans="2:7" x14ac:dyDescent="0.35">
      <c r="B45" s="7"/>
      <c r="C45" s="7"/>
      <c r="D45" s="7"/>
      <c r="E45" s="7"/>
      <c r="F45" s="7"/>
      <c r="G45" s="7"/>
    </row>
    <row r="46" spans="2:7" x14ac:dyDescent="0.35">
      <c r="B46" s="7"/>
      <c r="C46" s="536"/>
      <c r="D46" s="536"/>
      <c r="E46" s="6"/>
      <c r="F46" s="7"/>
      <c r="G46" s="7"/>
    </row>
    <row r="47" spans="2:7" x14ac:dyDescent="0.35">
      <c r="B47" s="7"/>
      <c r="C47" s="536"/>
      <c r="D47" s="536"/>
      <c r="E47" s="548"/>
      <c r="F47" s="548"/>
      <c r="G47" s="7"/>
    </row>
    <row r="48" spans="2:7" x14ac:dyDescent="0.35">
      <c r="B48" s="7"/>
      <c r="C48" s="6"/>
      <c r="D48" s="6"/>
      <c r="E48" s="6"/>
      <c r="F48" s="6"/>
      <c r="G48" s="7"/>
    </row>
    <row r="49" spans="2:7" x14ac:dyDescent="0.35">
      <c r="B49" s="7"/>
      <c r="C49" s="540"/>
      <c r="D49" s="540"/>
      <c r="E49" s="539"/>
      <c r="F49" s="539"/>
      <c r="G49" s="7"/>
    </row>
    <row r="50" spans="2:7" x14ac:dyDescent="0.35">
      <c r="B50" s="7"/>
      <c r="C50" s="540"/>
      <c r="D50" s="540"/>
      <c r="E50" s="546"/>
      <c r="F50" s="546"/>
      <c r="G50" s="7"/>
    </row>
    <row r="51" spans="2:7" x14ac:dyDescent="0.35">
      <c r="B51" s="7"/>
      <c r="C51" s="7"/>
      <c r="D51" s="7"/>
      <c r="E51" s="7"/>
      <c r="F51" s="7"/>
      <c r="G51" s="7"/>
    </row>
    <row r="52" spans="2:7" x14ac:dyDescent="0.35">
      <c r="B52" s="7"/>
      <c r="C52" s="536"/>
      <c r="D52" s="536"/>
      <c r="E52" s="7"/>
      <c r="F52" s="7"/>
      <c r="G52" s="7"/>
    </row>
    <row r="53" spans="2:7" x14ac:dyDescent="0.35">
      <c r="B53" s="7"/>
      <c r="C53" s="536"/>
      <c r="D53" s="536"/>
      <c r="E53" s="546"/>
      <c r="F53" s="546"/>
      <c r="G53" s="7"/>
    </row>
    <row r="54" spans="2:7" x14ac:dyDescent="0.35">
      <c r="B54" s="7"/>
      <c r="C54" s="540"/>
      <c r="D54" s="540"/>
      <c r="E54" s="546"/>
      <c r="F54" s="546"/>
      <c r="G54" s="7"/>
    </row>
    <row r="55" spans="2:7" x14ac:dyDescent="0.35">
      <c r="B55" s="7"/>
      <c r="C55" s="9"/>
      <c r="D55" s="7"/>
      <c r="E55" s="9"/>
      <c r="F55" s="7"/>
      <c r="G55" s="7"/>
    </row>
    <row r="56" spans="2:7" x14ac:dyDescent="0.35">
      <c r="B56" s="7"/>
      <c r="C56" s="9"/>
      <c r="D56" s="9"/>
      <c r="E56" s="9"/>
      <c r="F56" s="9"/>
      <c r="G56" s="10"/>
    </row>
  </sheetData>
  <mergeCells count="43">
    <mergeCell ref="C54:D54"/>
    <mergeCell ref="E54:F54"/>
    <mergeCell ref="C50:D50"/>
    <mergeCell ref="E50:F50"/>
    <mergeCell ref="C40:D40"/>
    <mergeCell ref="C41:D41"/>
    <mergeCell ref="E44:F44"/>
    <mergeCell ref="C46:D46"/>
    <mergeCell ref="C42:F42"/>
    <mergeCell ref="C43:D43"/>
    <mergeCell ref="C53:D53"/>
    <mergeCell ref="E53:F53"/>
    <mergeCell ref="C47:D47"/>
    <mergeCell ref="E47:F47"/>
    <mergeCell ref="C49:D49"/>
    <mergeCell ref="E49:F49"/>
    <mergeCell ref="C3:F3"/>
    <mergeCell ref="C52:D52"/>
    <mergeCell ref="C29:F29"/>
    <mergeCell ref="C28:D28"/>
    <mergeCell ref="E10:F10"/>
    <mergeCell ref="E11:F11"/>
    <mergeCell ref="E12:F12"/>
    <mergeCell ref="E43:F43"/>
    <mergeCell ref="C44:D44"/>
    <mergeCell ref="E28:F28"/>
    <mergeCell ref="B4:F4"/>
    <mergeCell ref="C5:F5"/>
    <mergeCell ref="C7:D7"/>
    <mergeCell ref="C8:F8"/>
    <mergeCell ref="E9:F9"/>
    <mergeCell ref="C27:F27"/>
    <mergeCell ref="E24:F24"/>
    <mergeCell ref="E20:F20"/>
    <mergeCell ref="E21:F21"/>
    <mergeCell ref="E22:F22"/>
    <mergeCell ref="E23:F23"/>
    <mergeCell ref="E13:F13"/>
    <mergeCell ref="E14:F14"/>
    <mergeCell ref="E15:F15"/>
    <mergeCell ref="C18:F18"/>
    <mergeCell ref="C19:F19"/>
    <mergeCell ref="E16:F16"/>
  </mergeCells>
  <dataValidations disablePrompts="1" count="2">
    <dataValidation type="whole" allowBlank="1" showInputMessage="1" showErrorMessage="1" sqref="E49 E43">
      <formula1>-999999999</formula1>
      <formula2>999999999</formula2>
    </dataValidation>
    <dataValidation type="list" allowBlank="1" showInputMessage="1" showErrorMessage="1" sqref="E53">
      <formula1>$K$60:$K$61</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17" zoomScale="162" zoomScaleNormal="50" zoomScalePageLayoutView="50" workbookViewId="0">
      <selection activeCell="H14" sqref="H14"/>
    </sheetView>
  </sheetViews>
  <sheetFormatPr defaultColWidth="9.08984375" defaultRowHeight="60" customHeight="1" x14ac:dyDescent="0.35"/>
  <cols>
    <col min="1" max="1" width="2.08984375" style="217" customWidth="1"/>
    <col min="2" max="2" width="2.36328125" style="217" customWidth="1"/>
    <col min="3" max="3" width="22.453125" style="217" customWidth="1"/>
    <col min="4" max="4" width="15.453125" style="217" customWidth="1"/>
    <col min="5" max="5" width="24" style="217" customWidth="1"/>
    <col min="6" max="6" width="18.90625" style="217" customWidth="1"/>
    <col min="7" max="7" width="11.36328125" style="217" customWidth="1"/>
    <col min="8" max="8" width="102.90625" style="217" customWidth="1"/>
    <col min="9" max="9" width="15.6328125" style="217" customWidth="1"/>
    <col min="10" max="10" width="11.90625" style="217" customWidth="1"/>
    <col min="11" max="11" width="19.453125" style="217" customWidth="1"/>
    <col min="12" max="12" width="40.6328125" style="217" customWidth="1"/>
    <col min="13" max="16384" width="9.08984375" style="217"/>
  </cols>
  <sheetData>
    <row r="1" spans="1:11" ht="11.25" customHeight="1" thickBot="1" x14ac:dyDescent="0.4">
      <c r="A1" s="274"/>
      <c r="B1" s="274"/>
      <c r="C1" s="274"/>
      <c r="D1" s="274"/>
      <c r="E1" s="274"/>
      <c r="F1" s="274"/>
      <c r="G1" s="274"/>
      <c r="J1" s="274"/>
    </row>
    <row r="2" spans="1:11" ht="5.25" customHeight="1" thickBot="1" x14ac:dyDescent="0.4">
      <c r="A2" s="274"/>
      <c r="B2" s="218"/>
      <c r="C2" s="219"/>
      <c r="D2" s="219"/>
      <c r="E2" s="219"/>
      <c r="F2" s="219"/>
      <c r="G2" s="219"/>
      <c r="H2" s="275"/>
      <c r="I2" s="275"/>
      <c r="J2" s="220"/>
    </row>
    <row r="3" spans="1:11" ht="25.5" customHeight="1" thickBot="1" x14ac:dyDescent="0.4">
      <c r="A3" s="274"/>
      <c r="B3" s="221"/>
      <c r="C3" s="569" t="s">
        <v>254</v>
      </c>
      <c r="D3" s="570"/>
      <c r="E3" s="570"/>
      <c r="F3" s="570"/>
      <c r="G3" s="570"/>
      <c r="H3" s="570"/>
      <c r="I3" s="571"/>
      <c r="J3" s="222"/>
    </row>
    <row r="4" spans="1:11" ht="27.75" customHeight="1" x14ac:dyDescent="0.35">
      <c r="A4" s="274"/>
      <c r="B4" s="223"/>
      <c r="C4" s="572" t="s">
        <v>223</v>
      </c>
      <c r="D4" s="572"/>
      <c r="E4" s="572"/>
      <c r="F4" s="572"/>
      <c r="G4" s="572"/>
      <c r="H4" s="572"/>
      <c r="I4" s="572"/>
      <c r="J4" s="44"/>
    </row>
    <row r="5" spans="1:11" ht="12.75" customHeight="1" x14ac:dyDescent="0.35">
      <c r="A5" s="274"/>
      <c r="B5" s="223"/>
      <c r="C5" s="272"/>
      <c r="D5" s="272"/>
      <c r="E5" s="272"/>
      <c r="F5" s="272"/>
      <c r="G5" s="272"/>
      <c r="H5" s="272"/>
      <c r="I5" s="272"/>
      <c r="J5" s="44"/>
    </row>
    <row r="6" spans="1:11" ht="3.75" customHeight="1" x14ac:dyDescent="0.35">
      <c r="A6" s="274"/>
      <c r="B6" s="223"/>
      <c r="C6" s="45"/>
      <c r="D6" s="45"/>
      <c r="E6" s="45"/>
      <c r="F6" s="45"/>
      <c r="G6" s="45"/>
      <c r="H6" s="276"/>
      <c r="I6" s="276"/>
      <c r="J6" s="44"/>
    </row>
    <row r="7" spans="1:11" ht="18.75" customHeight="1" thickBot="1" x14ac:dyDescent="0.4">
      <c r="A7" s="274"/>
      <c r="B7" s="223"/>
      <c r="C7" s="45"/>
      <c r="D7" s="574" t="s">
        <v>255</v>
      </c>
      <c r="E7" s="574"/>
      <c r="F7" s="574" t="s">
        <v>259</v>
      </c>
      <c r="G7" s="574"/>
      <c r="H7" s="30" t="s">
        <v>260</v>
      </c>
      <c r="I7" s="30" t="s">
        <v>226</v>
      </c>
      <c r="J7" s="44"/>
    </row>
    <row r="8" spans="1:11" ht="120" customHeight="1" x14ac:dyDescent="0.35">
      <c r="A8" s="274"/>
      <c r="B8" s="223"/>
      <c r="C8" s="277" t="s">
        <v>252</v>
      </c>
      <c r="D8" s="573" t="s">
        <v>786</v>
      </c>
      <c r="E8" s="573"/>
      <c r="F8" s="575" t="s">
        <v>924</v>
      </c>
      <c r="G8" s="575"/>
      <c r="H8" s="314" t="s">
        <v>931</v>
      </c>
      <c r="I8" s="321" t="s">
        <v>789</v>
      </c>
      <c r="J8" s="44"/>
    </row>
    <row r="9" spans="1:11" ht="116.25" customHeight="1" x14ac:dyDescent="0.35">
      <c r="A9" s="274"/>
      <c r="B9" s="223"/>
      <c r="C9" s="277"/>
      <c r="D9" s="573" t="s">
        <v>764</v>
      </c>
      <c r="E9" s="573"/>
      <c r="F9" s="581" t="s">
        <v>989</v>
      </c>
      <c r="G9" s="582"/>
      <c r="H9" s="314" t="s">
        <v>990</v>
      </c>
      <c r="I9" s="321" t="s">
        <v>789</v>
      </c>
      <c r="J9" s="44"/>
    </row>
    <row r="10" spans="1:11" ht="78" x14ac:dyDescent="0.35">
      <c r="A10" s="274"/>
      <c r="B10" s="223"/>
      <c r="C10" s="277"/>
      <c r="D10" s="573" t="s">
        <v>795</v>
      </c>
      <c r="E10" s="573"/>
      <c r="F10" s="581" t="s">
        <v>991</v>
      </c>
      <c r="G10" s="582"/>
      <c r="H10" s="314" t="s">
        <v>992</v>
      </c>
      <c r="I10" s="321" t="s">
        <v>789</v>
      </c>
      <c r="J10" s="44"/>
    </row>
    <row r="11" spans="1:11" ht="370.4" customHeight="1" x14ac:dyDescent="0.35">
      <c r="A11" s="274"/>
      <c r="B11" s="223"/>
      <c r="C11" s="277"/>
      <c r="D11" s="592" t="s">
        <v>765</v>
      </c>
      <c r="E11" s="593"/>
      <c r="F11" s="590" t="s">
        <v>993</v>
      </c>
      <c r="G11" s="591"/>
      <c r="H11" s="315" t="s">
        <v>994</v>
      </c>
      <c r="I11" s="321" t="s">
        <v>790</v>
      </c>
      <c r="J11" s="44"/>
      <c r="K11" s="281"/>
    </row>
    <row r="12" spans="1:11" ht="409.4" customHeight="1" x14ac:dyDescent="0.35">
      <c r="A12" s="274"/>
      <c r="B12" s="223"/>
      <c r="C12" s="277"/>
      <c r="D12" s="583" t="s">
        <v>766</v>
      </c>
      <c r="E12" s="583"/>
      <c r="F12" s="561" t="s">
        <v>926</v>
      </c>
      <c r="G12" s="562"/>
      <c r="H12" s="314" t="s">
        <v>995</v>
      </c>
      <c r="I12" s="321" t="s">
        <v>790</v>
      </c>
      <c r="J12" s="44"/>
    </row>
    <row r="13" spans="1:11" ht="329.25" customHeight="1" x14ac:dyDescent="0.35">
      <c r="A13" s="274"/>
      <c r="B13" s="223"/>
      <c r="C13" s="277"/>
      <c r="D13" s="583" t="s">
        <v>767</v>
      </c>
      <c r="E13" s="583"/>
      <c r="F13" s="561" t="s">
        <v>927</v>
      </c>
      <c r="G13" s="562"/>
      <c r="H13" s="315" t="s">
        <v>932</v>
      </c>
      <c r="I13" s="321" t="s">
        <v>789</v>
      </c>
      <c r="J13" s="44"/>
    </row>
    <row r="14" spans="1:11" ht="156" x14ac:dyDescent="0.35">
      <c r="A14" s="274"/>
      <c r="B14" s="223"/>
      <c r="C14" s="277"/>
      <c r="D14" s="573" t="s">
        <v>797</v>
      </c>
      <c r="E14" s="573"/>
      <c r="F14" s="561" t="s">
        <v>928</v>
      </c>
      <c r="G14" s="562"/>
      <c r="H14" s="319" t="s">
        <v>1009</v>
      </c>
      <c r="I14" s="321" t="s">
        <v>789</v>
      </c>
      <c r="J14" s="44"/>
    </row>
    <row r="15" spans="1:11" ht="327" customHeight="1" x14ac:dyDescent="0.35">
      <c r="A15" s="274"/>
      <c r="B15" s="223"/>
      <c r="C15" s="277"/>
      <c r="D15" s="573" t="s">
        <v>798</v>
      </c>
      <c r="E15" s="573"/>
      <c r="F15" s="561" t="s">
        <v>929</v>
      </c>
      <c r="G15" s="562"/>
      <c r="H15" s="420" t="s">
        <v>1011</v>
      </c>
      <c r="I15" s="323" t="s">
        <v>789</v>
      </c>
      <c r="J15" s="44"/>
    </row>
    <row r="16" spans="1:11" ht="161.15" customHeight="1" x14ac:dyDescent="0.35">
      <c r="A16" s="274"/>
      <c r="B16" s="223"/>
      <c r="C16" s="277"/>
      <c r="D16" s="573" t="s">
        <v>803</v>
      </c>
      <c r="E16" s="573"/>
      <c r="F16" s="561" t="s">
        <v>930</v>
      </c>
      <c r="G16" s="562"/>
      <c r="H16" s="320" t="s">
        <v>933</v>
      </c>
      <c r="I16" s="321" t="s">
        <v>789</v>
      </c>
      <c r="J16" s="44"/>
    </row>
    <row r="17" spans="1:10" ht="356.4" customHeight="1" x14ac:dyDescent="0.35">
      <c r="A17" s="274"/>
      <c r="B17" s="223"/>
      <c r="C17" s="277"/>
      <c r="D17" s="573" t="s">
        <v>809</v>
      </c>
      <c r="E17" s="573"/>
      <c r="F17" s="561" t="s">
        <v>939</v>
      </c>
      <c r="G17" s="562"/>
      <c r="H17" s="322" t="s">
        <v>996</v>
      </c>
      <c r="I17" s="321" t="s">
        <v>789</v>
      </c>
      <c r="J17" s="44"/>
    </row>
    <row r="18" spans="1:10" ht="288.64999999999998" customHeight="1" x14ac:dyDescent="0.35">
      <c r="A18" s="274"/>
      <c r="B18" s="223"/>
      <c r="C18" s="277"/>
      <c r="D18" s="585" t="s">
        <v>769</v>
      </c>
      <c r="E18" s="585"/>
      <c r="F18" s="561" t="s">
        <v>997</v>
      </c>
      <c r="G18" s="562"/>
      <c r="H18" s="324" t="s">
        <v>998</v>
      </c>
      <c r="I18" s="321" t="s">
        <v>789</v>
      </c>
      <c r="J18" s="44"/>
    </row>
    <row r="19" spans="1:10" ht="274.5" customHeight="1" x14ac:dyDescent="0.35">
      <c r="A19" s="274"/>
      <c r="B19" s="223"/>
      <c r="C19" s="277"/>
      <c r="D19" s="573" t="s">
        <v>799</v>
      </c>
      <c r="E19" s="573"/>
      <c r="F19" s="561" t="s">
        <v>811</v>
      </c>
      <c r="G19" s="562"/>
      <c r="H19" s="329" t="s">
        <v>934</v>
      </c>
      <c r="I19" s="325" t="s">
        <v>789</v>
      </c>
      <c r="J19" s="44"/>
    </row>
    <row r="20" spans="1:10" ht="409.4" customHeight="1" x14ac:dyDescent="0.35">
      <c r="A20" s="274"/>
      <c r="B20" s="223"/>
      <c r="C20" s="277"/>
      <c r="D20" s="583" t="s">
        <v>770</v>
      </c>
      <c r="E20" s="583"/>
      <c r="F20" s="561" t="s">
        <v>810</v>
      </c>
      <c r="G20" s="562"/>
      <c r="H20" s="329" t="s">
        <v>1010</v>
      </c>
      <c r="I20" s="329" t="s">
        <v>789</v>
      </c>
      <c r="J20" s="44"/>
    </row>
    <row r="21" spans="1:10" ht="211.5" customHeight="1" x14ac:dyDescent="0.35">
      <c r="A21" s="274"/>
      <c r="B21" s="223"/>
      <c r="C21" s="277"/>
      <c r="D21" s="584" t="s">
        <v>802</v>
      </c>
      <c r="E21" s="584"/>
      <c r="F21" s="561" t="s">
        <v>791</v>
      </c>
      <c r="G21" s="562"/>
      <c r="H21" s="329" t="s">
        <v>935</v>
      </c>
      <c r="I21" s="329" t="s">
        <v>790</v>
      </c>
      <c r="J21" s="44"/>
    </row>
    <row r="22" spans="1:10" ht="106.5" customHeight="1" x14ac:dyDescent="0.35">
      <c r="A22" s="274"/>
      <c r="B22" s="223"/>
      <c r="C22" s="277"/>
      <c r="D22" s="584" t="s">
        <v>771</v>
      </c>
      <c r="E22" s="584"/>
      <c r="F22" s="561" t="s">
        <v>812</v>
      </c>
      <c r="G22" s="562"/>
      <c r="H22" s="329" t="s">
        <v>936</v>
      </c>
      <c r="I22" s="329" t="s">
        <v>790</v>
      </c>
      <c r="J22" s="44"/>
    </row>
    <row r="23" spans="1:10" ht="24" customHeight="1" thickBot="1" x14ac:dyDescent="0.4">
      <c r="A23" s="274"/>
      <c r="B23" s="223"/>
      <c r="C23" s="277"/>
      <c r="D23" s="45"/>
      <c r="E23" s="45"/>
      <c r="F23" s="45"/>
      <c r="G23" s="45"/>
      <c r="H23" s="278" t="s">
        <v>772</v>
      </c>
      <c r="I23" s="329" t="s">
        <v>789</v>
      </c>
      <c r="J23" s="44"/>
    </row>
    <row r="24" spans="1:10" ht="60" customHeight="1" thickBot="1" x14ac:dyDescent="0.4">
      <c r="A24" s="274"/>
      <c r="B24" s="223"/>
      <c r="C24" s="30"/>
      <c r="D24" s="45"/>
      <c r="E24" s="45"/>
      <c r="F24" s="45"/>
      <c r="G24" s="45"/>
      <c r="H24" s="278" t="s">
        <v>256</v>
      </c>
      <c r="I24" s="279"/>
      <c r="J24" s="44"/>
    </row>
    <row r="25" spans="1:10" ht="60" customHeight="1" x14ac:dyDescent="0.35">
      <c r="A25" s="274"/>
      <c r="B25" s="223"/>
      <c r="C25" s="30"/>
      <c r="D25" s="45"/>
      <c r="E25" s="45"/>
      <c r="F25" s="45"/>
      <c r="G25" s="45"/>
      <c r="H25" s="45"/>
      <c r="I25" s="45"/>
      <c r="J25" s="44"/>
    </row>
    <row r="26" spans="1:10" ht="31.5" customHeight="1" thickBot="1" x14ac:dyDescent="0.4">
      <c r="A26" s="274"/>
      <c r="B26" s="223"/>
      <c r="C26" s="30"/>
      <c r="D26" s="580" t="s">
        <v>816</v>
      </c>
      <c r="E26" s="580"/>
      <c r="F26" s="580"/>
      <c r="G26" s="580"/>
      <c r="H26" s="580"/>
      <c r="I26" s="580"/>
      <c r="J26" s="44"/>
    </row>
    <row r="27" spans="1:10" ht="21.75" customHeight="1" thickBot="1" x14ac:dyDescent="0.35">
      <c r="A27" s="274"/>
      <c r="B27" s="223"/>
      <c r="C27" s="30"/>
      <c r="D27" s="45" t="s">
        <v>60</v>
      </c>
      <c r="E27" s="576" t="s">
        <v>773</v>
      </c>
      <c r="F27" s="577"/>
      <c r="G27" s="577"/>
      <c r="H27" s="578"/>
      <c r="I27" s="45"/>
      <c r="J27" s="44"/>
    </row>
    <row r="28" spans="1:10" ht="15.75" customHeight="1" thickBot="1" x14ac:dyDescent="0.4">
      <c r="A28" s="274"/>
      <c r="B28" s="223"/>
      <c r="C28" s="30"/>
      <c r="D28" s="45" t="s">
        <v>62</v>
      </c>
      <c r="E28" s="579" t="s">
        <v>774</v>
      </c>
      <c r="F28" s="567"/>
      <c r="G28" s="567"/>
      <c r="H28" s="568"/>
      <c r="I28" s="45"/>
      <c r="J28" s="44"/>
    </row>
    <row r="29" spans="1:10" ht="6" customHeight="1" x14ac:dyDescent="0.35">
      <c r="A29" s="274"/>
      <c r="B29" s="223"/>
      <c r="C29" s="30"/>
      <c r="D29" s="45"/>
      <c r="E29" s="45"/>
      <c r="F29" s="45"/>
      <c r="G29" s="45"/>
      <c r="H29" s="45"/>
      <c r="I29" s="45"/>
      <c r="J29" s="44"/>
    </row>
    <row r="30" spans="1:10" ht="42.75" customHeight="1" thickBot="1" x14ac:dyDescent="0.4">
      <c r="A30" s="274"/>
      <c r="B30" s="223"/>
      <c r="C30" s="479" t="s">
        <v>224</v>
      </c>
      <c r="D30" s="479"/>
      <c r="E30" s="479"/>
      <c r="F30" s="479"/>
      <c r="G30" s="479"/>
      <c r="H30" s="479"/>
      <c r="I30" s="276"/>
      <c r="J30" s="44"/>
    </row>
    <row r="31" spans="1:10" ht="60" customHeight="1" x14ac:dyDescent="0.35">
      <c r="A31" s="274"/>
      <c r="B31" s="223"/>
      <c r="C31" s="272"/>
      <c r="D31" s="600" t="s">
        <v>999</v>
      </c>
      <c r="E31" s="601"/>
      <c r="F31" s="601"/>
      <c r="G31" s="601"/>
      <c r="H31" s="601"/>
      <c r="I31" s="602"/>
      <c r="J31" s="44"/>
    </row>
    <row r="32" spans="1:10" ht="60" customHeight="1" x14ac:dyDescent="0.35">
      <c r="A32" s="274"/>
      <c r="B32" s="223"/>
      <c r="C32" s="272"/>
      <c r="D32" s="603"/>
      <c r="E32" s="604"/>
      <c r="F32" s="604"/>
      <c r="G32" s="604"/>
      <c r="H32" s="604"/>
      <c r="I32" s="605"/>
      <c r="J32" s="44"/>
    </row>
    <row r="33" spans="1:11" ht="60" customHeight="1" x14ac:dyDescent="0.35">
      <c r="A33" s="274"/>
      <c r="B33" s="223"/>
      <c r="C33" s="272"/>
      <c r="D33" s="603"/>
      <c r="E33" s="604"/>
      <c r="F33" s="604"/>
      <c r="G33" s="604"/>
      <c r="H33" s="604"/>
      <c r="I33" s="605"/>
      <c r="J33" s="44"/>
    </row>
    <row r="34" spans="1:11" ht="260.25" customHeight="1" thickBot="1" x14ac:dyDescent="0.4">
      <c r="A34" s="274"/>
      <c r="B34" s="223"/>
      <c r="C34" s="272"/>
      <c r="D34" s="606"/>
      <c r="E34" s="607"/>
      <c r="F34" s="607"/>
      <c r="G34" s="607"/>
      <c r="H34" s="607"/>
      <c r="I34" s="608"/>
      <c r="J34" s="44"/>
    </row>
    <row r="35" spans="1:11" ht="20.25" customHeight="1" x14ac:dyDescent="0.35">
      <c r="A35" s="274"/>
      <c r="B35" s="223"/>
      <c r="C35" s="272"/>
      <c r="D35" s="272"/>
      <c r="E35" s="272"/>
      <c r="F35" s="272"/>
      <c r="G35" s="272"/>
      <c r="H35" s="276"/>
      <c r="I35" s="276"/>
      <c r="J35" s="44"/>
    </row>
    <row r="36" spans="1:11" ht="24" customHeight="1" thickBot="1" x14ac:dyDescent="0.4">
      <c r="A36" s="274"/>
      <c r="B36" s="223"/>
      <c r="C36" s="280"/>
      <c r="D36" s="574" t="s">
        <v>255</v>
      </c>
      <c r="E36" s="574"/>
      <c r="F36" s="574" t="s">
        <v>259</v>
      </c>
      <c r="G36" s="574"/>
      <c r="H36" s="30" t="s">
        <v>260</v>
      </c>
      <c r="I36" s="30" t="s">
        <v>226</v>
      </c>
      <c r="J36" s="44"/>
      <c r="K36" s="281"/>
    </row>
    <row r="37" spans="1:11" ht="52.5" thickBot="1" x14ac:dyDescent="0.4">
      <c r="A37" s="274"/>
      <c r="B37" s="223"/>
      <c r="C37" s="277" t="s">
        <v>253</v>
      </c>
      <c r="D37" s="609" t="s">
        <v>786</v>
      </c>
      <c r="E37" s="610"/>
      <c r="F37" s="575" t="s">
        <v>924</v>
      </c>
      <c r="G37" s="575"/>
      <c r="H37" s="422" t="s">
        <v>1000</v>
      </c>
      <c r="I37" s="286" t="s">
        <v>874</v>
      </c>
      <c r="J37" s="44"/>
      <c r="K37" s="281"/>
    </row>
    <row r="38" spans="1:11" ht="65.5" thickBot="1" x14ac:dyDescent="0.4">
      <c r="A38" s="274"/>
      <c r="B38" s="223"/>
      <c r="C38" s="277"/>
      <c r="D38" s="596" t="s">
        <v>787</v>
      </c>
      <c r="E38" s="597"/>
      <c r="F38" s="581" t="s">
        <v>925</v>
      </c>
      <c r="G38" s="582"/>
      <c r="H38" s="422" t="s">
        <v>1001</v>
      </c>
      <c r="I38" s="286" t="s">
        <v>874</v>
      </c>
      <c r="J38" s="44"/>
      <c r="K38" s="281"/>
    </row>
    <row r="39" spans="1:11" ht="65" x14ac:dyDescent="0.35">
      <c r="A39" s="274"/>
      <c r="B39" s="223"/>
      <c r="C39" s="277"/>
      <c r="D39" s="594" t="s">
        <v>796</v>
      </c>
      <c r="E39" s="595"/>
      <c r="F39" s="581" t="s">
        <v>1002</v>
      </c>
      <c r="G39" s="582"/>
      <c r="H39" s="422" t="s">
        <v>941</v>
      </c>
      <c r="I39" s="286" t="s">
        <v>874</v>
      </c>
      <c r="J39" s="44"/>
      <c r="K39" s="281"/>
    </row>
    <row r="40" spans="1:11" ht="52" x14ac:dyDescent="0.35">
      <c r="A40" s="274"/>
      <c r="B40" s="223"/>
      <c r="C40" s="277"/>
      <c r="D40" s="594" t="s">
        <v>765</v>
      </c>
      <c r="E40" s="595"/>
      <c r="F40" s="590" t="s">
        <v>993</v>
      </c>
      <c r="G40" s="591"/>
      <c r="H40" s="422" t="s">
        <v>1003</v>
      </c>
      <c r="I40" s="288" t="s">
        <v>875</v>
      </c>
      <c r="J40" s="44"/>
      <c r="K40" s="281"/>
    </row>
    <row r="41" spans="1:11" ht="117.5" thickBot="1" x14ac:dyDescent="0.4">
      <c r="A41" s="274"/>
      <c r="B41" s="223"/>
      <c r="C41" s="277"/>
      <c r="D41" s="598" t="s">
        <v>766</v>
      </c>
      <c r="E41" s="599"/>
      <c r="F41" s="561" t="s">
        <v>926</v>
      </c>
      <c r="G41" s="562"/>
      <c r="H41" s="422" t="s">
        <v>1004</v>
      </c>
      <c r="I41" s="288" t="s">
        <v>790</v>
      </c>
      <c r="J41" s="44"/>
      <c r="K41" s="281"/>
    </row>
    <row r="42" spans="1:11" ht="104.5" thickBot="1" x14ac:dyDescent="0.4">
      <c r="A42" s="274"/>
      <c r="B42" s="223"/>
      <c r="C42" s="277"/>
      <c r="D42" s="598" t="s">
        <v>767</v>
      </c>
      <c r="E42" s="599"/>
      <c r="F42" s="561" t="s">
        <v>927</v>
      </c>
      <c r="G42" s="562"/>
      <c r="H42" s="422" t="s">
        <v>942</v>
      </c>
      <c r="I42" s="286" t="s">
        <v>875</v>
      </c>
      <c r="J42" s="44"/>
      <c r="K42" s="281"/>
    </row>
    <row r="43" spans="1:11" ht="65.5" thickBot="1" x14ac:dyDescent="0.4">
      <c r="A43" s="274"/>
      <c r="B43" s="223"/>
      <c r="C43" s="277"/>
      <c r="D43" s="594" t="s">
        <v>797</v>
      </c>
      <c r="E43" s="595"/>
      <c r="F43" s="561" t="s">
        <v>928</v>
      </c>
      <c r="G43" s="562"/>
      <c r="H43" s="422" t="s">
        <v>943</v>
      </c>
      <c r="I43" s="286" t="s">
        <v>874</v>
      </c>
      <c r="J43" s="44"/>
      <c r="K43" s="281"/>
    </row>
    <row r="44" spans="1:11" ht="195" x14ac:dyDescent="0.35">
      <c r="A44" s="274"/>
      <c r="B44" s="223"/>
      <c r="C44" s="277"/>
      <c r="D44" s="594" t="s">
        <v>798</v>
      </c>
      <c r="E44" s="595"/>
      <c r="F44" s="561" t="s">
        <v>929</v>
      </c>
      <c r="G44" s="562"/>
      <c r="H44" s="422" t="s">
        <v>1012</v>
      </c>
      <c r="I44" s="286" t="s">
        <v>874</v>
      </c>
      <c r="J44" s="44"/>
      <c r="K44" s="281"/>
    </row>
    <row r="45" spans="1:11" ht="128.15" customHeight="1" thickBot="1" x14ac:dyDescent="0.4">
      <c r="A45" s="274"/>
      <c r="B45" s="223"/>
      <c r="C45" s="277"/>
      <c r="D45" s="594" t="s">
        <v>817</v>
      </c>
      <c r="E45" s="595"/>
      <c r="F45" s="561" t="s">
        <v>930</v>
      </c>
      <c r="G45" s="562"/>
      <c r="H45" s="422" t="s">
        <v>944</v>
      </c>
      <c r="I45" s="288" t="s">
        <v>790</v>
      </c>
      <c r="J45" s="44"/>
      <c r="K45" s="281"/>
    </row>
    <row r="46" spans="1:11" ht="78.5" thickBot="1" x14ac:dyDescent="0.4">
      <c r="A46" s="274"/>
      <c r="B46" s="223"/>
      <c r="C46" s="277"/>
      <c r="D46" s="594" t="s">
        <v>788</v>
      </c>
      <c r="E46" s="595"/>
      <c r="F46" s="561" t="s">
        <v>939</v>
      </c>
      <c r="G46" s="562"/>
      <c r="H46" s="422" t="s">
        <v>945</v>
      </c>
      <c r="I46" s="286" t="s">
        <v>874</v>
      </c>
      <c r="J46" s="44"/>
      <c r="K46" s="281"/>
    </row>
    <row r="47" spans="1:11" ht="65.5" thickBot="1" x14ac:dyDescent="0.4">
      <c r="A47" s="274"/>
      <c r="B47" s="223"/>
      <c r="C47" s="277"/>
      <c r="D47" s="594" t="s">
        <v>769</v>
      </c>
      <c r="E47" s="595"/>
      <c r="F47" s="561" t="s">
        <v>940</v>
      </c>
      <c r="G47" s="562"/>
      <c r="H47" s="422" t="s">
        <v>1005</v>
      </c>
      <c r="I47" s="286" t="s">
        <v>874</v>
      </c>
      <c r="J47" s="44"/>
      <c r="K47" s="281"/>
    </row>
    <row r="48" spans="1:11" ht="78.5" thickBot="1" x14ac:dyDescent="0.4">
      <c r="A48" s="274"/>
      <c r="B48" s="223"/>
      <c r="C48" s="277"/>
      <c r="D48" s="594" t="s">
        <v>799</v>
      </c>
      <c r="E48" s="595"/>
      <c r="F48" s="561" t="s">
        <v>811</v>
      </c>
      <c r="G48" s="562"/>
      <c r="H48" s="422" t="s">
        <v>1008</v>
      </c>
      <c r="I48" s="286" t="s">
        <v>874</v>
      </c>
      <c r="J48" s="44"/>
      <c r="K48" s="281"/>
    </row>
    <row r="49" spans="1:11" ht="130" x14ac:dyDescent="0.35">
      <c r="A49" s="274"/>
      <c r="B49" s="223"/>
      <c r="C49" s="277"/>
      <c r="D49" s="594" t="s">
        <v>770</v>
      </c>
      <c r="E49" s="595"/>
      <c r="F49" s="561" t="s">
        <v>810</v>
      </c>
      <c r="G49" s="562"/>
      <c r="H49" s="422" t="s">
        <v>1006</v>
      </c>
      <c r="I49" s="286" t="s">
        <v>874</v>
      </c>
      <c r="J49" s="44"/>
      <c r="K49" s="281"/>
    </row>
    <row r="50" spans="1:11" ht="78.5" thickBot="1" x14ac:dyDescent="0.4">
      <c r="A50" s="274"/>
      <c r="B50" s="223"/>
      <c r="C50" s="277"/>
      <c r="D50" s="614" t="s">
        <v>801</v>
      </c>
      <c r="E50" s="615"/>
      <c r="F50" s="561" t="s">
        <v>791</v>
      </c>
      <c r="G50" s="562"/>
      <c r="H50" s="422" t="s">
        <v>946</v>
      </c>
      <c r="I50" s="288" t="s">
        <v>790</v>
      </c>
      <c r="J50" s="44"/>
      <c r="K50" s="281"/>
    </row>
    <row r="51" spans="1:11" ht="117.5" thickBot="1" x14ac:dyDescent="0.4">
      <c r="A51" s="274"/>
      <c r="B51" s="223"/>
      <c r="C51" s="277"/>
      <c r="D51" s="616" t="s">
        <v>738</v>
      </c>
      <c r="E51" s="617"/>
      <c r="F51" s="561" t="s">
        <v>812</v>
      </c>
      <c r="G51" s="562"/>
      <c r="H51" s="422" t="s">
        <v>1007</v>
      </c>
      <c r="I51" s="286" t="s">
        <v>790</v>
      </c>
      <c r="J51" s="44"/>
      <c r="K51" s="281"/>
    </row>
    <row r="52" spans="1:11" ht="60" customHeight="1" thickBot="1" x14ac:dyDescent="0.4">
      <c r="A52" s="274"/>
      <c r="B52" s="223"/>
      <c r="C52" s="30"/>
      <c r="D52" s="612"/>
      <c r="E52" s="613"/>
      <c r="F52" s="611" t="s">
        <v>726</v>
      </c>
      <c r="G52" s="611"/>
      <c r="H52" s="611"/>
      <c r="I52" s="286" t="s">
        <v>790</v>
      </c>
      <c r="J52" s="44"/>
      <c r="K52" s="281"/>
    </row>
    <row r="53" spans="1:11" ht="409.5" customHeight="1" thickBot="1" x14ac:dyDescent="0.4">
      <c r="A53" s="274"/>
      <c r="B53" s="223"/>
      <c r="C53" s="30"/>
      <c r="D53" s="549" t="s">
        <v>982</v>
      </c>
      <c r="E53" s="549"/>
      <c r="F53" s="550" t="s">
        <v>1013</v>
      </c>
      <c r="G53" s="551"/>
      <c r="H53" s="551"/>
      <c r="I53" s="552"/>
      <c r="J53" s="44"/>
      <c r="K53" s="281"/>
    </row>
    <row r="54" spans="1:11" ht="60" customHeight="1" thickBot="1" x14ac:dyDescent="0.4">
      <c r="A54" s="274"/>
      <c r="B54" s="223"/>
      <c r="C54" s="45"/>
      <c r="D54" s="273" t="s">
        <v>816</v>
      </c>
      <c r="E54" s="282"/>
      <c r="F54" s="45"/>
      <c r="G54" s="45"/>
      <c r="H54" s="45"/>
      <c r="I54" s="45"/>
      <c r="J54" s="44"/>
    </row>
    <row r="55" spans="1:11" ht="27.75" customHeight="1" thickBot="1" x14ac:dyDescent="0.35">
      <c r="A55" s="274"/>
      <c r="B55" s="223"/>
      <c r="C55" s="45"/>
      <c r="D55" s="45" t="s">
        <v>60</v>
      </c>
      <c r="E55" s="566" t="s">
        <v>775</v>
      </c>
      <c r="F55" s="567"/>
      <c r="G55" s="567"/>
      <c r="H55" s="568"/>
      <c r="I55" s="45"/>
      <c r="J55" s="44"/>
    </row>
    <row r="56" spans="1:11" ht="21.75" customHeight="1" thickBot="1" x14ac:dyDescent="0.4">
      <c r="A56" s="274"/>
      <c r="B56" s="223"/>
      <c r="C56" s="45"/>
      <c r="D56" s="45" t="s">
        <v>62</v>
      </c>
      <c r="E56" s="579" t="s">
        <v>679</v>
      </c>
      <c r="F56" s="586"/>
      <c r="G56" s="586"/>
      <c r="H56" s="587"/>
      <c r="I56" s="45"/>
      <c r="J56" s="44"/>
    </row>
    <row r="57" spans="1:11" ht="14.25" customHeight="1" x14ac:dyDescent="0.35">
      <c r="A57" s="274"/>
      <c r="B57" s="223"/>
      <c r="C57" s="45"/>
      <c r="D57" s="45"/>
      <c r="E57" s="45"/>
      <c r="F57" s="45"/>
      <c r="G57" s="45"/>
      <c r="H57" s="45"/>
      <c r="I57" s="45"/>
      <c r="J57" s="44"/>
    </row>
    <row r="58" spans="1:11" ht="24" customHeight="1" thickBot="1" x14ac:dyDescent="0.4">
      <c r="A58" s="274"/>
      <c r="B58" s="223"/>
      <c r="C58" s="280"/>
      <c r="D58" s="574" t="s">
        <v>255</v>
      </c>
      <c r="E58" s="574"/>
      <c r="F58" s="574" t="s">
        <v>259</v>
      </c>
      <c r="G58" s="574"/>
      <c r="H58" s="30" t="s">
        <v>260</v>
      </c>
      <c r="I58" s="30" t="s">
        <v>226</v>
      </c>
      <c r="J58" s="44"/>
      <c r="K58" s="281"/>
    </row>
    <row r="59" spans="1:11" ht="261.75" customHeight="1" thickBot="1" x14ac:dyDescent="0.4">
      <c r="A59" s="274"/>
      <c r="B59" s="223"/>
      <c r="C59" s="277" t="s">
        <v>283</v>
      </c>
      <c r="D59" s="560" t="s">
        <v>794</v>
      </c>
      <c r="E59" s="560"/>
      <c r="F59" s="575" t="s">
        <v>924</v>
      </c>
      <c r="G59" s="575"/>
      <c r="H59" s="429" t="s">
        <v>947</v>
      </c>
      <c r="I59" s="286" t="s">
        <v>789</v>
      </c>
      <c r="J59" s="308"/>
      <c r="K59" s="281"/>
    </row>
    <row r="60" spans="1:11" ht="318.75" customHeight="1" thickBot="1" x14ac:dyDescent="0.4">
      <c r="A60" s="274"/>
      <c r="B60" s="223"/>
      <c r="C60" s="277"/>
      <c r="D60" s="589" t="s">
        <v>764</v>
      </c>
      <c r="E60" s="589"/>
      <c r="F60" s="581" t="s">
        <v>925</v>
      </c>
      <c r="G60" s="582"/>
      <c r="H60" s="287" t="s">
        <v>948</v>
      </c>
      <c r="I60" s="286" t="s">
        <v>789</v>
      </c>
      <c r="J60" s="308"/>
      <c r="K60" s="281"/>
    </row>
    <row r="61" spans="1:11" ht="60" customHeight="1" x14ac:dyDescent="0.35">
      <c r="A61" s="274"/>
      <c r="B61" s="223"/>
      <c r="C61" s="277"/>
      <c r="D61" s="560" t="s">
        <v>796</v>
      </c>
      <c r="E61" s="560"/>
      <c r="F61" s="581" t="s">
        <v>937</v>
      </c>
      <c r="G61" s="582"/>
      <c r="H61" s="287" t="s">
        <v>949</v>
      </c>
      <c r="I61" s="286" t="s">
        <v>789</v>
      </c>
      <c r="J61" s="308"/>
      <c r="K61" s="281"/>
    </row>
    <row r="62" spans="1:11" ht="60" customHeight="1" x14ac:dyDescent="0.35">
      <c r="A62" s="274"/>
      <c r="B62" s="223"/>
      <c r="C62" s="277"/>
      <c r="D62" s="560" t="s">
        <v>765</v>
      </c>
      <c r="E62" s="560"/>
      <c r="F62" s="590" t="s">
        <v>938</v>
      </c>
      <c r="G62" s="591"/>
      <c r="H62" s="287" t="s">
        <v>950</v>
      </c>
      <c r="I62" s="288" t="s">
        <v>826</v>
      </c>
      <c r="J62" s="308"/>
      <c r="K62" s="281"/>
    </row>
    <row r="63" spans="1:11" ht="195" x14ac:dyDescent="0.35">
      <c r="A63" s="274"/>
      <c r="B63" s="223"/>
      <c r="C63" s="277"/>
      <c r="D63" s="588" t="s">
        <v>766</v>
      </c>
      <c r="E63" s="588"/>
      <c r="F63" s="561" t="s">
        <v>926</v>
      </c>
      <c r="G63" s="562"/>
      <c r="H63" s="287" t="s">
        <v>951</v>
      </c>
      <c r="I63" s="288" t="s">
        <v>826</v>
      </c>
      <c r="J63" s="308"/>
      <c r="K63" s="281"/>
    </row>
    <row r="64" spans="1:11" s="307" customFormat="1" ht="299.5" thickBot="1" x14ac:dyDescent="0.4">
      <c r="A64" s="303"/>
      <c r="B64" s="304"/>
      <c r="C64" s="305"/>
      <c r="D64" s="588" t="s">
        <v>767</v>
      </c>
      <c r="E64" s="588"/>
      <c r="F64" s="561" t="s">
        <v>927</v>
      </c>
      <c r="G64" s="562"/>
      <c r="H64" s="287" t="s">
        <v>952</v>
      </c>
      <c r="I64" s="288" t="s">
        <v>826</v>
      </c>
      <c r="J64" s="308"/>
      <c r="K64" s="306"/>
    </row>
    <row r="65" spans="1:11" s="307" customFormat="1" ht="280.5" customHeight="1" x14ac:dyDescent="0.35">
      <c r="A65" s="303"/>
      <c r="B65" s="304"/>
      <c r="C65" s="305"/>
      <c r="D65" s="560" t="s">
        <v>797</v>
      </c>
      <c r="E65" s="560"/>
      <c r="F65" s="561" t="s">
        <v>928</v>
      </c>
      <c r="G65" s="562"/>
      <c r="H65" s="287" t="s">
        <v>953</v>
      </c>
      <c r="I65" s="286" t="s">
        <v>789</v>
      </c>
      <c r="J65" s="308"/>
      <c r="K65" s="306"/>
    </row>
    <row r="66" spans="1:11" s="307" customFormat="1" ht="286" x14ac:dyDescent="0.35">
      <c r="A66" s="303"/>
      <c r="B66" s="304"/>
      <c r="C66" s="305"/>
      <c r="D66" s="560" t="s">
        <v>798</v>
      </c>
      <c r="E66" s="560"/>
      <c r="F66" s="561" t="s">
        <v>929</v>
      </c>
      <c r="G66" s="562"/>
      <c r="H66" s="287" t="s">
        <v>954</v>
      </c>
      <c r="I66" s="288" t="s">
        <v>826</v>
      </c>
      <c r="J66" s="308"/>
    </row>
    <row r="67" spans="1:11" ht="143.5" thickBot="1" x14ac:dyDescent="0.4">
      <c r="A67" s="274"/>
      <c r="B67" s="223"/>
      <c r="C67" s="277"/>
      <c r="D67" s="560" t="s">
        <v>817</v>
      </c>
      <c r="E67" s="560"/>
      <c r="F67" s="561" t="s">
        <v>930</v>
      </c>
      <c r="G67" s="562"/>
      <c r="H67" s="287" t="s">
        <v>955</v>
      </c>
      <c r="I67" s="288" t="s">
        <v>826</v>
      </c>
      <c r="J67" s="308"/>
    </row>
    <row r="68" spans="1:11" ht="166.5" customHeight="1" thickBot="1" x14ac:dyDescent="0.4">
      <c r="A68" s="274"/>
      <c r="B68" s="223"/>
      <c r="C68" s="45"/>
      <c r="D68" s="560" t="s">
        <v>768</v>
      </c>
      <c r="E68" s="560"/>
      <c r="F68" s="561" t="s">
        <v>939</v>
      </c>
      <c r="G68" s="562"/>
      <c r="H68" s="287" t="s">
        <v>956</v>
      </c>
      <c r="I68" s="286" t="s">
        <v>789</v>
      </c>
      <c r="J68" s="308"/>
    </row>
    <row r="69" spans="1:11" ht="117.5" thickBot="1" x14ac:dyDescent="0.4">
      <c r="A69" s="274"/>
      <c r="B69" s="223"/>
      <c r="C69" s="45"/>
      <c r="D69" s="560" t="s">
        <v>769</v>
      </c>
      <c r="E69" s="560"/>
      <c r="F69" s="561" t="s">
        <v>940</v>
      </c>
      <c r="G69" s="562"/>
      <c r="H69" s="287" t="s">
        <v>957</v>
      </c>
      <c r="I69" s="286" t="s">
        <v>789</v>
      </c>
      <c r="J69" s="308"/>
    </row>
    <row r="70" spans="1:11" ht="143.5" thickBot="1" x14ac:dyDescent="0.4">
      <c r="A70" s="274"/>
      <c r="B70" s="223"/>
      <c r="C70" s="45"/>
      <c r="D70" s="560" t="s">
        <v>799</v>
      </c>
      <c r="E70" s="560"/>
      <c r="F70" s="561" t="s">
        <v>811</v>
      </c>
      <c r="G70" s="562"/>
      <c r="H70" s="287" t="s">
        <v>958</v>
      </c>
      <c r="I70" s="286" t="s">
        <v>789</v>
      </c>
      <c r="J70" s="308"/>
    </row>
    <row r="71" spans="1:11" ht="169" x14ac:dyDescent="0.35">
      <c r="A71" s="274"/>
      <c r="B71" s="223"/>
      <c r="C71" s="45"/>
      <c r="D71" s="560" t="s">
        <v>770</v>
      </c>
      <c r="E71" s="560"/>
      <c r="F71" s="561" t="s">
        <v>810</v>
      </c>
      <c r="G71" s="562"/>
      <c r="H71" s="287" t="s">
        <v>959</v>
      </c>
      <c r="I71" s="286" t="s">
        <v>790</v>
      </c>
      <c r="J71" s="308"/>
    </row>
    <row r="72" spans="1:11" ht="130.5" thickBot="1" x14ac:dyDescent="0.4">
      <c r="A72" s="274"/>
      <c r="B72" s="223"/>
      <c r="C72" s="45"/>
      <c r="D72" s="564" t="s">
        <v>800</v>
      </c>
      <c r="E72" s="564"/>
      <c r="F72" s="561" t="s">
        <v>791</v>
      </c>
      <c r="G72" s="562"/>
      <c r="H72" s="311" t="s">
        <v>960</v>
      </c>
      <c r="I72" s="288" t="s">
        <v>826</v>
      </c>
      <c r="J72" s="308"/>
    </row>
    <row r="73" spans="1:11" ht="39.5" thickBot="1" x14ac:dyDescent="0.4">
      <c r="A73" s="274"/>
      <c r="B73" s="223"/>
      <c r="C73" s="45"/>
      <c r="D73" s="564" t="s">
        <v>771</v>
      </c>
      <c r="E73" s="564"/>
      <c r="F73" s="561" t="s">
        <v>812</v>
      </c>
      <c r="G73" s="562"/>
      <c r="H73" s="287" t="s">
        <v>961</v>
      </c>
      <c r="I73" s="286" t="s">
        <v>790</v>
      </c>
      <c r="J73" s="308"/>
    </row>
    <row r="74" spans="1:11" ht="17.25" customHeight="1" x14ac:dyDescent="0.35">
      <c r="A74" s="274"/>
      <c r="B74" s="223"/>
      <c r="C74" s="282"/>
      <c r="D74" s="28"/>
      <c r="E74" s="28"/>
      <c r="F74" s="28"/>
      <c r="G74" s="28"/>
      <c r="H74" s="309" t="s">
        <v>726</v>
      </c>
      <c r="I74" s="286" t="s">
        <v>790</v>
      </c>
      <c r="J74" s="308"/>
    </row>
    <row r="75" spans="1:11" ht="22.5" customHeight="1" thickBot="1" x14ac:dyDescent="0.35">
      <c r="A75" s="274"/>
      <c r="B75" s="223"/>
      <c r="C75" s="31"/>
      <c r="D75" s="565" t="s">
        <v>816</v>
      </c>
      <c r="E75" s="565"/>
      <c r="F75" s="565"/>
      <c r="G75" s="565"/>
      <c r="H75" s="565"/>
      <c r="I75" s="565"/>
      <c r="J75" s="308"/>
    </row>
    <row r="76" spans="1:11" ht="27.75" customHeight="1" thickBot="1" x14ac:dyDescent="0.35">
      <c r="A76" s="274"/>
      <c r="B76" s="223"/>
      <c r="C76" s="45"/>
      <c r="D76" s="57" t="s">
        <v>60</v>
      </c>
      <c r="E76" s="566" t="s">
        <v>871</v>
      </c>
      <c r="F76" s="567"/>
      <c r="G76" s="567"/>
      <c r="H76" s="568"/>
      <c r="I76" s="28"/>
      <c r="J76" s="308"/>
    </row>
    <row r="77" spans="1:11" ht="13.5" customHeight="1" thickBot="1" x14ac:dyDescent="0.4">
      <c r="A77" s="274"/>
      <c r="B77" s="223"/>
      <c r="C77" s="45"/>
      <c r="D77" s="57" t="s">
        <v>62</v>
      </c>
      <c r="E77" s="579" t="s">
        <v>872</v>
      </c>
      <c r="F77" s="586"/>
      <c r="G77" s="586"/>
      <c r="H77" s="587"/>
      <c r="I77" s="28"/>
      <c r="J77" s="308"/>
    </row>
    <row r="78" spans="1:11" ht="15" customHeight="1" thickBot="1" x14ac:dyDescent="0.35">
      <c r="A78" s="274"/>
      <c r="B78" s="223"/>
      <c r="C78" s="45"/>
      <c r="D78" s="57"/>
      <c r="E78" s="28"/>
      <c r="F78" s="28"/>
      <c r="G78" s="28"/>
      <c r="H78" s="28"/>
      <c r="I78" s="28"/>
      <c r="J78" s="308"/>
    </row>
    <row r="79" spans="1:11" ht="329.25" customHeight="1" thickBot="1" x14ac:dyDescent="0.4">
      <c r="A79" s="274"/>
      <c r="B79" s="223"/>
      <c r="C79" s="45"/>
      <c r="D79" s="563" t="s">
        <v>983</v>
      </c>
      <c r="E79" s="563"/>
      <c r="F79" s="550" t="s">
        <v>979</v>
      </c>
      <c r="G79" s="551"/>
      <c r="H79" s="551"/>
      <c r="I79" s="552"/>
      <c r="J79" s="308"/>
    </row>
    <row r="80" spans="1:11" ht="27" customHeight="1" x14ac:dyDescent="0.35">
      <c r="A80" s="274"/>
      <c r="B80" s="223"/>
      <c r="C80" s="45"/>
      <c r="D80" s="31"/>
      <c r="E80" s="31"/>
      <c r="F80" s="31"/>
      <c r="G80" s="31"/>
      <c r="H80" s="310"/>
      <c r="I80" s="310"/>
      <c r="J80" s="308"/>
    </row>
    <row r="81" spans="1:10" ht="22.5" customHeight="1" x14ac:dyDescent="0.35">
      <c r="A81" s="274"/>
      <c r="B81" s="223"/>
      <c r="C81" s="45"/>
      <c r="D81" s="45"/>
      <c r="E81" s="45"/>
      <c r="F81" s="45"/>
      <c r="G81" s="45"/>
      <c r="H81" s="278" t="s">
        <v>726</v>
      </c>
      <c r="I81" s="283"/>
      <c r="J81" s="44"/>
    </row>
    <row r="82" spans="1:10" ht="72.75" customHeight="1" thickBot="1" x14ac:dyDescent="0.4">
      <c r="A82" s="274"/>
      <c r="B82" s="223"/>
      <c r="C82" s="45"/>
      <c r="D82" s="45"/>
      <c r="E82" s="45"/>
      <c r="F82" s="284" t="s">
        <v>825</v>
      </c>
      <c r="G82" s="557" t="s">
        <v>980</v>
      </c>
      <c r="H82" s="558"/>
      <c r="I82" s="559"/>
      <c r="J82" s="44"/>
    </row>
    <row r="83" spans="1:10" ht="60" customHeight="1" thickBot="1" x14ac:dyDescent="0.4">
      <c r="A83" s="274"/>
      <c r="B83" s="247"/>
      <c r="C83" s="32"/>
      <c r="D83" s="32"/>
      <c r="E83" s="32"/>
      <c r="F83" s="32"/>
      <c r="G83" s="32"/>
      <c r="H83" s="285"/>
      <c r="I83" s="285"/>
      <c r="J83" s="46"/>
    </row>
    <row r="84" spans="1:10" ht="24" customHeight="1" thickBot="1" x14ac:dyDescent="0.35">
      <c r="A84" s="274"/>
      <c r="D84" s="556" t="s">
        <v>829</v>
      </c>
      <c r="E84" s="556"/>
      <c r="F84" s="556"/>
      <c r="G84" s="556"/>
    </row>
    <row r="85" spans="1:10" ht="23" x14ac:dyDescent="0.35">
      <c r="A85" s="274"/>
      <c r="D85" s="326" t="s">
        <v>824</v>
      </c>
      <c r="E85" s="553" t="s">
        <v>830</v>
      </c>
      <c r="F85" s="554"/>
      <c r="G85" s="555"/>
      <c r="H85" s="441"/>
    </row>
    <row r="86" spans="1:10" ht="14.5" x14ac:dyDescent="0.35">
      <c r="A86" s="274"/>
      <c r="D86" s="327" t="s">
        <v>825</v>
      </c>
      <c r="E86" s="553" t="s">
        <v>831</v>
      </c>
      <c r="F86" s="554"/>
      <c r="G86" s="555"/>
      <c r="H86" s="441"/>
    </row>
    <row r="87" spans="1:10" ht="23" x14ac:dyDescent="0.35">
      <c r="A87" s="274"/>
      <c r="D87" s="327" t="s">
        <v>826</v>
      </c>
      <c r="E87" s="553" t="s">
        <v>832</v>
      </c>
      <c r="F87" s="554"/>
      <c r="G87" s="555"/>
      <c r="H87" s="441"/>
    </row>
    <row r="88" spans="1:10" ht="23" x14ac:dyDescent="0.35">
      <c r="A88" s="274"/>
      <c r="D88" s="327" t="s">
        <v>827</v>
      </c>
      <c r="E88" s="553" t="s">
        <v>833</v>
      </c>
      <c r="F88" s="554"/>
      <c r="G88" s="555"/>
      <c r="H88" s="441"/>
    </row>
    <row r="89" spans="1:10" ht="14.5" x14ac:dyDescent="0.35">
      <c r="A89" s="274"/>
      <c r="D89" s="327" t="s">
        <v>828</v>
      </c>
      <c r="E89" s="553" t="s">
        <v>834</v>
      </c>
      <c r="F89" s="554"/>
      <c r="G89" s="555"/>
      <c r="H89" s="441"/>
    </row>
    <row r="90" spans="1:10" ht="23.5" thickBot="1" x14ac:dyDescent="0.4">
      <c r="A90" s="274"/>
      <c r="D90" s="328" t="s">
        <v>225</v>
      </c>
      <c r="E90" s="553" t="s">
        <v>835</v>
      </c>
      <c r="F90" s="554"/>
      <c r="G90" s="555"/>
      <c r="H90" s="441"/>
    </row>
    <row r="91" spans="1:10" ht="60" customHeight="1" x14ac:dyDescent="0.35">
      <c r="A91" s="274"/>
    </row>
    <row r="92" spans="1:10" ht="60" customHeight="1" x14ac:dyDescent="0.35">
      <c r="A92" s="274"/>
    </row>
  </sheetData>
  <mergeCells count="122">
    <mergeCell ref="F52:H52"/>
    <mergeCell ref="D52:E52"/>
    <mergeCell ref="D49:E49"/>
    <mergeCell ref="F49:G49"/>
    <mergeCell ref="D50:E50"/>
    <mergeCell ref="F50:G50"/>
    <mergeCell ref="D51:E51"/>
    <mergeCell ref="F51:G51"/>
    <mergeCell ref="D46:E46"/>
    <mergeCell ref="F46:G46"/>
    <mergeCell ref="D47:E47"/>
    <mergeCell ref="F47:G47"/>
    <mergeCell ref="D48:E48"/>
    <mergeCell ref="F48:G48"/>
    <mergeCell ref="F39:G39"/>
    <mergeCell ref="D40:E40"/>
    <mergeCell ref="F40:G40"/>
    <mergeCell ref="D41:E41"/>
    <mergeCell ref="F41:G41"/>
    <mergeCell ref="D42:E42"/>
    <mergeCell ref="F42:G42"/>
    <mergeCell ref="D31:I34"/>
    <mergeCell ref="D37:E37"/>
    <mergeCell ref="F37:G37"/>
    <mergeCell ref="D36:E36"/>
    <mergeCell ref="F36:G36"/>
    <mergeCell ref="F66:G66"/>
    <mergeCell ref="D13:E13"/>
    <mergeCell ref="F13:G13"/>
    <mergeCell ref="D14:E14"/>
    <mergeCell ref="F14:G14"/>
    <mergeCell ref="D15:E15"/>
    <mergeCell ref="F15:G15"/>
    <mergeCell ref="D10:E10"/>
    <mergeCell ref="F10:G10"/>
    <mergeCell ref="D11:E11"/>
    <mergeCell ref="F11:G11"/>
    <mergeCell ref="D12:E12"/>
    <mergeCell ref="F12:G12"/>
    <mergeCell ref="D43:E43"/>
    <mergeCell ref="F43:G43"/>
    <mergeCell ref="D44:E44"/>
    <mergeCell ref="F44:G44"/>
    <mergeCell ref="D45:E45"/>
    <mergeCell ref="F45:G45"/>
    <mergeCell ref="D22:E22"/>
    <mergeCell ref="F22:G22"/>
    <mergeCell ref="D38:E38"/>
    <mergeCell ref="F38:G38"/>
    <mergeCell ref="D39:E39"/>
    <mergeCell ref="E77:H77"/>
    <mergeCell ref="D73:E73"/>
    <mergeCell ref="F73:G73"/>
    <mergeCell ref="E55:H55"/>
    <mergeCell ref="E56:H56"/>
    <mergeCell ref="D58:E58"/>
    <mergeCell ref="F58:G58"/>
    <mergeCell ref="D63:E63"/>
    <mergeCell ref="F63:G63"/>
    <mergeCell ref="D67:E67"/>
    <mergeCell ref="F67:G67"/>
    <mergeCell ref="F59:G59"/>
    <mergeCell ref="D59:E59"/>
    <mergeCell ref="D60:E60"/>
    <mergeCell ref="D61:E61"/>
    <mergeCell ref="D62:E62"/>
    <mergeCell ref="F60:G60"/>
    <mergeCell ref="F61:G61"/>
    <mergeCell ref="F62:G62"/>
    <mergeCell ref="D64:E64"/>
    <mergeCell ref="F64:G64"/>
    <mergeCell ref="D65:E65"/>
    <mergeCell ref="F65:G65"/>
    <mergeCell ref="D66:E66"/>
    <mergeCell ref="C3:I3"/>
    <mergeCell ref="C4:I4"/>
    <mergeCell ref="C30:H30"/>
    <mergeCell ref="D8:E8"/>
    <mergeCell ref="D7:E7"/>
    <mergeCell ref="F7:G7"/>
    <mergeCell ref="F8:G8"/>
    <mergeCell ref="E27:H27"/>
    <mergeCell ref="E28:H28"/>
    <mergeCell ref="D26:I26"/>
    <mergeCell ref="D9:E9"/>
    <mergeCell ref="F9:G9"/>
    <mergeCell ref="F18:G18"/>
    <mergeCell ref="D19:E19"/>
    <mergeCell ref="F19:G19"/>
    <mergeCell ref="D20:E20"/>
    <mergeCell ref="F20:G20"/>
    <mergeCell ref="D21:E21"/>
    <mergeCell ref="F21:G21"/>
    <mergeCell ref="D16:E16"/>
    <mergeCell ref="F16:G16"/>
    <mergeCell ref="D17:E17"/>
    <mergeCell ref="F17:G17"/>
    <mergeCell ref="D18:E18"/>
    <mergeCell ref="D53:E53"/>
    <mergeCell ref="F53:I53"/>
    <mergeCell ref="F79:I79"/>
    <mergeCell ref="E90:G90"/>
    <mergeCell ref="D84:G84"/>
    <mergeCell ref="E85:G85"/>
    <mergeCell ref="E86:G86"/>
    <mergeCell ref="E87:G87"/>
    <mergeCell ref="E88:G88"/>
    <mergeCell ref="E89:G89"/>
    <mergeCell ref="G82:I82"/>
    <mergeCell ref="D68:E68"/>
    <mergeCell ref="D70:E70"/>
    <mergeCell ref="F69:G69"/>
    <mergeCell ref="F68:G68"/>
    <mergeCell ref="D69:E69"/>
    <mergeCell ref="F70:G70"/>
    <mergeCell ref="D71:E71"/>
    <mergeCell ref="F71:G71"/>
    <mergeCell ref="D79:E79"/>
    <mergeCell ref="D72:E72"/>
    <mergeCell ref="F72:G72"/>
    <mergeCell ref="D75:I75"/>
    <mergeCell ref="E76:H76"/>
  </mergeCells>
  <hyperlinks>
    <hyperlink ref="E28" r:id="rId1"/>
    <hyperlink ref="E56" r:id="rId2"/>
    <hyperlink ref="E77" r:id="rId3"/>
  </hyperlinks>
  <pageMargins left="0.2" right="0.21" top="0.17" bottom="0.17" header="0.17" footer="0.17"/>
  <pageSetup scale="40" fitToWidth="0" fitToHeight="0"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topLeftCell="A19" zoomScaleNormal="35" zoomScalePageLayoutView="35" workbookViewId="0">
      <selection activeCell="G20" sqref="G20"/>
    </sheetView>
  </sheetViews>
  <sheetFormatPr defaultColWidth="9.08984375" defaultRowHeight="50.15" customHeight="1" x14ac:dyDescent="0.35"/>
  <cols>
    <col min="1" max="1" width="1.453125" style="217" customWidth="1"/>
    <col min="2" max="2" width="1.90625" style="217" customWidth="1"/>
    <col min="3" max="3" width="13.453125" style="217" customWidth="1"/>
    <col min="4" max="4" width="11.453125" style="217" customWidth="1"/>
    <col min="5" max="5" width="12.90625" style="217" customWidth="1"/>
    <col min="6" max="6" width="29.90625" style="217" customWidth="1"/>
    <col min="7" max="7" width="99.6328125" style="217" customWidth="1"/>
    <col min="8" max="8" width="31.36328125" style="217" customWidth="1"/>
    <col min="9" max="10" width="1.6328125" style="217" customWidth="1"/>
    <col min="11" max="16384" width="9.08984375" style="217"/>
  </cols>
  <sheetData>
    <row r="1" spans="2:9" ht="50.15" customHeight="1" thickBot="1" x14ac:dyDescent="0.4"/>
    <row r="2" spans="2:9" ht="50.15" customHeight="1" thickBot="1" x14ac:dyDescent="0.4">
      <c r="B2" s="218"/>
      <c r="C2" s="219"/>
      <c r="D2" s="219"/>
      <c r="E2" s="219"/>
      <c r="F2" s="219"/>
      <c r="G2" s="219"/>
      <c r="H2" s="219"/>
      <c r="I2" s="220"/>
    </row>
    <row r="3" spans="2:9" ht="50.15" customHeight="1" thickBot="1" x14ac:dyDescent="0.4">
      <c r="B3" s="221"/>
      <c r="C3" s="569" t="s">
        <v>247</v>
      </c>
      <c r="D3" s="632"/>
      <c r="E3" s="632"/>
      <c r="F3" s="632"/>
      <c r="G3" s="632"/>
      <c r="H3" s="633"/>
      <c r="I3" s="222"/>
    </row>
    <row r="4" spans="2:9" ht="50.15" customHeight="1" x14ac:dyDescent="0.35">
      <c r="B4" s="223"/>
      <c r="C4" s="634" t="s">
        <v>248</v>
      </c>
      <c r="D4" s="634"/>
      <c r="E4" s="634"/>
      <c r="F4" s="634"/>
      <c r="G4" s="634"/>
      <c r="H4" s="634"/>
      <c r="I4" s="44"/>
    </row>
    <row r="5" spans="2:9" ht="50.15" customHeight="1" x14ac:dyDescent="0.35">
      <c r="B5" s="223"/>
      <c r="C5" s="479"/>
      <c r="D5" s="479"/>
      <c r="E5" s="479"/>
      <c r="F5" s="479"/>
      <c r="G5" s="479"/>
      <c r="H5" s="479"/>
      <c r="I5" s="44"/>
    </row>
    <row r="6" spans="2:9" ht="50.15" customHeight="1" thickBot="1" x14ac:dyDescent="0.4">
      <c r="B6" s="223"/>
      <c r="C6" s="580" t="s">
        <v>249</v>
      </c>
      <c r="D6" s="580"/>
      <c r="E6" s="45"/>
      <c r="F6" s="45"/>
      <c r="G6" s="45"/>
      <c r="H6" s="45"/>
      <c r="I6" s="44"/>
    </row>
    <row r="7" spans="2:9" ht="50.15" customHeight="1" thickBot="1" x14ac:dyDescent="0.4">
      <c r="B7" s="223"/>
      <c r="C7" s="224" t="s">
        <v>246</v>
      </c>
      <c r="D7" s="635" t="s">
        <v>682</v>
      </c>
      <c r="E7" s="636"/>
      <c r="F7" s="225" t="s">
        <v>244</v>
      </c>
      <c r="G7" s="226" t="s">
        <v>276</v>
      </c>
      <c r="H7" s="225" t="s">
        <v>683</v>
      </c>
      <c r="I7" s="44"/>
    </row>
    <row r="8" spans="2:9" ht="184.5" customHeight="1" thickBot="1" x14ac:dyDescent="0.4">
      <c r="B8" s="223"/>
      <c r="C8" s="214" t="s">
        <v>684</v>
      </c>
      <c r="D8" s="637" t="s">
        <v>685</v>
      </c>
      <c r="E8" s="638"/>
      <c r="F8" s="227" t="s">
        <v>686</v>
      </c>
      <c r="G8" s="316" t="s">
        <v>1036</v>
      </c>
      <c r="H8" s="228" t="s">
        <v>813</v>
      </c>
      <c r="I8" s="44"/>
    </row>
    <row r="9" spans="2:9" ht="195.5" thickBot="1" x14ac:dyDescent="0.4">
      <c r="B9" s="223"/>
      <c r="C9" s="629" t="s">
        <v>687</v>
      </c>
      <c r="D9" s="627" t="s">
        <v>688</v>
      </c>
      <c r="E9" s="639"/>
      <c r="F9" s="229" t="s">
        <v>689</v>
      </c>
      <c r="G9" s="316" t="s">
        <v>962</v>
      </c>
      <c r="H9" s="230" t="s">
        <v>690</v>
      </c>
      <c r="I9" s="44"/>
    </row>
    <row r="10" spans="2:9" ht="409.5" customHeight="1" x14ac:dyDescent="0.35">
      <c r="B10" s="223"/>
      <c r="C10" s="630"/>
      <c r="D10" s="618" t="s">
        <v>691</v>
      </c>
      <c r="E10" s="619"/>
      <c r="F10" s="231" t="s">
        <v>692</v>
      </c>
      <c r="G10" s="317" t="s">
        <v>963</v>
      </c>
      <c r="H10" s="232" t="s">
        <v>693</v>
      </c>
      <c r="I10" s="44"/>
    </row>
    <row r="11" spans="2:9" ht="107.25" customHeight="1" thickBot="1" x14ac:dyDescent="0.4">
      <c r="B11" s="223"/>
      <c r="C11" s="631"/>
      <c r="D11" s="620" t="s">
        <v>694</v>
      </c>
      <c r="E11" s="640"/>
      <c r="F11" s="233" t="s">
        <v>695</v>
      </c>
      <c r="G11" s="317" t="s">
        <v>1015</v>
      </c>
      <c r="H11" s="234" t="s">
        <v>696</v>
      </c>
      <c r="I11" s="44"/>
    </row>
    <row r="12" spans="2:9" ht="215.25" customHeight="1" x14ac:dyDescent="0.35">
      <c r="B12" s="223"/>
      <c r="C12" s="629" t="s">
        <v>697</v>
      </c>
      <c r="D12" s="627" t="s">
        <v>698</v>
      </c>
      <c r="E12" s="628"/>
      <c r="F12" s="235" t="s">
        <v>699</v>
      </c>
      <c r="G12" s="424" t="s">
        <v>1016</v>
      </c>
      <c r="H12" s="236" t="s">
        <v>700</v>
      </c>
      <c r="I12" s="44"/>
    </row>
    <row r="13" spans="2:9" ht="231" customHeight="1" thickBot="1" x14ac:dyDescent="0.4">
      <c r="B13" s="223"/>
      <c r="C13" s="631"/>
      <c r="D13" s="620" t="s">
        <v>701</v>
      </c>
      <c r="E13" s="621"/>
      <c r="F13" s="233" t="s">
        <v>702</v>
      </c>
      <c r="G13" s="424" t="s">
        <v>1017</v>
      </c>
      <c r="H13" s="234" t="s">
        <v>703</v>
      </c>
      <c r="I13" s="44"/>
    </row>
    <row r="14" spans="2:9" ht="300" customHeight="1" x14ac:dyDescent="0.35">
      <c r="B14" s="223"/>
      <c r="C14" s="216" t="s">
        <v>704</v>
      </c>
      <c r="D14" s="625" t="s">
        <v>705</v>
      </c>
      <c r="E14" s="626"/>
      <c r="F14" s="237" t="s">
        <v>706</v>
      </c>
      <c r="G14" s="317" t="s">
        <v>964</v>
      </c>
      <c r="H14" s="238" t="s">
        <v>707</v>
      </c>
      <c r="I14" s="44"/>
    </row>
    <row r="15" spans="2:9" ht="339" customHeight="1" x14ac:dyDescent="0.35">
      <c r="B15" s="223"/>
      <c r="C15" s="239"/>
      <c r="D15" s="618" t="s">
        <v>708</v>
      </c>
      <c r="E15" s="619"/>
      <c r="F15" s="231" t="s">
        <v>709</v>
      </c>
      <c r="G15" s="318" t="s">
        <v>1018</v>
      </c>
      <c r="H15" s="232" t="s">
        <v>710</v>
      </c>
      <c r="I15" s="44"/>
    </row>
    <row r="16" spans="2:9" ht="150" customHeight="1" thickBot="1" x14ac:dyDescent="0.4">
      <c r="B16" s="223"/>
      <c r="C16" s="240"/>
      <c r="D16" s="620" t="s">
        <v>814</v>
      </c>
      <c r="E16" s="621"/>
      <c r="F16" s="241" t="s">
        <v>711</v>
      </c>
      <c r="G16" s="317" t="s">
        <v>965</v>
      </c>
      <c r="H16" s="242" t="s">
        <v>712</v>
      </c>
      <c r="I16" s="44"/>
    </row>
    <row r="17" spans="2:9" ht="409.5" customHeight="1" x14ac:dyDescent="0.35">
      <c r="B17" s="223"/>
      <c r="C17" s="216" t="s">
        <v>713</v>
      </c>
      <c r="D17" s="627" t="s">
        <v>714</v>
      </c>
      <c r="E17" s="628"/>
      <c r="F17" s="229" t="s">
        <v>715</v>
      </c>
      <c r="G17" s="317" t="s">
        <v>966</v>
      </c>
      <c r="H17" s="230" t="s">
        <v>716</v>
      </c>
      <c r="I17" s="44"/>
    </row>
    <row r="18" spans="2:9" ht="103.5" customHeight="1" x14ac:dyDescent="0.35">
      <c r="B18" s="223"/>
      <c r="C18" s="239"/>
      <c r="D18" s="618" t="s">
        <v>717</v>
      </c>
      <c r="E18" s="622"/>
      <c r="F18" s="243" t="s">
        <v>718</v>
      </c>
      <c r="G18" s="317" t="s">
        <v>873</v>
      </c>
      <c r="H18" s="244" t="s">
        <v>719</v>
      </c>
      <c r="I18" s="44"/>
    </row>
    <row r="19" spans="2:9" ht="390" x14ac:dyDescent="0.35">
      <c r="B19" s="223"/>
      <c r="C19" s="239"/>
      <c r="D19" s="618" t="s">
        <v>720</v>
      </c>
      <c r="E19" s="619"/>
      <c r="F19" s="243" t="s">
        <v>721</v>
      </c>
      <c r="G19" s="442" t="s">
        <v>967</v>
      </c>
      <c r="H19" s="244" t="s">
        <v>722</v>
      </c>
      <c r="I19" s="44"/>
    </row>
    <row r="20" spans="2:9" ht="409.5" customHeight="1" x14ac:dyDescent="0.35">
      <c r="B20" s="223"/>
      <c r="C20" s="239"/>
      <c r="D20" s="623" t="s">
        <v>723</v>
      </c>
      <c r="E20" s="624"/>
      <c r="F20" s="245" t="s">
        <v>724</v>
      </c>
      <c r="G20" s="230" t="s">
        <v>968</v>
      </c>
      <c r="H20" s="246" t="s">
        <v>725</v>
      </c>
      <c r="I20" s="44"/>
    </row>
    <row r="21" spans="2:9" ht="50.15" customHeight="1" thickBot="1" x14ac:dyDescent="0.4">
      <c r="B21" s="247"/>
      <c r="C21" s="32"/>
      <c r="D21" s="32"/>
      <c r="E21" s="32"/>
      <c r="F21" s="32"/>
      <c r="G21" s="32"/>
      <c r="H21" s="32"/>
      <c r="I21" s="46"/>
    </row>
  </sheetData>
  <mergeCells count="20">
    <mergeCell ref="C9:C11"/>
    <mergeCell ref="C12:C13"/>
    <mergeCell ref="C3:H3"/>
    <mergeCell ref="C4:H4"/>
    <mergeCell ref="C5:H5"/>
    <mergeCell ref="D7:E7"/>
    <mergeCell ref="D8:E8"/>
    <mergeCell ref="C6:D6"/>
    <mergeCell ref="D9:E9"/>
    <mergeCell ref="D10:E10"/>
    <mergeCell ref="D11:E11"/>
    <mergeCell ref="D12:E12"/>
    <mergeCell ref="D19:E19"/>
    <mergeCell ref="D13:E13"/>
    <mergeCell ref="D18:E18"/>
    <mergeCell ref="D16:E16"/>
    <mergeCell ref="D20:E20"/>
    <mergeCell ref="D14:E14"/>
    <mergeCell ref="D15:E15"/>
    <mergeCell ref="D17:E17"/>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9" zoomScale="167" zoomScaleNormal="59" zoomScalePageLayoutView="59" workbookViewId="0">
      <selection activeCell="D28" sqref="D28"/>
    </sheetView>
  </sheetViews>
  <sheetFormatPr defaultColWidth="9.08984375" defaultRowHeight="14.5" x14ac:dyDescent="0.35"/>
  <cols>
    <col min="1" max="1" width="1.36328125" customWidth="1"/>
    <col min="2" max="2" width="2" customWidth="1"/>
    <col min="3" max="3" width="47" customWidth="1"/>
    <col min="4" max="4" width="122.453125" customWidth="1"/>
    <col min="5" max="5" width="20.90625" customWidth="1"/>
    <col min="6" max="6" width="1.453125" customWidth="1"/>
  </cols>
  <sheetData>
    <row r="1" spans="2:5" ht="15" thickBot="1" x14ac:dyDescent="0.4"/>
    <row r="2" spans="2:5" ht="15" thickBot="1" x14ac:dyDescent="0.4">
      <c r="B2" s="69"/>
      <c r="C2" s="42"/>
      <c r="D2" s="42"/>
      <c r="E2" s="43"/>
    </row>
    <row r="3" spans="2:5" ht="18" thickBot="1" x14ac:dyDescent="0.4">
      <c r="B3" s="70"/>
      <c r="C3" s="642" t="s">
        <v>261</v>
      </c>
      <c r="D3" s="643"/>
      <c r="E3" s="71"/>
    </row>
    <row r="4" spans="2:5" x14ac:dyDescent="0.35">
      <c r="B4" s="70"/>
      <c r="C4" s="72"/>
      <c r="D4" s="72"/>
      <c r="E4" s="71"/>
    </row>
    <row r="5" spans="2:5" ht="15" thickBot="1" x14ac:dyDescent="0.4">
      <c r="B5" s="70"/>
      <c r="C5" s="73" t="s">
        <v>298</v>
      </c>
      <c r="D5" s="72"/>
      <c r="E5" s="71"/>
    </row>
    <row r="6" spans="2:5" ht="15" thickBot="1" x14ac:dyDescent="0.4">
      <c r="B6" s="70"/>
      <c r="C6" s="79" t="s">
        <v>262</v>
      </c>
      <c r="D6" s="80" t="s">
        <v>263</v>
      </c>
      <c r="E6" s="71"/>
    </row>
    <row r="7" spans="2:5" ht="155.25" customHeight="1" thickBot="1" x14ac:dyDescent="0.4">
      <c r="B7" s="70"/>
      <c r="C7" s="74" t="s">
        <v>969</v>
      </c>
      <c r="D7" s="351" t="s">
        <v>970</v>
      </c>
      <c r="E7" s="71"/>
    </row>
    <row r="8" spans="2:5" ht="93.75" customHeight="1" thickBot="1" x14ac:dyDescent="0.4">
      <c r="B8" s="70"/>
      <c r="C8" s="75" t="s">
        <v>302</v>
      </c>
      <c r="D8" s="351" t="s">
        <v>1014</v>
      </c>
      <c r="E8" s="71"/>
    </row>
    <row r="9" spans="2:5" ht="43" thickBot="1" x14ac:dyDescent="0.4">
      <c r="B9" s="70"/>
      <c r="C9" s="76" t="s">
        <v>264</v>
      </c>
      <c r="D9" s="351" t="s">
        <v>971</v>
      </c>
      <c r="E9" s="71"/>
    </row>
    <row r="10" spans="2:5" ht="99" thickBot="1" x14ac:dyDescent="0.4">
      <c r="B10" s="70"/>
      <c r="C10" s="74" t="s">
        <v>277</v>
      </c>
      <c r="D10" s="351" t="s">
        <v>972</v>
      </c>
      <c r="E10" s="71"/>
    </row>
    <row r="11" spans="2:5" x14ac:dyDescent="0.35">
      <c r="B11" s="70"/>
      <c r="C11" s="72"/>
      <c r="D11" s="72"/>
      <c r="E11" s="71"/>
    </row>
    <row r="12" spans="2:5" ht="15" thickBot="1" x14ac:dyDescent="0.4">
      <c r="B12" s="70"/>
      <c r="C12" s="644" t="s">
        <v>299</v>
      </c>
      <c r="D12" s="644"/>
      <c r="E12" s="71"/>
    </row>
    <row r="13" spans="2:5" ht="15" thickBot="1" x14ac:dyDescent="0.4">
      <c r="B13" s="70"/>
      <c r="C13" s="81" t="s">
        <v>265</v>
      </c>
      <c r="D13" s="81" t="s">
        <v>263</v>
      </c>
      <c r="E13" s="71"/>
    </row>
    <row r="14" spans="2:5" ht="15" thickBot="1" x14ac:dyDescent="0.4">
      <c r="B14" s="70"/>
      <c r="C14" s="641" t="s">
        <v>300</v>
      </c>
      <c r="D14" s="641"/>
      <c r="E14" s="71"/>
    </row>
    <row r="15" spans="2:5" ht="208.4" customHeight="1" thickBot="1" x14ac:dyDescent="0.4">
      <c r="B15" s="70"/>
      <c r="C15" s="76" t="s">
        <v>303</v>
      </c>
      <c r="D15" s="341" t="s">
        <v>973</v>
      </c>
      <c r="E15" s="71"/>
    </row>
    <row r="16" spans="2:5" ht="173.25" customHeight="1" thickBot="1" x14ac:dyDescent="0.4">
      <c r="B16" s="70"/>
      <c r="C16" s="76" t="s">
        <v>304</v>
      </c>
      <c r="D16" s="341" t="s">
        <v>1019</v>
      </c>
      <c r="E16" s="71"/>
    </row>
    <row r="17" spans="2:5" ht="15" thickBot="1" x14ac:dyDescent="0.4">
      <c r="B17" s="70"/>
      <c r="C17" s="641" t="s">
        <v>301</v>
      </c>
      <c r="D17" s="641"/>
      <c r="E17" s="71"/>
    </row>
    <row r="18" spans="2:5" ht="187.4" customHeight="1" thickBot="1" x14ac:dyDescent="0.4">
      <c r="B18" s="70"/>
      <c r="C18" s="76" t="s">
        <v>305</v>
      </c>
      <c r="D18" s="341" t="s">
        <v>1020</v>
      </c>
      <c r="E18" s="71"/>
    </row>
    <row r="19" spans="2:5" ht="168" customHeight="1" thickBot="1" x14ac:dyDescent="0.4">
      <c r="B19" s="70"/>
      <c r="C19" s="76" t="s">
        <v>297</v>
      </c>
      <c r="D19" s="341" t="s">
        <v>974</v>
      </c>
      <c r="E19" s="71"/>
    </row>
    <row r="20" spans="2:5" ht="15" thickBot="1" x14ac:dyDescent="0.4">
      <c r="B20" s="70"/>
      <c r="C20" s="641" t="s">
        <v>266</v>
      </c>
      <c r="D20" s="641"/>
      <c r="E20" s="71"/>
    </row>
    <row r="21" spans="2:5" ht="153.75" customHeight="1" thickBot="1" x14ac:dyDescent="0.4">
      <c r="B21" s="70"/>
      <c r="C21" s="77" t="s">
        <v>267</v>
      </c>
      <c r="D21" s="341" t="s">
        <v>1021</v>
      </c>
      <c r="E21" s="71"/>
    </row>
    <row r="22" spans="2:5" ht="202.4" customHeight="1" thickBot="1" x14ac:dyDescent="0.4">
      <c r="B22" s="70"/>
      <c r="C22" s="77" t="s">
        <v>268</v>
      </c>
      <c r="D22" s="341" t="s">
        <v>1022</v>
      </c>
      <c r="E22" s="71"/>
    </row>
    <row r="23" spans="2:5" ht="92.25" customHeight="1" thickBot="1" x14ac:dyDescent="0.4">
      <c r="B23" s="70"/>
      <c r="C23" s="77" t="s">
        <v>269</v>
      </c>
      <c r="D23" s="341" t="s">
        <v>975</v>
      </c>
      <c r="E23" s="71"/>
    </row>
    <row r="24" spans="2:5" ht="15" thickBot="1" x14ac:dyDescent="0.4">
      <c r="B24" s="70"/>
      <c r="C24" s="641" t="s">
        <v>270</v>
      </c>
      <c r="D24" s="641"/>
      <c r="E24" s="71"/>
    </row>
    <row r="25" spans="2:5" ht="157.5" customHeight="1" thickBot="1" x14ac:dyDescent="0.4">
      <c r="B25" s="70"/>
      <c r="C25" s="76" t="s">
        <v>306</v>
      </c>
      <c r="D25" s="341" t="s">
        <v>976</v>
      </c>
      <c r="E25" s="71"/>
    </row>
    <row r="26" spans="2:5" ht="90.75" customHeight="1" thickBot="1" x14ac:dyDescent="0.4">
      <c r="B26" s="70"/>
      <c r="C26" s="76" t="s">
        <v>307</v>
      </c>
      <c r="D26" s="341" t="s">
        <v>977</v>
      </c>
      <c r="E26" s="71"/>
    </row>
    <row r="27" spans="2:5" ht="149.25" customHeight="1" thickBot="1" x14ac:dyDescent="0.4">
      <c r="B27" s="70"/>
      <c r="C27" s="76" t="s">
        <v>271</v>
      </c>
      <c r="D27" s="341" t="s">
        <v>1023</v>
      </c>
      <c r="E27" s="71"/>
    </row>
    <row r="28" spans="2:5" ht="67.5" customHeight="1" thickBot="1" x14ac:dyDescent="0.4">
      <c r="B28" s="70"/>
      <c r="C28" s="76" t="s">
        <v>308</v>
      </c>
      <c r="D28" s="341" t="s">
        <v>978</v>
      </c>
      <c r="E28" s="71"/>
    </row>
    <row r="29" spans="2:5" ht="15" thickBot="1" x14ac:dyDescent="0.4">
      <c r="B29" s="99"/>
      <c r="C29" s="78"/>
      <c r="D29" s="78"/>
      <c r="E29" s="100"/>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zoomScale="111" zoomScaleNormal="80" zoomScalePageLayoutView="80" workbookViewId="0">
      <selection activeCell="C77" sqref="C77:C83"/>
    </sheetView>
  </sheetViews>
  <sheetFormatPr defaultColWidth="9.08984375" defaultRowHeight="14.5" outlineLevelRow="1" x14ac:dyDescent="0.35"/>
  <cols>
    <col min="1" max="1" width="3" style="101" customWidth="1"/>
    <col min="2" max="2" width="28.453125" style="101" customWidth="1"/>
    <col min="3" max="3" width="22.08984375" style="101" customWidth="1"/>
    <col min="4" max="4" width="23.08984375" style="101" customWidth="1"/>
    <col min="5" max="5" width="21.36328125" style="101" customWidth="1"/>
    <col min="6" max="6" width="13" style="101" customWidth="1"/>
    <col min="7" max="7" width="15.36328125" style="101" customWidth="1"/>
    <col min="8" max="8" width="22.453125" style="101" customWidth="1"/>
    <col min="9" max="9" width="19.453125" style="101" customWidth="1"/>
    <col min="10" max="10" width="17.90625" style="101" customWidth="1"/>
    <col min="11" max="11" width="15.36328125" style="101" customWidth="1"/>
    <col min="12" max="12" width="30.36328125" style="101" customWidth="1"/>
    <col min="13" max="13" width="27.08984375" style="101" bestFit="1" customWidth="1"/>
    <col min="14" max="14" width="25" style="101" customWidth="1"/>
    <col min="15" max="15" width="25.90625" style="101" bestFit="1" customWidth="1"/>
    <col min="16" max="16" width="30.36328125" style="101" customWidth="1"/>
    <col min="17" max="17" width="27.08984375" style="101" bestFit="1" customWidth="1"/>
    <col min="18" max="18" width="24.36328125" style="101" customWidth="1"/>
    <col min="19" max="19" width="23.08984375" style="101" bestFit="1" customWidth="1"/>
    <col min="20" max="20" width="27.6328125" style="101" customWidth="1"/>
    <col min="21" max="16384" width="9.08984375" style="101"/>
  </cols>
  <sheetData>
    <row r="1" spans="2:19" ht="15" thickBot="1" x14ac:dyDescent="0.4"/>
    <row r="2" spans="2:19" ht="26" x14ac:dyDescent="0.35">
      <c r="B2" s="66"/>
      <c r="C2" s="738"/>
      <c r="D2" s="738"/>
      <c r="E2" s="738"/>
      <c r="F2" s="738"/>
      <c r="G2" s="738"/>
      <c r="H2" s="61"/>
      <c r="I2" s="61"/>
      <c r="J2" s="61"/>
      <c r="K2" s="61"/>
      <c r="L2" s="61"/>
      <c r="M2" s="61"/>
      <c r="N2" s="61"/>
      <c r="O2" s="61"/>
      <c r="P2" s="61"/>
      <c r="Q2" s="61"/>
      <c r="R2" s="61"/>
      <c r="S2" s="62"/>
    </row>
    <row r="3" spans="2:19" ht="26" x14ac:dyDescent="0.35">
      <c r="B3" s="67"/>
      <c r="C3" s="744" t="s">
        <v>293</v>
      </c>
      <c r="D3" s="745"/>
      <c r="E3" s="745"/>
      <c r="F3" s="745"/>
      <c r="G3" s="746"/>
      <c r="H3" s="64"/>
      <c r="I3" s="64"/>
      <c r="J3" s="64"/>
      <c r="K3" s="64"/>
      <c r="L3" s="64"/>
      <c r="M3" s="64"/>
      <c r="N3" s="64"/>
      <c r="O3" s="64"/>
      <c r="P3" s="64"/>
      <c r="Q3" s="64"/>
      <c r="R3" s="64"/>
      <c r="S3" s="65"/>
    </row>
    <row r="4" spans="2:19" ht="26" x14ac:dyDescent="0.35">
      <c r="B4" s="67"/>
      <c r="C4" s="68"/>
      <c r="D4" s="68"/>
      <c r="E4" s="68"/>
      <c r="F4" s="68"/>
      <c r="G4" s="68"/>
      <c r="H4" s="64"/>
      <c r="I4" s="64"/>
      <c r="J4" s="64"/>
      <c r="K4" s="64"/>
      <c r="L4" s="64"/>
      <c r="M4" s="64"/>
      <c r="N4" s="64"/>
      <c r="O4" s="64"/>
      <c r="P4" s="64"/>
      <c r="Q4" s="64"/>
      <c r="R4" s="64"/>
      <c r="S4" s="65"/>
    </row>
    <row r="5" spans="2:19" ht="15" thickBot="1" x14ac:dyDescent="0.4">
      <c r="B5" s="63"/>
      <c r="C5" s="64"/>
      <c r="D5" s="64"/>
      <c r="E5" s="64"/>
      <c r="F5" s="64"/>
      <c r="G5" s="64"/>
      <c r="H5" s="64"/>
      <c r="I5" s="64"/>
      <c r="J5" s="64"/>
      <c r="K5" s="64"/>
      <c r="L5" s="64"/>
      <c r="M5" s="64"/>
      <c r="N5" s="64"/>
      <c r="O5" s="64"/>
      <c r="P5" s="64"/>
      <c r="Q5" s="64"/>
      <c r="R5" s="64"/>
      <c r="S5" s="65"/>
    </row>
    <row r="6" spans="2:19" ht="34.5" customHeight="1" thickBot="1" x14ac:dyDescent="0.4">
      <c r="B6" s="739" t="s">
        <v>601</v>
      </c>
      <c r="C6" s="740"/>
      <c r="D6" s="740"/>
      <c r="E6" s="740"/>
      <c r="F6" s="740"/>
      <c r="G6" s="740"/>
      <c r="H6" s="193"/>
      <c r="I6" s="193"/>
      <c r="J6" s="193"/>
      <c r="K6" s="193"/>
      <c r="L6" s="193"/>
      <c r="M6" s="193"/>
      <c r="N6" s="193"/>
      <c r="O6" s="193"/>
      <c r="P6" s="193"/>
      <c r="Q6" s="193"/>
      <c r="R6" s="193"/>
      <c r="S6" s="194"/>
    </row>
    <row r="7" spans="2:19" ht="15.75" customHeight="1" x14ac:dyDescent="0.35">
      <c r="B7" s="739" t="s">
        <v>663</v>
      </c>
      <c r="C7" s="741"/>
      <c r="D7" s="741"/>
      <c r="E7" s="741"/>
      <c r="F7" s="741"/>
      <c r="G7" s="741"/>
      <c r="H7" s="193"/>
      <c r="I7" s="193"/>
      <c r="J7" s="193"/>
      <c r="K7" s="193"/>
      <c r="L7" s="193"/>
      <c r="M7" s="193"/>
      <c r="N7" s="193"/>
      <c r="O7" s="193"/>
      <c r="P7" s="193"/>
      <c r="Q7" s="193"/>
      <c r="R7" s="193"/>
      <c r="S7" s="194"/>
    </row>
    <row r="8" spans="2:19" ht="15.75" customHeight="1" thickBot="1" x14ac:dyDescent="0.4">
      <c r="B8" s="742" t="s">
        <v>243</v>
      </c>
      <c r="C8" s="743"/>
      <c r="D8" s="743"/>
      <c r="E8" s="743"/>
      <c r="F8" s="743"/>
      <c r="G8" s="743"/>
      <c r="H8" s="195"/>
      <c r="I8" s="195"/>
      <c r="J8" s="195"/>
      <c r="K8" s="195"/>
      <c r="L8" s="195"/>
      <c r="M8" s="195"/>
      <c r="N8" s="195"/>
      <c r="O8" s="195"/>
      <c r="P8" s="195"/>
      <c r="Q8" s="195"/>
      <c r="R8" s="195"/>
      <c r="S8" s="196"/>
    </row>
    <row r="10" spans="2:19" ht="27" customHeight="1" x14ac:dyDescent="0.5">
      <c r="B10" s="645" t="s">
        <v>312</v>
      </c>
      <c r="C10" s="645"/>
    </row>
    <row r="11" spans="2:19" ht="7.5" customHeight="1" thickBot="1" x14ac:dyDescent="0.4"/>
    <row r="12" spans="2:19" ht="15" hidden="1" customHeight="1" thickBot="1" x14ac:dyDescent="0.4">
      <c r="B12" s="199" t="s">
        <v>313</v>
      </c>
      <c r="C12" s="102" t="s">
        <v>680</v>
      </c>
    </row>
    <row r="13" spans="2:19" ht="15.75" customHeight="1" thickBot="1" x14ac:dyDescent="0.4">
      <c r="B13" s="199" t="s">
        <v>280</v>
      </c>
      <c r="C13" s="102" t="s">
        <v>681</v>
      </c>
      <c r="E13" s="101" t="s">
        <v>763</v>
      </c>
      <c r="N13" s="455"/>
      <c r="O13" s="455">
        <f>K21+O21</f>
        <v>23512</v>
      </c>
    </row>
    <row r="14" spans="2:19" ht="13.5" customHeight="1" thickBot="1" x14ac:dyDescent="0.4">
      <c r="B14" s="199" t="s">
        <v>664</v>
      </c>
      <c r="C14" s="102"/>
    </row>
    <row r="15" spans="2:19" ht="15.75" hidden="1" customHeight="1" thickBot="1" x14ac:dyDescent="0.4">
      <c r="B15" s="199" t="s">
        <v>314</v>
      </c>
      <c r="C15" s="102" t="s">
        <v>636</v>
      </c>
    </row>
    <row r="16" spans="2:19" ht="15" hidden="1" thickBot="1" x14ac:dyDescent="0.4">
      <c r="B16" s="199" t="s">
        <v>315</v>
      </c>
      <c r="C16" s="102" t="s">
        <v>606</v>
      </c>
      <c r="E16" s="213"/>
    </row>
    <row r="17" spans="2:19" ht="15" hidden="1" thickBot="1" x14ac:dyDescent="0.4">
      <c r="B17" s="199" t="s">
        <v>316</v>
      </c>
      <c r="C17" s="102" t="s">
        <v>496</v>
      </c>
    </row>
    <row r="18" spans="2:19" ht="12" customHeight="1" thickBot="1" x14ac:dyDescent="0.4">
      <c r="G18" s="101">
        <v>0</v>
      </c>
    </row>
    <row r="19" spans="2:19" ht="15" thickBot="1" x14ac:dyDescent="0.4">
      <c r="D19" s="646" t="s">
        <v>317</v>
      </c>
      <c r="E19" s="647"/>
      <c r="F19" s="647"/>
      <c r="G19" s="648"/>
      <c r="H19" s="646" t="s">
        <v>318</v>
      </c>
      <c r="I19" s="647"/>
      <c r="J19" s="647"/>
      <c r="K19" s="648"/>
      <c r="L19" s="646" t="s">
        <v>319</v>
      </c>
      <c r="M19" s="647"/>
      <c r="N19" s="647"/>
      <c r="O19" s="648"/>
      <c r="P19" s="646" t="s">
        <v>320</v>
      </c>
      <c r="Q19" s="647"/>
      <c r="R19" s="647"/>
      <c r="S19" s="648"/>
    </row>
    <row r="20" spans="2:19" ht="45" customHeight="1" thickBot="1" x14ac:dyDescent="0.4">
      <c r="B20" s="649" t="s">
        <v>321</v>
      </c>
      <c r="C20" s="652" t="s">
        <v>762</v>
      </c>
      <c r="D20" s="103"/>
      <c r="E20" s="104" t="s">
        <v>322</v>
      </c>
      <c r="F20" s="105" t="s">
        <v>323</v>
      </c>
      <c r="G20" s="106" t="s">
        <v>324</v>
      </c>
      <c r="H20" s="103"/>
      <c r="I20" s="104" t="s">
        <v>322</v>
      </c>
      <c r="J20" s="105" t="s">
        <v>323</v>
      </c>
      <c r="K20" s="106" t="s">
        <v>324</v>
      </c>
      <c r="L20" s="103"/>
      <c r="M20" s="104" t="s">
        <v>322</v>
      </c>
      <c r="N20" s="105" t="s">
        <v>323</v>
      </c>
      <c r="O20" s="106" t="s">
        <v>324</v>
      </c>
      <c r="P20" s="103"/>
      <c r="Q20" s="104" t="s">
        <v>322</v>
      </c>
      <c r="R20" s="105" t="s">
        <v>323</v>
      </c>
      <c r="S20" s="106" t="s">
        <v>324</v>
      </c>
    </row>
    <row r="21" spans="2:19" ht="40.5" customHeight="1" x14ac:dyDescent="0.35">
      <c r="B21" s="650"/>
      <c r="C21" s="653"/>
      <c r="D21" s="107" t="s">
        <v>325</v>
      </c>
      <c r="E21" s="212">
        <v>211857</v>
      </c>
      <c r="F21" s="213">
        <v>54000</v>
      </c>
      <c r="G21" s="213">
        <v>157857</v>
      </c>
      <c r="H21" s="108" t="s">
        <v>325</v>
      </c>
      <c r="I21" s="289">
        <v>18297</v>
      </c>
      <c r="J21" s="290">
        <v>7319</v>
      </c>
      <c r="K21" s="290">
        <v>10978</v>
      </c>
      <c r="L21" s="107" t="s">
        <v>325</v>
      </c>
      <c r="M21" s="450">
        <v>28089</v>
      </c>
      <c r="N21" s="450">
        <v>15555</v>
      </c>
      <c r="O21" s="450">
        <v>12534</v>
      </c>
      <c r="P21" s="107" t="s">
        <v>325</v>
      </c>
      <c r="Q21" s="109"/>
      <c r="R21" s="110"/>
      <c r="S21" s="111"/>
    </row>
    <row r="22" spans="2:19" ht="39.75" customHeight="1" x14ac:dyDescent="0.35">
      <c r="B22" s="650"/>
      <c r="C22" s="653"/>
      <c r="D22" s="112" t="s">
        <v>326</v>
      </c>
      <c r="E22" s="446">
        <v>0.55000000000000004</v>
      </c>
      <c r="F22" s="446">
        <v>0.55000000000000004</v>
      </c>
      <c r="G22" s="447">
        <v>0.55000000000000004</v>
      </c>
      <c r="H22" s="115" t="s">
        <v>326</v>
      </c>
      <c r="I22" s="448">
        <v>0.62</v>
      </c>
      <c r="J22" s="448">
        <v>0.62</v>
      </c>
      <c r="K22" s="449">
        <v>0.62</v>
      </c>
      <c r="L22" s="112" t="s">
        <v>326</v>
      </c>
      <c r="M22" s="448">
        <v>0.5</v>
      </c>
      <c r="N22" s="448">
        <v>0.5</v>
      </c>
      <c r="O22" s="449">
        <v>0.5</v>
      </c>
      <c r="P22" s="112" t="s">
        <v>326</v>
      </c>
      <c r="Q22" s="116"/>
      <c r="R22" s="116"/>
      <c r="S22" s="117"/>
    </row>
    <row r="23" spans="2:19" ht="37.5" customHeight="1" x14ac:dyDescent="0.35">
      <c r="B23" s="651"/>
      <c r="C23" s="654"/>
      <c r="D23" s="112" t="s">
        <v>327</v>
      </c>
      <c r="E23" s="113"/>
      <c r="F23" s="113"/>
      <c r="G23" s="114"/>
      <c r="H23" s="115" t="s">
        <v>327</v>
      </c>
      <c r="I23" s="448">
        <v>0.1</v>
      </c>
      <c r="J23" s="448">
        <v>0.1</v>
      </c>
      <c r="K23" s="449">
        <v>0.1</v>
      </c>
      <c r="L23" s="112" t="s">
        <v>327</v>
      </c>
      <c r="M23" s="448">
        <v>0.15</v>
      </c>
      <c r="N23" s="448">
        <v>0.15</v>
      </c>
      <c r="O23" s="449">
        <v>0.15</v>
      </c>
      <c r="P23" s="112" t="s">
        <v>327</v>
      </c>
      <c r="Q23" s="116"/>
      <c r="R23" s="116"/>
      <c r="S23" s="117"/>
    </row>
    <row r="24" spans="2:19" ht="15" thickBot="1" x14ac:dyDescent="0.4">
      <c r="B24" s="118"/>
      <c r="C24" s="118"/>
      <c r="Q24" s="119"/>
      <c r="R24" s="119"/>
      <c r="S24" s="119"/>
    </row>
    <row r="25" spans="2:19" ht="30" customHeight="1" thickBot="1" x14ac:dyDescent="0.4">
      <c r="B25" s="118"/>
      <c r="C25" s="118"/>
      <c r="D25" s="646" t="s">
        <v>317</v>
      </c>
      <c r="E25" s="647"/>
      <c r="F25" s="647"/>
      <c r="G25" s="648"/>
      <c r="H25" s="646" t="s">
        <v>318</v>
      </c>
      <c r="I25" s="647"/>
      <c r="J25" s="647"/>
      <c r="K25" s="648"/>
      <c r="L25" s="646" t="s">
        <v>319</v>
      </c>
      <c r="M25" s="647"/>
      <c r="N25" s="647"/>
      <c r="O25" s="648"/>
      <c r="P25" s="646" t="s">
        <v>320</v>
      </c>
      <c r="Q25" s="647"/>
      <c r="R25" s="647"/>
      <c r="S25" s="648"/>
    </row>
    <row r="26" spans="2:19" ht="47.25" customHeight="1" x14ac:dyDescent="0.35">
      <c r="B26" s="649" t="s">
        <v>328</v>
      </c>
      <c r="C26" s="649" t="s">
        <v>329</v>
      </c>
      <c r="D26" s="655" t="s">
        <v>330</v>
      </c>
      <c r="E26" s="656"/>
      <c r="F26" s="120" t="s">
        <v>331</v>
      </c>
      <c r="G26" s="121" t="s">
        <v>332</v>
      </c>
      <c r="H26" s="655" t="s">
        <v>330</v>
      </c>
      <c r="I26" s="656"/>
      <c r="J26" s="120" t="s">
        <v>331</v>
      </c>
      <c r="K26" s="121" t="s">
        <v>332</v>
      </c>
      <c r="L26" s="655" t="s">
        <v>330</v>
      </c>
      <c r="M26" s="656"/>
      <c r="N26" s="120" t="s">
        <v>331</v>
      </c>
      <c r="O26" s="121" t="s">
        <v>332</v>
      </c>
      <c r="P26" s="655" t="s">
        <v>330</v>
      </c>
      <c r="Q26" s="656"/>
      <c r="R26" s="120" t="s">
        <v>331</v>
      </c>
      <c r="S26" s="121" t="s">
        <v>332</v>
      </c>
    </row>
    <row r="27" spans="2:19" ht="51" customHeight="1" x14ac:dyDescent="0.35">
      <c r="B27" s="650"/>
      <c r="C27" s="650"/>
      <c r="D27" s="122" t="s">
        <v>325</v>
      </c>
      <c r="E27" s="123">
        <v>0</v>
      </c>
      <c r="F27" s="671" t="s">
        <v>410</v>
      </c>
      <c r="G27" s="673" t="s">
        <v>531</v>
      </c>
      <c r="H27" s="122" t="s">
        <v>325</v>
      </c>
      <c r="I27" s="290">
        <v>7319</v>
      </c>
      <c r="J27" s="657" t="s">
        <v>410</v>
      </c>
      <c r="K27" s="659" t="s">
        <v>520</v>
      </c>
      <c r="L27" s="122" t="s">
        <v>325</v>
      </c>
      <c r="M27" s="352">
        <v>15555</v>
      </c>
      <c r="N27" s="657" t="s">
        <v>410</v>
      </c>
      <c r="O27" s="659" t="s">
        <v>526</v>
      </c>
      <c r="P27" s="122" t="s">
        <v>325</v>
      </c>
      <c r="Q27" s="124"/>
      <c r="R27" s="657"/>
      <c r="S27" s="659"/>
    </row>
    <row r="28" spans="2:19" ht="51" customHeight="1" x14ac:dyDescent="0.35">
      <c r="B28" s="651"/>
      <c r="C28" s="651"/>
      <c r="D28" s="125" t="s">
        <v>333</v>
      </c>
      <c r="E28" s="126">
        <v>0</v>
      </c>
      <c r="F28" s="672"/>
      <c r="G28" s="674"/>
      <c r="H28" s="125" t="s">
        <v>333</v>
      </c>
      <c r="I28" s="445">
        <v>0.62</v>
      </c>
      <c r="J28" s="658"/>
      <c r="K28" s="660"/>
      <c r="L28" s="125" t="s">
        <v>333</v>
      </c>
      <c r="M28" s="451">
        <v>0.5</v>
      </c>
      <c r="N28" s="658"/>
      <c r="O28" s="660"/>
      <c r="P28" s="125" t="s">
        <v>333</v>
      </c>
      <c r="Q28" s="127"/>
      <c r="R28" s="658"/>
      <c r="S28" s="660"/>
    </row>
    <row r="29" spans="2:19" ht="33.75" customHeight="1" x14ac:dyDescent="0.35">
      <c r="B29" s="661" t="s">
        <v>334</v>
      </c>
      <c r="C29" s="664" t="s">
        <v>335</v>
      </c>
      <c r="D29" s="128" t="s">
        <v>336</v>
      </c>
      <c r="E29" s="129" t="s">
        <v>316</v>
      </c>
      <c r="F29" s="129" t="s">
        <v>337</v>
      </c>
      <c r="G29" s="130" t="s">
        <v>338</v>
      </c>
      <c r="H29" s="128" t="s">
        <v>336</v>
      </c>
      <c r="I29" s="129" t="s">
        <v>316</v>
      </c>
      <c r="J29" s="129" t="s">
        <v>337</v>
      </c>
      <c r="K29" s="130" t="s">
        <v>338</v>
      </c>
      <c r="L29" s="128" t="s">
        <v>336</v>
      </c>
      <c r="M29" s="129" t="s">
        <v>316</v>
      </c>
      <c r="N29" s="129" t="s">
        <v>337</v>
      </c>
      <c r="O29" s="130" t="s">
        <v>338</v>
      </c>
      <c r="P29" s="128" t="s">
        <v>336</v>
      </c>
      <c r="Q29" s="129" t="s">
        <v>316</v>
      </c>
      <c r="R29" s="129" t="s">
        <v>337</v>
      </c>
      <c r="S29" s="130" t="s">
        <v>338</v>
      </c>
    </row>
    <row r="30" spans="2:19" ht="30" customHeight="1" x14ac:dyDescent="0.35">
      <c r="B30" s="662"/>
      <c r="C30" s="665"/>
      <c r="D30" s="131"/>
      <c r="E30" s="132"/>
      <c r="F30" s="132"/>
      <c r="G30" s="133"/>
      <c r="H30" s="134"/>
      <c r="I30" s="135"/>
      <c r="J30" s="134"/>
      <c r="K30" s="136"/>
      <c r="L30" s="134"/>
      <c r="M30" s="135"/>
      <c r="N30" s="134"/>
      <c r="O30" s="136"/>
      <c r="P30" s="134"/>
      <c r="Q30" s="135"/>
      <c r="R30" s="134"/>
      <c r="S30" s="136"/>
    </row>
    <row r="31" spans="2:19" ht="36.75" hidden="1" customHeight="1" outlineLevel="1" x14ac:dyDescent="0.35">
      <c r="B31" s="662"/>
      <c r="C31" s="665"/>
      <c r="D31" s="128" t="s">
        <v>336</v>
      </c>
      <c r="E31" s="129" t="s">
        <v>316</v>
      </c>
      <c r="F31" s="129" t="s">
        <v>337</v>
      </c>
      <c r="G31" s="130" t="s">
        <v>338</v>
      </c>
      <c r="H31" s="128" t="s">
        <v>336</v>
      </c>
      <c r="I31" s="129" t="s">
        <v>316</v>
      </c>
      <c r="J31" s="129" t="s">
        <v>337</v>
      </c>
      <c r="K31" s="130" t="s">
        <v>338</v>
      </c>
      <c r="L31" s="128" t="s">
        <v>336</v>
      </c>
      <c r="M31" s="129" t="s">
        <v>316</v>
      </c>
      <c r="N31" s="129" t="s">
        <v>337</v>
      </c>
      <c r="O31" s="130" t="s">
        <v>338</v>
      </c>
      <c r="P31" s="128" t="s">
        <v>336</v>
      </c>
      <c r="Q31" s="129" t="s">
        <v>316</v>
      </c>
      <c r="R31" s="129" t="s">
        <v>337</v>
      </c>
      <c r="S31" s="130" t="s">
        <v>338</v>
      </c>
    </row>
    <row r="32" spans="2:19" ht="30" hidden="1" customHeight="1" outlineLevel="1" x14ac:dyDescent="0.35">
      <c r="B32" s="662"/>
      <c r="C32" s="665"/>
      <c r="D32" s="131"/>
      <c r="E32" s="132"/>
      <c r="F32" s="132"/>
      <c r="G32" s="133"/>
      <c r="H32" s="134"/>
      <c r="I32" s="135"/>
      <c r="J32" s="134"/>
      <c r="K32" s="136"/>
      <c r="L32" s="134"/>
      <c r="M32" s="135"/>
      <c r="N32" s="134"/>
      <c r="O32" s="136"/>
      <c r="P32" s="134"/>
      <c r="Q32" s="135"/>
      <c r="R32" s="134"/>
      <c r="S32" s="136"/>
    </row>
    <row r="33" spans="2:19" ht="36" hidden="1" customHeight="1" outlineLevel="1" x14ac:dyDescent="0.35">
      <c r="B33" s="662"/>
      <c r="C33" s="665"/>
      <c r="D33" s="128" t="s">
        <v>336</v>
      </c>
      <c r="E33" s="129" t="s">
        <v>316</v>
      </c>
      <c r="F33" s="129" t="s">
        <v>337</v>
      </c>
      <c r="G33" s="130" t="s">
        <v>338</v>
      </c>
      <c r="H33" s="128" t="s">
        <v>336</v>
      </c>
      <c r="I33" s="129" t="s">
        <v>316</v>
      </c>
      <c r="J33" s="129" t="s">
        <v>337</v>
      </c>
      <c r="K33" s="130" t="s">
        <v>338</v>
      </c>
      <c r="L33" s="128" t="s">
        <v>336</v>
      </c>
      <c r="M33" s="129" t="s">
        <v>316</v>
      </c>
      <c r="N33" s="129" t="s">
        <v>337</v>
      </c>
      <c r="O33" s="130" t="s">
        <v>338</v>
      </c>
      <c r="P33" s="128" t="s">
        <v>336</v>
      </c>
      <c r="Q33" s="129" t="s">
        <v>316</v>
      </c>
      <c r="R33" s="129" t="s">
        <v>337</v>
      </c>
      <c r="S33" s="130" t="s">
        <v>338</v>
      </c>
    </row>
    <row r="34" spans="2:19" ht="30" hidden="1" customHeight="1" outlineLevel="1" x14ac:dyDescent="0.35">
      <c r="B34" s="662"/>
      <c r="C34" s="665"/>
      <c r="D34" s="131"/>
      <c r="E34" s="132"/>
      <c r="F34" s="132"/>
      <c r="G34" s="133"/>
      <c r="H34" s="134"/>
      <c r="I34" s="135"/>
      <c r="J34" s="134"/>
      <c r="K34" s="136"/>
      <c r="L34" s="134"/>
      <c r="M34" s="135"/>
      <c r="N34" s="134"/>
      <c r="O34" s="136"/>
      <c r="P34" s="134"/>
      <c r="Q34" s="135"/>
      <c r="R34" s="134"/>
      <c r="S34" s="136"/>
    </row>
    <row r="35" spans="2:19" ht="39" hidden="1" customHeight="1" outlineLevel="1" x14ac:dyDescent="0.35">
      <c r="B35" s="662"/>
      <c r="C35" s="665"/>
      <c r="D35" s="128" t="s">
        <v>336</v>
      </c>
      <c r="E35" s="129" t="s">
        <v>316</v>
      </c>
      <c r="F35" s="129" t="s">
        <v>337</v>
      </c>
      <c r="G35" s="130" t="s">
        <v>338</v>
      </c>
      <c r="H35" s="128" t="s">
        <v>336</v>
      </c>
      <c r="I35" s="129" t="s">
        <v>316</v>
      </c>
      <c r="J35" s="129" t="s">
        <v>337</v>
      </c>
      <c r="K35" s="130" t="s">
        <v>338</v>
      </c>
      <c r="L35" s="128" t="s">
        <v>336</v>
      </c>
      <c r="M35" s="129" t="s">
        <v>316</v>
      </c>
      <c r="N35" s="129" t="s">
        <v>337</v>
      </c>
      <c r="O35" s="130" t="s">
        <v>338</v>
      </c>
      <c r="P35" s="128" t="s">
        <v>336</v>
      </c>
      <c r="Q35" s="129" t="s">
        <v>316</v>
      </c>
      <c r="R35" s="129" t="s">
        <v>337</v>
      </c>
      <c r="S35" s="130" t="s">
        <v>338</v>
      </c>
    </row>
    <row r="36" spans="2:19" ht="30" hidden="1" customHeight="1" outlineLevel="1" x14ac:dyDescent="0.35">
      <c r="B36" s="662"/>
      <c r="C36" s="665"/>
      <c r="D36" s="131"/>
      <c r="E36" s="132"/>
      <c r="F36" s="132"/>
      <c r="G36" s="133"/>
      <c r="H36" s="134"/>
      <c r="I36" s="135"/>
      <c r="J36" s="134"/>
      <c r="K36" s="136"/>
      <c r="L36" s="134"/>
      <c r="M36" s="135"/>
      <c r="N36" s="134"/>
      <c r="O36" s="136"/>
      <c r="P36" s="134"/>
      <c r="Q36" s="135"/>
      <c r="R36" s="134"/>
      <c r="S36" s="136"/>
    </row>
    <row r="37" spans="2:19" ht="36.75" hidden="1" customHeight="1" outlineLevel="1" x14ac:dyDescent="0.35">
      <c r="B37" s="662"/>
      <c r="C37" s="665"/>
      <c r="D37" s="128" t="s">
        <v>336</v>
      </c>
      <c r="E37" s="129" t="s">
        <v>316</v>
      </c>
      <c r="F37" s="129" t="s">
        <v>337</v>
      </c>
      <c r="G37" s="130" t="s">
        <v>338</v>
      </c>
      <c r="H37" s="128" t="s">
        <v>336</v>
      </c>
      <c r="I37" s="129" t="s">
        <v>316</v>
      </c>
      <c r="J37" s="129" t="s">
        <v>337</v>
      </c>
      <c r="K37" s="130" t="s">
        <v>338</v>
      </c>
      <c r="L37" s="128" t="s">
        <v>336</v>
      </c>
      <c r="M37" s="129" t="s">
        <v>316</v>
      </c>
      <c r="N37" s="129" t="s">
        <v>337</v>
      </c>
      <c r="O37" s="130" t="s">
        <v>338</v>
      </c>
      <c r="P37" s="128" t="s">
        <v>336</v>
      </c>
      <c r="Q37" s="129" t="s">
        <v>316</v>
      </c>
      <c r="R37" s="129" t="s">
        <v>337</v>
      </c>
      <c r="S37" s="130" t="s">
        <v>338</v>
      </c>
    </row>
    <row r="38" spans="2:19" ht="30" hidden="1" customHeight="1" outlineLevel="1" x14ac:dyDescent="0.35">
      <c r="B38" s="663"/>
      <c r="C38" s="666"/>
      <c r="D38" s="131"/>
      <c r="E38" s="132"/>
      <c r="F38" s="132"/>
      <c r="G38" s="133"/>
      <c r="H38" s="134"/>
      <c r="I38" s="135"/>
      <c r="J38" s="134"/>
      <c r="K38" s="136"/>
      <c r="L38" s="134"/>
      <c r="M38" s="135"/>
      <c r="N38" s="134"/>
      <c r="O38" s="136"/>
      <c r="P38" s="134"/>
      <c r="Q38" s="135"/>
      <c r="R38" s="134"/>
      <c r="S38" s="136"/>
    </row>
    <row r="39" spans="2:19" ht="30" customHeight="1" collapsed="1" x14ac:dyDescent="0.35">
      <c r="B39" s="661" t="s">
        <v>339</v>
      </c>
      <c r="C39" s="661" t="s">
        <v>340</v>
      </c>
      <c r="D39" s="129" t="s">
        <v>341</v>
      </c>
      <c r="E39" s="129" t="s">
        <v>342</v>
      </c>
      <c r="F39" s="105" t="s">
        <v>343</v>
      </c>
      <c r="G39" s="137"/>
      <c r="H39" s="129" t="s">
        <v>341</v>
      </c>
      <c r="I39" s="129" t="s">
        <v>342</v>
      </c>
      <c r="J39" s="105" t="s">
        <v>343</v>
      </c>
      <c r="K39" s="138"/>
      <c r="L39" s="129" t="s">
        <v>341</v>
      </c>
      <c r="M39" s="129" t="s">
        <v>342</v>
      </c>
      <c r="N39" s="105" t="s">
        <v>343</v>
      </c>
      <c r="O39" s="138" t="s">
        <v>410</v>
      </c>
      <c r="P39" s="129" t="s">
        <v>341</v>
      </c>
      <c r="Q39" s="129" t="s">
        <v>342</v>
      </c>
      <c r="R39" s="105" t="s">
        <v>343</v>
      </c>
      <c r="S39" s="138"/>
    </row>
    <row r="40" spans="2:19" ht="30" customHeight="1" x14ac:dyDescent="0.35">
      <c r="B40" s="662"/>
      <c r="C40" s="662"/>
      <c r="D40" s="667">
        <v>0</v>
      </c>
      <c r="E40" s="667" t="s">
        <v>547</v>
      </c>
      <c r="F40" s="105" t="s">
        <v>344</v>
      </c>
      <c r="G40" s="139" t="s">
        <v>491</v>
      </c>
      <c r="H40" s="669">
        <v>1</v>
      </c>
      <c r="I40" s="669" t="s">
        <v>547</v>
      </c>
      <c r="J40" s="105" t="s">
        <v>344</v>
      </c>
      <c r="K40" s="140" t="s">
        <v>491</v>
      </c>
      <c r="L40" s="669">
        <v>1</v>
      </c>
      <c r="M40" s="669" t="s">
        <v>547</v>
      </c>
      <c r="N40" s="105" t="s">
        <v>344</v>
      </c>
      <c r="O40" s="140" t="s">
        <v>491</v>
      </c>
      <c r="P40" s="669"/>
      <c r="Q40" s="669"/>
      <c r="R40" s="105" t="s">
        <v>344</v>
      </c>
      <c r="S40" s="140"/>
    </row>
    <row r="41" spans="2:19" ht="30" customHeight="1" x14ac:dyDescent="0.35">
      <c r="B41" s="662"/>
      <c r="C41" s="662"/>
      <c r="D41" s="668"/>
      <c r="E41" s="668"/>
      <c r="F41" s="105" t="s">
        <v>345</v>
      </c>
      <c r="G41" s="133">
        <v>3</v>
      </c>
      <c r="H41" s="670"/>
      <c r="I41" s="670"/>
      <c r="J41" s="105" t="s">
        <v>345</v>
      </c>
      <c r="K41" s="136">
        <v>3</v>
      </c>
      <c r="L41" s="670"/>
      <c r="M41" s="670"/>
      <c r="N41" s="105" t="s">
        <v>345</v>
      </c>
      <c r="O41" s="136">
        <v>3</v>
      </c>
      <c r="P41" s="670"/>
      <c r="Q41" s="670"/>
      <c r="R41" s="105" t="s">
        <v>345</v>
      </c>
      <c r="S41" s="136"/>
    </row>
    <row r="42" spans="2:19" ht="30" customHeight="1" outlineLevel="1" x14ac:dyDescent="0.35">
      <c r="B42" s="662"/>
      <c r="C42" s="662"/>
      <c r="D42" s="129" t="s">
        <v>341</v>
      </c>
      <c r="E42" s="129" t="s">
        <v>342</v>
      </c>
      <c r="F42" s="105" t="s">
        <v>343</v>
      </c>
      <c r="G42" s="137" t="s">
        <v>410</v>
      </c>
      <c r="H42" s="129" t="s">
        <v>341</v>
      </c>
      <c r="I42" s="129" t="s">
        <v>342</v>
      </c>
      <c r="J42" s="105" t="s">
        <v>343</v>
      </c>
      <c r="K42" s="138" t="s">
        <v>410</v>
      </c>
      <c r="L42" s="129" t="s">
        <v>341</v>
      </c>
      <c r="M42" s="129" t="s">
        <v>342</v>
      </c>
      <c r="N42" s="105" t="s">
        <v>343</v>
      </c>
      <c r="O42" s="138" t="s">
        <v>410</v>
      </c>
      <c r="P42" s="129" t="s">
        <v>341</v>
      </c>
      <c r="Q42" s="129" t="s">
        <v>342</v>
      </c>
      <c r="R42" s="105" t="s">
        <v>343</v>
      </c>
      <c r="S42" s="138"/>
    </row>
    <row r="43" spans="2:19" ht="30" customHeight="1" outlineLevel="1" x14ac:dyDescent="0.35">
      <c r="B43" s="662"/>
      <c r="C43" s="662"/>
      <c r="D43" s="667">
        <v>0</v>
      </c>
      <c r="E43" s="667" t="s">
        <v>544</v>
      </c>
      <c r="F43" s="105" t="s">
        <v>344</v>
      </c>
      <c r="G43" s="139" t="s">
        <v>491</v>
      </c>
      <c r="H43" s="669">
        <v>1</v>
      </c>
      <c r="I43" s="669" t="s">
        <v>544</v>
      </c>
      <c r="J43" s="105" t="s">
        <v>344</v>
      </c>
      <c r="K43" s="140" t="s">
        <v>491</v>
      </c>
      <c r="L43" s="669">
        <v>1</v>
      </c>
      <c r="M43" s="669" t="s">
        <v>544</v>
      </c>
      <c r="N43" s="105" t="s">
        <v>344</v>
      </c>
      <c r="O43" s="140" t="s">
        <v>491</v>
      </c>
      <c r="P43" s="669"/>
      <c r="Q43" s="669"/>
      <c r="R43" s="105" t="s">
        <v>344</v>
      </c>
      <c r="S43" s="140"/>
    </row>
    <row r="44" spans="2:19" ht="30" customHeight="1" outlineLevel="1" x14ac:dyDescent="0.35">
      <c r="B44" s="662"/>
      <c r="C44" s="662"/>
      <c r="D44" s="668"/>
      <c r="E44" s="668"/>
      <c r="F44" s="105" t="s">
        <v>345</v>
      </c>
      <c r="G44" s="133">
        <v>3</v>
      </c>
      <c r="H44" s="670"/>
      <c r="I44" s="670"/>
      <c r="J44" s="105" t="s">
        <v>345</v>
      </c>
      <c r="K44" s="136">
        <v>3</v>
      </c>
      <c r="L44" s="670"/>
      <c r="M44" s="670"/>
      <c r="N44" s="105" t="s">
        <v>345</v>
      </c>
      <c r="O44" s="136">
        <v>3</v>
      </c>
      <c r="P44" s="670"/>
      <c r="Q44" s="670"/>
      <c r="R44" s="105" t="s">
        <v>345</v>
      </c>
      <c r="S44" s="136"/>
    </row>
    <row r="45" spans="2:19" ht="30" customHeight="1" outlineLevel="1" x14ac:dyDescent="0.35">
      <c r="B45" s="662"/>
      <c r="C45" s="662"/>
      <c r="D45" s="129" t="s">
        <v>341</v>
      </c>
      <c r="E45" s="129" t="s">
        <v>342</v>
      </c>
      <c r="F45" s="105" t="s">
        <v>343</v>
      </c>
      <c r="G45" s="137"/>
      <c r="H45" s="129"/>
      <c r="I45" s="129" t="s">
        <v>342</v>
      </c>
      <c r="J45" s="105" t="s">
        <v>343</v>
      </c>
      <c r="K45" s="138"/>
      <c r="L45" s="129" t="s">
        <v>341</v>
      </c>
      <c r="M45" s="129" t="s">
        <v>342</v>
      </c>
      <c r="N45" s="105" t="s">
        <v>343</v>
      </c>
      <c r="O45" s="138"/>
      <c r="P45" s="129" t="s">
        <v>341</v>
      </c>
      <c r="Q45" s="129" t="s">
        <v>342</v>
      </c>
      <c r="R45" s="105" t="s">
        <v>343</v>
      </c>
      <c r="S45" s="138"/>
    </row>
    <row r="46" spans="2:19" ht="30" customHeight="1" outlineLevel="1" x14ac:dyDescent="0.35">
      <c r="B46" s="662"/>
      <c r="C46" s="662"/>
      <c r="D46" s="667"/>
      <c r="E46" s="667"/>
      <c r="F46" s="105" t="s">
        <v>344</v>
      </c>
      <c r="G46" s="139"/>
      <c r="H46" s="669"/>
      <c r="I46" s="669"/>
      <c r="J46" s="105" t="s">
        <v>344</v>
      </c>
      <c r="K46" s="140"/>
      <c r="L46" s="669"/>
      <c r="M46" s="669"/>
      <c r="N46" s="105" t="s">
        <v>344</v>
      </c>
      <c r="O46" s="140"/>
      <c r="P46" s="669"/>
      <c r="Q46" s="669"/>
      <c r="R46" s="105" t="s">
        <v>344</v>
      </c>
      <c r="S46" s="140"/>
    </row>
    <row r="47" spans="2:19" ht="30" customHeight="1" outlineLevel="1" x14ac:dyDescent="0.35">
      <c r="B47" s="662"/>
      <c r="C47" s="662"/>
      <c r="D47" s="668"/>
      <c r="E47" s="668"/>
      <c r="F47" s="105" t="s">
        <v>345</v>
      </c>
      <c r="G47" s="133"/>
      <c r="H47" s="670"/>
      <c r="I47" s="670"/>
      <c r="J47" s="105" t="s">
        <v>345</v>
      </c>
      <c r="K47" s="136"/>
      <c r="L47" s="670"/>
      <c r="M47" s="670"/>
      <c r="N47" s="105" t="s">
        <v>345</v>
      </c>
      <c r="O47" s="136"/>
      <c r="P47" s="670"/>
      <c r="Q47" s="670"/>
      <c r="R47" s="105" t="s">
        <v>345</v>
      </c>
      <c r="S47" s="136"/>
    </row>
    <row r="48" spans="2:19" ht="30" customHeight="1" outlineLevel="1" x14ac:dyDescent="0.35">
      <c r="B48" s="662"/>
      <c r="C48" s="662"/>
      <c r="D48" s="129" t="s">
        <v>341</v>
      </c>
      <c r="E48" s="129" t="s">
        <v>342</v>
      </c>
      <c r="F48" s="105" t="s">
        <v>343</v>
      </c>
      <c r="G48" s="137"/>
      <c r="H48" s="129" t="s">
        <v>341</v>
      </c>
      <c r="I48" s="129" t="s">
        <v>342</v>
      </c>
      <c r="J48" s="105" t="s">
        <v>343</v>
      </c>
      <c r="K48" s="138"/>
      <c r="L48" s="129" t="s">
        <v>341</v>
      </c>
      <c r="M48" s="129" t="s">
        <v>342</v>
      </c>
      <c r="N48" s="105" t="s">
        <v>343</v>
      </c>
      <c r="O48" s="138"/>
      <c r="P48" s="129" t="s">
        <v>341</v>
      </c>
      <c r="Q48" s="129" t="s">
        <v>342</v>
      </c>
      <c r="R48" s="105" t="s">
        <v>343</v>
      </c>
      <c r="S48" s="138"/>
    </row>
    <row r="49" spans="2:19" ht="30" customHeight="1" outlineLevel="1" x14ac:dyDescent="0.35">
      <c r="B49" s="662"/>
      <c r="C49" s="662"/>
      <c r="D49" s="667"/>
      <c r="E49" s="667"/>
      <c r="F49" s="105" t="s">
        <v>344</v>
      </c>
      <c r="G49" s="139"/>
      <c r="H49" s="669"/>
      <c r="I49" s="669"/>
      <c r="J49" s="105" t="s">
        <v>344</v>
      </c>
      <c r="K49" s="140"/>
      <c r="L49" s="669"/>
      <c r="M49" s="669"/>
      <c r="N49" s="105" t="s">
        <v>344</v>
      </c>
      <c r="O49" s="140"/>
      <c r="P49" s="669"/>
      <c r="Q49" s="669"/>
      <c r="R49" s="105" t="s">
        <v>344</v>
      </c>
      <c r="S49" s="140"/>
    </row>
    <row r="50" spans="2:19" ht="30" customHeight="1" outlineLevel="1" x14ac:dyDescent="0.35">
      <c r="B50" s="663"/>
      <c r="C50" s="663"/>
      <c r="D50" s="668"/>
      <c r="E50" s="668"/>
      <c r="F50" s="105" t="s">
        <v>345</v>
      </c>
      <c r="G50" s="133"/>
      <c r="H50" s="670"/>
      <c r="I50" s="670"/>
      <c r="J50" s="105" t="s">
        <v>345</v>
      </c>
      <c r="K50" s="136"/>
      <c r="L50" s="670"/>
      <c r="M50" s="670"/>
      <c r="N50" s="105" t="s">
        <v>345</v>
      </c>
      <c r="O50" s="136"/>
      <c r="P50" s="670"/>
      <c r="Q50" s="670"/>
      <c r="R50" s="105" t="s">
        <v>345</v>
      </c>
      <c r="S50" s="136"/>
    </row>
    <row r="51" spans="2:19" ht="30" customHeight="1" thickBot="1" x14ac:dyDescent="0.4">
      <c r="C51" s="141"/>
      <c r="D51" s="142"/>
    </row>
    <row r="52" spans="2:19" ht="30" customHeight="1" thickBot="1" x14ac:dyDescent="0.4">
      <c r="D52" s="646" t="s">
        <v>317</v>
      </c>
      <c r="E52" s="647"/>
      <c r="F52" s="647"/>
      <c r="G52" s="648"/>
      <c r="H52" s="646" t="s">
        <v>318</v>
      </c>
      <c r="I52" s="647"/>
      <c r="J52" s="647"/>
      <c r="K52" s="648"/>
      <c r="L52" s="646" t="s">
        <v>319</v>
      </c>
      <c r="M52" s="647"/>
      <c r="N52" s="647"/>
      <c r="O52" s="648"/>
      <c r="P52" s="646" t="s">
        <v>320</v>
      </c>
      <c r="Q52" s="647"/>
      <c r="R52" s="647"/>
      <c r="S52" s="648"/>
    </row>
    <row r="53" spans="2:19" ht="30" customHeight="1" x14ac:dyDescent="0.35">
      <c r="B53" s="649" t="s">
        <v>346</v>
      </c>
      <c r="C53" s="649" t="s">
        <v>347</v>
      </c>
      <c r="D53" s="677" t="s">
        <v>348</v>
      </c>
      <c r="E53" s="678"/>
      <c r="F53" s="143" t="s">
        <v>316</v>
      </c>
      <c r="G53" s="144" t="s">
        <v>349</v>
      </c>
      <c r="H53" s="677" t="s">
        <v>348</v>
      </c>
      <c r="I53" s="678"/>
      <c r="J53" s="143" t="s">
        <v>316</v>
      </c>
      <c r="K53" s="144" t="s">
        <v>349</v>
      </c>
      <c r="L53" s="677" t="s">
        <v>348</v>
      </c>
      <c r="M53" s="678"/>
      <c r="N53" s="143" t="s">
        <v>316</v>
      </c>
      <c r="O53" s="144" t="s">
        <v>349</v>
      </c>
      <c r="P53" s="677" t="s">
        <v>348</v>
      </c>
      <c r="Q53" s="678"/>
      <c r="R53" s="143" t="s">
        <v>316</v>
      </c>
      <c r="S53" s="144" t="s">
        <v>349</v>
      </c>
    </row>
    <row r="54" spans="2:19" ht="45" customHeight="1" x14ac:dyDescent="0.35">
      <c r="B54" s="650"/>
      <c r="C54" s="650"/>
      <c r="D54" s="122" t="s">
        <v>325</v>
      </c>
      <c r="E54" s="123">
        <v>0</v>
      </c>
      <c r="F54" s="671" t="s">
        <v>476</v>
      </c>
      <c r="G54" s="673" t="s">
        <v>521</v>
      </c>
      <c r="H54" s="122" t="s">
        <v>325</v>
      </c>
      <c r="I54" s="124">
        <v>33</v>
      </c>
      <c r="J54" s="657" t="s">
        <v>496</v>
      </c>
      <c r="K54" s="659" t="s">
        <v>507</v>
      </c>
      <c r="L54" s="122" t="s">
        <v>325</v>
      </c>
      <c r="M54" s="124">
        <v>33</v>
      </c>
      <c r="N54" s="657" t="s">
        <v>496</v>
      </c>
      <c r="O54" s="659" t="s">
        <v>507</v>
      </c>
      <c r="P54" s="122" t="s">
        <v>325</v>
      </c>
      <c r="Q54" s="124"/>
      <c r="R54" s="657"/>
      <c r="S54" s="659"/>
    </row>
    <row r="55" spans="2:19" ht="45" customHeight="1" x14ac:dyDescent="0.35">
      <c r="B55" s="651"/>
      <c r="C55" s="651"/>
      <c r="D55" s="125" t="s">
        <v>333</v>
      </c>
      <c r="E55" s="452">
        <v>0</v>
      </c>
      <c r="F55" s="672"/>
      <c r="G55" s="674"/>
      <c r="H55" s="125" t="s">
        <v>333</v>
      </c>
      <c r="I55" s="451">
        <v>0.39</v>
      </c>
      <c r="J55" s="658"/>
      <c r="K55" s="660"/>
      <c r="L55" s="125" t="s">
        <v>333</v>
      </c>
      <c r="M55" s="127">
        <v>0.39</v>
      </c>
      <c r="N55" s="658"/>
      <c r="O55" s="660"/>
      <c r="P55" s="125" t="s">
        <v>333</v>
      </c>
      <c r="Q55" s="127"/>
      <c r="R55" s="658"/>
      <c r="S55" s="660"/>
    </row>
    <row r="56" spans="2:19" ht="30" customHeight="1" x14ac:dyDescent="0.35">
      <c r="B56" s="661" t="s">
        <v>350</v>
      </c>
      <c r="C56" s="661" t="s">
        <v>351</v>
      </c>
      <c r="D56" s="129" t="s">
        <v>352</v>
      </c>
      <c r="E56" s="145" t="s">
        <v>353</v>
      </c>
      <c r="F56" s="675" t="s">
        <v>354</v>
      </c>
      <c r="G56" s="676"/>
      <c r="H56" s="129" t="s">
        <v>352</v>
      </c>
      <c r="I56" s="145" t="s">
        <v>353</v>
      </c>
      <c r="J56" s="675" t="s">
        <v>354</v>
      </c>
      <c r="K56" s="676"/>
      <c r="L56" s="129" t="s">
        <v>352</v>
      </c>
      <c r="M56" s="145" t="s">
        <v>353</v>
      </c>
      <c r="N56" s="675" t="s">
        <v>354</v>
      </c>
      <c r="O56" s="676"/>
      <c r="P56" s="129" t="s">
        <v>352</v>
      </c>
      <c r="Q56" s="145" t="s">
        <v>353</v>
      </c>
      <c r="R56" s="675" t="s">
        <v>354</v>
      </c>
      <c r="S56" s="676"/>
    </row>
    <row r="57" spans="2:19" ht="30" customHeight="1" x14ac:dyDescent="0.35">
      <c r="B57" s="662"/>
      <c r="C57" s="663"/>
      <c r="D57" s="146"/>
      <c r="E57" s="147"/>
      <c r="F57" s="679"/>
      <c r="G57" s="680"/>
      <c r="H57" s="148"/>
      <c r="I57" s="149"/>
      <c r="J57" s="681"/>
      <c r="K57" s="682"/>
      <c r="L57" s="148"/>
      <c r="M57" s="149"/>
      <c r="N57" s="681"/>
      <c r="O57" s="682"/>
      <c r="P57" s="148"/>
      <c r="Q57" s="149"/>
      <c r="R57" s="681"/>
      <c r="S57" s="682"/>
    </row>
    <row r="58" spans="2:19" ht="30" customHeight="1" x14ac:dyDescent="0.35">
      <c r="B58" s="662"/>
      <c r="C58" s="661" t="s">
        <v>355</v>
      </c>
      <c r="D58" s="150" t="s">
        <v>354</v>
      </c>
      <c r="E58" s="151" t="s">
        <v>337</v>
      </c>
      <c r="F58" s="129" t="s">
        <v>316</v>
      </c>
      <c r="G58" s="152" t="s">
        <v>349</v>
      </c>
      <c r="H58" s="150" t="s">
        <v>354</v>
      </c>
      <c r="I58" s="151" t="s">
        <v>337</v>
      </c>
      <c r="J58" s="129" t="s">
        <v>316</v>
      </c>
      <c r="K58" s="152" t="s">
        <v>349</v>
      </c>
      <c r="L58" s="150" t="s">
        <v>354</v>
      </c>
      <c r="M58" s="151" t="s">
        <v>337</v>
      </c>
      <c r="N58" s="129" t="s">
        <v>316</v>
      </c>
      <c r="O58" s="152" t="s">
        <v>349</v>
      </c>
      <c r="P58" s="150" t="s">
        <v>354</v>
      </c>
      <c r="Q58" s="151" t="s">
        <v>337</v>
      </c>
      <c r="R58" s="129" t="s">
        <v>316</v>
      </c>
      <c r="S58" s="152" t="s">
        <v>349</v>
      </c>
    </row>
    <row r="59" spans="2:19" ht="30" customHeight="1" x14ac:dyDescent="0.35">
      <c r="B59" s="663"/>
      <c r="C59" s="686"/>
      <c r="D59" s="153"/>
      <c r="E59" s="154"/>
      <c r="F59" s="132"/>
      <c r="G59" s="155"/>
      <c r="H59" s="156"/>
      <c r="I59" s="157"/>
      <c r="J59" s="134"/>
      <c r="K59" s="158"/>
      <c r="L59" s="156"/>
      <c r="M59" s="157"/>
      <c r="N59" s="134"/>
      <c r="O59" s="158"/>
      <c r="P59" s="156"/>
      <c r="Q59" s="157"/>
      <c r="R59" s="134"/>
      <c r="S59" s="158"/>
    </row>
    <row r="60" spans="2:19" ht="30" customHeight="1" thickBot="1" x14ac:dyDescent="0.4">
      <c r="B60" s="118"/>
      <c r="C60" s="159"/>
      <c r="D60" s="142"/>
    </row>
    <row r="61" spans="2:19" ht="30" customHeight="1" thickBot="1" x14ac:dyDescent="0.4">
      <c r="B61" s="118"/>
      <c r="C61" s="118"/>
      <c r="D61" s="646" t="s">
        <v>317</v>
      </c>
      <c r="E61" s="647"/>
      <c r="F61" s="647"/>
      <c r="G61" s="647"/>
      <c r="H61" s="646" t="s">
        <v>318</v>
      </c>
      <c r="I61" s="647"/>
      <c r="J61" s="647"/>
      <c r="K61" s="648"/>
      <c r="L61" s="647" t="s">
        <v>319</v>
      </c>
      <c r="M61" s="647"/>
      <c r="N61" s="647"/>
      <c r="O61" s="647"/>
      <c r="P61" s="646" t="s">
        <v>320</v>
      </c>
      <c r="Q61" s="647"/>
      <c r="R61" s="647"/>
      <c r="S61" s="648"/>
    </row>
    <row r="62" spans="2:19" ht="30" customHeight="1" x14ac:dyDescent="0.35">
      <c r="B62" s="649" t="s">
        <v>356</v>
      </c>
      <c r="C62" s="649" t="s">
        <v>357</v>
      </c>
      <c r="D62" s="655" t="s">
        <v>358</v>
      </c>
      <c r="E62" s="656"/>
      <c r="F62" s="677" t="s">
        <v>316</v>
      </c>
      <c r="G62" s="683"/>
      <c r="H62" s="684" t="s">
        <v>358</v>
      </c>
      <c r="I62" s="656"/>
      <c r="J62" s="677" t="s">
        <v>316</v>
      </c>
      <c r="K62" s="685"/>
      <c r="L62" s="684" t="s">
        <v>358</v>
      </c>
      <c r="M62" s="656"/>
      <c r="N62" s="677" t="s">
        <v>316</v>
      </c>
      <c r="O62" s="685"/>
      <c r="P62" s="684" t="s">
        <v>358</v>
      </c>
      <c r="Q62" s="656"/>
      <c r="R62" s="677" t="s">
        <v>316</v>
      </c>
      <c r="S62" s="685"/>
    </row>
    <row r="63" spans="2:19" ht="36.75" customHeight="1" x14ac:dyDescent="0.35">
      <c r="B63" s="651"/>
      <c r="C63" s="651"/>
      <c r="D63" s="695">
        <v>0.5</v>
      </c>
      <c r="E63" s="696"/>
      <c r="F63" s="697" t="s">
        <v>480</v>
      </c>
      <c r="G63" s="698"/>
      <c r="H63" s="699">
        <v>0.56000000000000005</v>
      </c>
      <c r="I63" s="690"/>
      <c r="J63" s="691" t="s">
        <v>480</v>
      </c>
      <c r="K63" s="692"/>
      <c r="L63" s="699">
        <v>0.7</v>
      </c>
      <c r="M63" s="690"/>
      <c r="N63" s="691"/>
      <c r="O63" s="692"/>
      <c r="P63" s="689"/>
      <c r="Q63" s="690"/>
      <c r="R63" s="691"/>
      <c r="S63" s="692"/>
    </row>
    <row r="64" spans="2:19" ht="45" customHeight="1" x14ac:dyDescent="0.35">
      <c r="B64" s="661" t="s">
        <v>359</v>
      </c>
      <c r="C64" s="661" t="s">
        <v>360</v>
      </c>
      <c r="D64" s="129" t="s">
        <v>361</v>
      </c>
      <c r="E64" s="129" t="s">
        <v>362</v>
      </c>
      <c r="F64" s="675" t="s">
        <v>363</v>
      </c>
      <c r="G64" s="676"/>
      <c r="H64" s="160" t="s">
        <v>361</v>
      </c>
      <c r="I64" s="129" t="s">
        <v>362</v>
      </c>
      <c r="J64" s="693" t="s">
        <v>363</v>
      </c>
      <c r="K64" s="676"/>
      <c r="L64" s="160" t="s">
        <v>361</v>
      </c>
      <c r="M64" s="129" t="s">
        <v>362</v>
      </c>
      <c r="N64" s="693" t="s">
        <v>363</v>
      </c>
      <c r="O64" s="676"/>
      <c r="P64" s="160" t="s">
        <v>361</v>
      </c>
      <c r="Q64" s="129" t="s">
        <v>362</v>
      </c>
      <c r="R64" s="693" t="s">
        <v>363</v>
      </c>
      <c r="S64" s="676"/>
    </row>
    <row r="65" spans="2:19" ht="27" customHeight="1" x14ac:dyDescent="0.35">
      <c r="B65" s="663"/>
      <c r="C65" s="663"/>
      <c r="D65" s="146">
        <v>0</v>
      </c>
      <c r="E65" s="147">
        <v>0</v>
      </c>
      <c r="F65" s="694" t="s">
        <v>516</v>
      </c>
      <c r="G65" s="694"/>
      <c r="H65" s="290">
        <v>7319</v>
      </c>
      <c r="I65" s="453">
        <v>0.62</v>
      </c>
      <c r="J65" s="687" t="s">
        <v>508</v>
      </c>
      <c r="K65" s="688"/>
      <c r="L65" s="353">
        <v>9125</v>
      </c>
      <c r="M65" s="453">
        <v>0.5</v>
      </c>
      <c r="N65" s="687" t="s">
        <v>508</v>
      </c>
      <c r="O65" s="688"/>
      <c r="P65" s="148"/>
      <c r="Q65" s="149"/>
      <c r="R65" s="687"/>
      <c r="S65" s="688"/>
    </row>
    <row r="66" spans="2:19" ht="33.75" customHeight="1" thickBot="1" x14ac:dyDescent="0.4">
      <c r="B66" s="118"/>
      <c r="C66" s="118"/>
    </row>
    <row r="67" spans="2:19" ht="37.5" customHeight="1" thickBot="1" x14ac:dyDescent="0.4">
      <c r="B67" s="118"/>
      <c r="C67" s="118"/>
      <c r="D67" s="646" t="s">
        <v>317</v>
      </c>
      <c r="E67" s="647"/>
      <c r="F67" s="647"/>
      <c r="G67" s="648"/>
      <c r="H67" s="647" t="s">
        <v>318</v>
      </c>
      <c r="I67" s="647"/>
      <c r="J67" s="647"/>
      <c r="K67" s="648"/>
      <c r="L67" s="647" t="s">
        <v>319</v>
      </c>
      <c r="M67" s="647"/>
      <c r="N67" s="647"/>
      <c r="O67" s="648"/>
      <c r="P67" s="647" t="s">
        <v>320</v>
      </c>
      <c r="Q67" s="647"/>
      <c r="R67" s="647"/>
      <c r="S67" s="648"/>
    </row>
    <row r="68" spans="2:19" ht="37.5" customHeight="1" x14ac:dyDescent="0.35">
      <c r="B68" s="649" t="s">
        <v>364</v>
      </c>
      <c r="C68" s="649" t="s">
        <v>365</v>
      </c>
      <c r="D68" s="161" t="s">
        <v>366</v>
      </c>
      <c r="E68" s="143" t="s">
        <v>367</v>
      </c>
      <c r="F68" s="677" t="s">
        <v>368</v>
      </c>
      <c r="G68" s="685"/>
      <c r="H68" s="161" t="s">
        <v>366</v>
      </c>
      <c r="I68" s="143" t="s">
        <v>367</v>
      </c>
      <c r="J68" s="677" t="s">
        <v>368</v>
      </c>
      <c r="K68" s="685"/>
      <c r="L68" s="161" t="s">
        <v>366</v>
      </c>
      <c r="M68" s="143" t="s">
        <v>367</v>
      </c>
      <c r="N68" s="677" t="s">
        <v>368</v>
      </c>
      <c r="O68" s="685"/>
      <c r="P68" s="161" t="s">
        <v>366</v>
      </c>
      <c r="Q68" s="143" t="s">
        <v>367</v>
      </c>
      <c r="R68" s="677" t="s">
        <v>368</v>
      </c>
      <c r="S68" s="685"/>
    </row>
    <row r="69" spans="2:19" ht="44.25" customHeight="1" x14ac:dyDescent="0.35">
      <c r="B69" s="650"/>
      <c r="C69" s="651"/>
      <c r="D69" s="162" t="s">
        <v>476</v>
      </c>
      <c r="E69" s="163" t="s">
        <v>491</v>
      </c>
      <c r="F69" s="701" t="s">
        <v>523</v>
      </c>
      <c r="G69" s="702"/>
      <c r="H69" s="164" t="s">
        <v>476</v>
      </c>
      <c r="I69" s="165" t="s">
        <v>491</v>
      </c>
      <c r="J69" s="753" t="s">
        <v>528</v>
      </c>
      <c r="K69" s="754"/>
      <c r="L69" s="164" t="s">
        <v>476</v>
      </c>
      <c r="M69" s="165" t="s">
        <v>486</v>
      </c>
      <c r="N69" s="753"/>
      <c r="O69" s="754"/>
      <c r="P69" s="164"/>
      <c r="Q69" s="165"/>
      <c r="R69" s="753"/>
      <c r="S69" s="754"/>
    </row>
    <row r="70" spans="2:19" ht="36.75" customHeight="1" x14ac:dyDescent="0.35">
      <c r="B70" s="650"/>
      <c r="C70" s="649" t="s">
        <v>665</v>
      </c>
      <c r="D70" s="129" t="s">
        <v>316</v>
      </c>
      <c r="E70" s="128" t="s">
        <v>369</v>
      </c>
      <c r="F70" s="675" t="s">
        <v>370</v>
      </c>
      <c r="G70" s="676"/>
      <c r="H70" s="129" t="s">
        <v>316</v>
      </c>
      <c r="I70" s="128" t="s">
        <v>369</v>
      </c>
      <c r="J70" s="675" t="s">
        <v>370</v>
      </c>
      <c r="K70" s="676"/>
      <c r="L70" s="129" t="s">
        <v>316</v>
      </c>
      <c r="M70" s="128" t="s">
        <v>369</v>
      </c>
      <c r="N70" s="675" t="s">
        <v>370</v>
      </c>
      <c r="O70" s="676"/>
      <c r="P70" s="129" t="s">
        <v>316</v>
      </c>
      <c r="Q70" s="128" t="s">
        <v>369</v>
      </c>
      <c r="R70" s="675" t="s">
        <v>370</v>
      </c>
      <c r="S70" s="676"/>
    </row>
    <row r="71" spans="2:19" ht="46.4" customHeight="1" x14ac:dyDescent="0.35">
      <c r="B71" s="650"/>
      <c r="C71" s="650"/>
      <c r="D71" s="132" t="s">
        <v>493</v>
      </c>
      <c r="E71" s="163" t="s">
        <v>818</v>
      </c>
      <c r="F71" s="697" t="s">
        <v>524</v>
      </c>
      <c r="G71" s="700"/>
      <c r="H71" s="134" t="s">
        <v>493</v>
      </c>
      <c r="I71" s="165" t="s">
        <v>777</v>
      </c>
      <c r="J71" s="691" t="s">
        <v>510</v>
      </c>
      <c r="K71" s="692"/>
      <c r="L71" s="134" t="s">
        <v>493</v>
      </c>
      <c r="M71" s="165" t="s">
        <v>777</v>
      </c>
      <c r="N71" s="691" t="s">
        <v>510</v>
      </c>
      <c r="O71" s="692"/>
      <c r="P71" s="134"/>
      <c r="Q71" s="165"/>
      <c r="R71" s="691"/>
      <c r="S71" s="692"/>
    </row>
    <row r="72" spans="2:19" ht="43.4" customHeight="1" outlineLevel="1" x14ac:dyDescent="0.35">
      <c r="B72" s="650"/>
      <c r="C72" s="650"/>
      <c r="D72" s="132" t="s">
        <v>480</v>
      </c>
      <c r="E72" s="163" t="s">
        <v>776</v>
      </c>
      <c r="F72" s="697" t="s">
        <v>524</v>
      </c>
      <c r="G72" s="700"/>
      <c r="H72" s="134" t="s">
        <v>480</v>
      </c>
      <c r="I72" s="165" t="s">
        <v>776</v>
      </c>
      <c r="J72" s="691" t="s">
        <v>502</v>
      </c>
      <c r="K72" s="692"/>
      <c r="L72" s="134" t="s">
        <v>480</v>
      </c>
      <c r="M72" s="165" t="s">
        <v>777</v>
      </c>
      <c r="N72" s="691" t="s">
        <v>510</v>
      </c>
      <c r="O72" s="692"/>
      <c r="P72" s="134"/>
      <c r="Q72" s="165"/>
      <c r="R72" s="691"/>
      <c r="S72" s="692"/>
    </row>
    <row r="73" spans="2:19" ht="54.65" customHeight="1" outlineLevel="1" x14ac:dyDescent="0.35">
      <c r="B73" s="650"/>
      <c r="C73" s="650"/>
      <c r="D73" s="132" t="s">
        <v>441</v>
      </c>
      <c r="E73" s="163" t="s">
        <v>818</v>
      </c>
      <c r="F73" s="697" t="s">
        <v>529</v>
      </c>
      <c r="G73" s="700"/>
      <c r="H73" s="134" t="s">
        <v>441</v>
      </c>
      <c r="I73" s="165" t="s">
        <v>818</v>
      </c>
      <c r="J73" s="691" t="s">
        <v>518</v>
      </c>
      <c r="K73" s="692"/>
      <c r="L73" s="134" t="s">
        <v>441</v>
      </c>
      <c r="M73" s="165" t="s">
        <v>777</v>
      </c>
      <c r="N73" s="691" t="s">
        <v>510</v>
      </c>
      <c r="O73" s="692"/>
      <c r="P73" s="134"/>
      <c r="Q73" s="165"/>
      <c r="R73" s="691"/>
      <c r="S73" s="692"/>
    </row>
    <row r="74" spans="2:19" ht="47.15" customHeight="1" outlineLevel="1" x14ac:dyDescent="0.35">
      <c r="B74" s="650"/>
      <c r="C74" s="650"/>
      <c r="D74" s="132"/>
      <c r="E74" s="163"/>
      <c r="F74" s="697"/>
      <c r="G74" s="700"/>
      <c r="H74" s="134"/>
      <c r="I74" s="165"/>
      <c r="J74" s="691"/>
      <c r="K74" s="692"/>
      <c r="L74" s="134"/>
      <c r="M74" s="165"/>
      <c r="N74" s="691"/>
      <c r="O74" s="692"/>
      <c r="P74" s="134"/>
      <c r="Q74" s="165"/>
      <c r="R74" s="691"/>
      <c r="S74" s="692"/>
    </row>
    <row r="75" spans="2:19" ht="30" customHeight="1" outlineLevel="1" x14ac:dyDescent="0.35">
      <c r="B75" s="650"/>
      <c r="C75" s="650"/>
      <c r="D75" s="132"/>
      <c r="E75" s="163"/>
      <c r="F75" s="697"/>
      <c r="G75" s="700"/>
      <c r="H75" s="134"/>
      <c r="I75" s="165"/>
      <c r="J75" s="691"/>
      <c r="K75" s="692"/>
      <c r="L75" s="134"/>
      <c r="M75" s="165"/>
      <c r="N75" s="691"/>
      <c r="O75" s="692"/>
      <c r="P75" s="134"/>
      <c r="Q75" s="165"/>
      <c r="R75" s="691"/>
      <c r="S75" s="692"/>
    </row>
    <row r="76" spans="2:19" ht="30" customHeight="1" outlineLevel="1" x14ac:dyDescent="0.35">
      <c r="B76" s="651"/>
      <c r="C76" s="651"/>
      <c r="D76" s="132"/>
      <c r="E76" s="163"/>
      <c r="F76" s="697"/>
      <c r="G76" s="700"/>
      <c r="H76" s="134"/>
      <c r="I76" s="165"/>
      <c r="J76" s="691"/>
      <c r="K76" s="692"/>
      <c r="L76" s="134"/>
      <c r="M76" s="165"/>
      <c r="N76" s="691"/>
      <c r="O76" s="692"/>
      <c r="P76" s="134"/>
      <c r="Q76" s="165"/>
      <c r="R76" s="691"/>
      <c r="S76" s="692"/>
    </row>
    <row r="77" spans="2:19" ht="35.25" customHeight="1" x14ac:dyDescent="0.35">
      <c r="B77" s="661" t="s">
        <v>371</v>
      </c>
      <c r="C77" s="712" t="s">
        <v>666</v>
      </c>
      <c r="D77" s="145" t="s">
        <v>372</v>
      </c>
      <c r="E77" s="675" t="s">
        <v>354</v>
      </c>
      <c r="F77" s="713"/>
      <c r="G77" s="130" t="s">
        <v>316</v>
      </c>
      <c r="H77" s="145" t="s">
        <v>372</v>
      </c>
      <c r="I77" s="675" t="s">
        <v>354</v>
      </c>
      <c r="J77" s="713"/>
      <c r="K77" s="130" t="s">
        <v>316</v>
      </c>
      <c r="L77" s="145" t="s">
        <v>372</v>
      </c>
      <c r="M77" s="675" t="s">
        <v>354</v>
      </c>
      <c r="N77" s="713"/>
      <c r="O77" s="130" t="s">
        <v>316</v>
      </c>
      <c r="P77" s="145" t="s">
        <v>372</v>
      </c>
      <c r="Q77" s="675" t="s">
        <v>354</v>
      </c>
      <c r="R77" s="713"/>
      <c r="S77" s="130" t="s">
        <v>316</v>
      </c>
    </row>
    <row r="78" spans="2:19" ht="35.25" customHeight="1" x14ac:dyDescent="0.35">
      <c r="B78" s="662"/>
      <c r="C78" s="712"/>
      <c r="D78" s="166">
        <v>0</v>
      </c>
      <c r="E78" s="705" t="s">
        <v>459</v>
      </c>
      <c r="F78" s="706"/>
      <c r="G78" s="167" t="s">
        <v>493</v>
      </c>
      <c r="H78" s="168">
        <v>515</v>
      </c>
      <c r="I78" s="703" t="s">
        <v>459</v>
      </c>
      <c r="J78" s="704"/>
      <c r="K78" s="169" t="s">
        <v>493</v>
      </c>
      <c r="L78" s="354">
        <v>515</v>
      </c>
      <c r="M78" s="703" t="s">
        <v>459</v>
      </c>
      <c r="N78" s="704"/>
      <c r="O78" s="169" t="s">
        <v>493</v>
      </c>
      <c r="P78" s="168"/>
      <c r="Q78" s="703"/>
      <c r="R78" s="704"/>
      <c r="S78" s="169"/>
    </row>
    <row r="79" spans="2:19" ht="35.25" customHeight="1" outlineLevel="1" x14ac:dyDescent="0.35">
      <c r="B79" s="662"/>
      <c r="C79" s="712"/>
      <c r="D79" s="166"/>
      <c r="E79" s="705"/>
      <c r="F79" s="706"/>
      <c r="G79" s="167"/>
      <c r="H79" s="168"/>
      <c r="I79" s="703"/>
      <c r="J79" s="704"/>
      <c r="K79" s="169"/>
      <c r="L79" s="168"/>
      <c r="M79" s="703"/>
      <c r="N79" s="704"/>
      <c r="O79" s="169"/>
      <c r="P79" s="168"/>
      <c r="Q79" s="703"/>
      <c r="R79" s="704"/>
      <c r="S79" s="169"/>
    </row>
    <row r="80" spans="2:19" ht="35.25" customHeight="1" outlineLevel="1" x14ac:dyDescent="0.35">
      <c r="B80" s="662"/>
      <c r="C80" s="712"/>
      <c r="D80" s="166"/>
      <c r="E80" s="705"/>
      <c r="F80" s="706"/>
      <c r="G80" s="167"/>
      <c r="H80" s="168"/>
      <c r="I80" s="703"/>
      <c r="J80" s="704"/>
      <c r="K80" s="169"/>
      <c r="L80" s="168"/>
      <c r="M80" s="703"/>
      <c r="N80" s="704"/>
      <c r="O80" s="169"/>
      <c r="P80" s="168"/>
      <c r="Q80" s="703"/>
      <c r="R80" s="704"/>
      <c r="S80" s="169"/>
    </row>
    <row r="81" spans="2:19" ht="35.25" customHeight="1" outlineLevel="1" x14ac:dyDescent="0.35">
      <c r="B81" s="662"/>
      <c r="C81" s="712"/>
      <c r="D81" s="166"/>
      <c r="E81" s="705"/>
      <c r="F81" s="706"/>
      <c r="G81" s="167"/>
      <c r="H81" s="168"/>
      <c r="I81" s="703"/>
      <c r="J81" s="704"/>
      <c r="K81" s="169"/>
      <c r="L81" s="168"/>
      <c r="M81" s="703"/>
      <c r="N81" s="704"/>
      <c r="O81" s="169"/>
      <c r="P81" s="168"/>
      <c r="Q81" s="703"/>
      <c r="R81" s="704"/>
      <c r="S81" s="169"/>
    </row>
    <row r="82" spans="2:19" ht="35.25" customHeight="1" outlineLevel="1" x14ac:dyDescent="0.35">
      <c r="B82" s="662"/>
      <c r="C82" s="712"/>
      <c r="D82" s="166"/>
      <c r="E82" s="705"/>
      <c r="F82" s="706"/>
      <c r="G82" s="167"/>
      <c r="H82" s="168"/>
      <c r="I82" s="703"/>
      <c r="J82" s="704"/>
      <c r="K82" s="169"/>
      <c r="L82" s="168"/>
      <c r="M82" s="703"/>
      <c r="N82" s="704"/>
      <c r="O82" s="169"/>
      <c r="P82" s="168"/>
      <c r="Q82" s="703"/>
      <c r="R82" s="704"/>
      <c r="S82" s="169"/>
    </row>
    <row r="83" spans="2:19" ht="33" customHeight="1" outlineLevel="1" x14ac:dyDescent="0.35">
      <c r="B83" s="663"/>
      <c r="C83" s="712"/>
      <c r="D83" s="166"/>
      <c r="E83" s="705"/>
      <c r="F83" s="706"/>
      <c r="G83" s="167"/>
      <c r="H83" s="168"/>
      <c r="I83" s="703"/>
      <c r="J83" s="704"/>
      <c r="K83" s="169"/>
      <c r="L83" s="168"/>
      <c r="M83" s="703"/>
      <c r="N83" s="704"/>
      <c r="O83" s="169"/>
      <c r="P83" s="168"/>
      <c r="Q83" s="703"/>
      <c r="R83" s="704"/>
      <c r="S83" s="169"/>
    </row>
    <row r="84" spans="2:19" ht="31.5" customHeight="1" thickBot="1" x14ac:dyDescent="0.4">
      <c r="B84" s="118"/>
      <c r="C84" s="170"/>
      <c r="D84" s="142"/>
    </row>
    <row r="85" spans="2:19" ht="30.75" customHeight="1" thickBot="1" x14ac:dyDescent="0.4">
      <c r="B85" s="118"/>
      <c r="C85" s="118"/>
      <c r="D85" s="646" t="s">
        <v>317</v>
      </c>
      <c r="E85" s="647"/>
      <c r="F85" s="647"/>
      <c r="G85" s="648"/>
      <c r="H85" s="719" t="s">
        <v>318</v>
      </c>
      <c r="I85" s="708"/>
      <c r="J85" s="708"/>
      <c r="K85" s="709"/>
      <c r="L85" s="719" t="s">
        <v>319</v>
      </c>
      <c r="M85" s="708"/>
      <c r="N85" s="708"/>
      <c r="O85" s="720"/>
      <c r="P85" s="707" t="s">
        <v>320</v>
      </c>
      <c r="Q85" s="708"/>
      <c r="R85" s="708"/>
      <c r="S85" s="709"/>
    </row>
    <row r="86" spans="2:19" ht="30.75" customHeight="1" x14ac:dyDescent="0.35">
      <c r="B86" s="649" t="s">
        <v>373</v>
      </c>
      <c r="C86" s="649" t="s">
        <v>374</v>
      </c>
      <c r="D86" s="677" t="s">
        <v>375</v>
      </c>
      <c r="E86" s="678"/>
      <c r="F86" s="143" t="s">
        <v>316</v>
      </c>
      <c r="G86" s="171" t="s">
        <v>354</v>
      </c>
      <c r="H86" s="710" t="s">
        <v>375</v>
      </c>
      <c r="I86" s="678"/>
      <c r="J86" s="143" t="s">
        <v>316</v>
      </c>
      <c r="K86" s="171" t="s">
        <v>354</v>
      </c>
      <c r="L86" s="710" t="s">
        <v>375</v>
      </c>
      <c r="M86" s="678"/>
      <c r="N86" s="143" t="s">
        <v>316</v>
      </c>
      <c r="O86" s="171" t="s">
        <v>354</v>
      </c>
      <c r="P86" s="710" t="s">
        <v>375</v>
      </c>
      <c r="Q86" s="678"/>
      <c r="R86" s="143" t="s">
        <v>316</v>
      </c>
      <c r="S86" s="171" t="s">
        <v>354</v>
      </c>
    </row>
    <row r="87" spans="2:19" ht="29.25" customHeight="1" x14ac:dyDescent="0.35">
      <c r="B87" s="651"/>
      <c r="C87" s="651"/>
      <c r="D87" s="697" t="s">
        <v>531</v>
      </c>
      <c r="E87" s="711"/>
      <c r="F87" s="162" t="s">
        <v>496</v>
      </c>
      <c r="G87" s="172" t="s">
        <v>422</v>
      </c>
      <c r="H87" s="173" t="s">
        <v>526</v>
      </c>
      <c r="I87" s="174"/>
      <c r="J87" s="164" t="s">
        <v>496</v>
      </c>
      <c r="K87" s="175"/>
      <c r="L87" s="173" t="s">
        <v>520</v>
      </c>
      <c r="M87" s="174"/>
      <c r="N87" s="164"/>
      <c r="O87" s="175"/>
      <c r="P87" s="173"/>
      <c r="Q87" s="174"/>
      <c r="R87" s="164"/>
      <c r="S87" s="175"/>
    </row>
    <row r="88" spans="2:19" ht="45" customHeight="1" x14ac:dyDescent="0.35">
      <c r="B88" s="714" t="s">
        <v>819</v>
      </c>
      <c r="C88" s="661" t="s">
        <v>376</v>
      </c>
      <c r="D88" s="129" t="s">
        <v>377</v>
      </c>
      <c r="E88" s="129" t="s">
        <v>378</v>
      </c>
      <c r="F88" s="145" t="s">
        <v>379</v>
      </c>
      <c r="G88" s="130" t="s">
        <v>380</v>
      </c>
      <c r="H88" s="129" t="s">
        <v>377</v>
      </c>
      <c r="I88" s="129" t="s">
        <v>378</v>
      </c>
      <c r="J88" s="145" t="s">
        <v>379</v>
      </c>
      <c r="K88" s="130" t="s">
        <v>380</v>
      </c>
      <c r="L88" s="129" t="s">
        <v>377</v>
      </c>
      <c r="M88" s="129" t="s">
        <v>378</v>
      </c>
      <c r="N88" s="145" t="s">
        <v>379</v>
      </c>
      <c r="O88" s="130" t="s">
        <v>380</v>
      </c>
      <c r="P88" s="129" t="s">
        <v>377</v>
      </c>
      <c r="Q88" s="129" t="s">
        <v>378</v>
      </c>
      <c r="R88" s="145" t="s">
        <v>379</v>
      </c>
      <c r="S88" s="130" t="s">
        <v>380</v>
      </c>
    </row>
    <row r="89" spans="2:19" ht="29.25" customHeight="1" x14ac:dyDescent="0.35">
      <c r="B89" s="714"/>
      <c r="C89" s="662"/>
      <c r="D89" s="715" t="s">
        <v>550</v>
      </c>
      <c r="E89" s="717"/>
      <c r="F89" s="715" t="s">
        <v>534</v>
      </c>
      <c r="G89" s="723" t="s">
        <v>531</v>
      </c>
      <c r="H89" s="725" t="s">
        <v>550</v>
      </c>
      <c r="I89" s="725">
        <v>22</v>
      </c>
      <c r="J89" s="725" t="s">
        <v>534</v>
      </c>
      <c r="K89" s="721" t="s">
        <v>520</v>
      </c>
      <c r="L89" s="725" t="s">
        <v>550</v>
      </c>
      <c r="M89" s="725">
        <v>40</v>
      </c>
      <c r="N89" s="725" t="s">
        <v>534</v>
      </c>
      <c r="O89" s="721" t="s">
        <v>520</v>
      </c>
      <c r="P89" s="725"/>
      <c r="Q89" s="725"/>
      <c r="R89" s="725"/>
      <c r="S89" s="721"/>
    </row>
    <row r="90" spans="2:19" ht="29.25" customHeight="1" x14ac:dyDescent="0.35">
      <c r="B90" s="714"/>
      <c r="C90" s="662"/>
      <c r="D90" s="716"/>
      <c r="E90" s="718"/>
      <c r="F90" s="716"/>
      <c r="G90" s="724"/>
      <c r="H90" s="726"/>
      <c r="I90" s="726"/>
      <c r="J90" s="726"/>
      <c r="K90" s="722"/>
      <c r="L90" s="726"/>
      <c r="M90" s="726"/>
      <c r="N90" s="726"/>
      <c r="O90" s="722"/>
      <c r="P90" s="726"/>
      <c r="Q90" s="726"/>
      <c r="R90" s="726"/>
      <c r="S90" s="722"/>
    </row>
    <row r="91" spans="2:19" ht="36" outlineLevel="1" x14ac:dyDescent="0.35">
      <c r="B91" s="714"/>
      <c r="C91" s="662"/>
      <c r="D91" s="129" t="s">
        <v>377</v>
      </c>
      <c r="E91" s="129" t="s">
        <v>378</v>
      </c>
      <c r="F91" s="145" t="s">
        <v>379</v>
      </c>
      <c r="G91" s="130" t="s">
        <v>380</v>
      </c>
      <c r="H91" s="129" t="s">
        <v>377</v>
      </c>
      <c r="I91" s="129" t="s">
        <v>378</v>
      </c>
      <c r="J91" s="145" t="s">
        <v>379</v>
      </c>
      <c r="K91" s="130" t="s">
        <v>380</v>
      </c>
      <c r="L91" s="129" t="s">
        <v>377</v>
      </c>
      <c r="M91" s="129" t="s">
        <v>378</v>
      </c>
      <c r="N91" s="145" t="s">
        <v>379</v>
      </c>
      <c r="O91" s="130" t="s">
        <v>380</v>
      </c>
      <c r="P91" s="129" t="s">
        <v>377</v>
      </c>
      <c r="Q91" s="129" t="s">
        <v>378</v>
      </c>
      <c r="R91" s="145" t="s">
        <v>379</v>
      </c>
      <c r="S91" s="130" t="s">
        <v>380</v>
      </c>
    </row>
    <row r="92" spans="2:19" ht="29.25" customHeight="1" outlineLevel="1" x14ac:dyDescent="0.35">
      <c r="B92" s="714"/>
      <c r="C92" s="662"/>
      <c r="D92" s="715"/>
      <c r="E92" s="717"/>
      <c r="F92" s="715"/>
      <c r="G92" s="723"/>
      <c r="H92" s="725"/>
      <c r="I92" s="725"/>
      <c r="J92" s="725"/>
      <c r="K92" s="721"/>
      <c r="L92" s="725"/>
      <c r="M92" s="725"/>
      <c r="N92" s="725"/>
      <c r="O92" s="721"/>
      <c r="P92" s="725"/>
      <c r="Q92" s="725"/>
      <c r="R92" s="725"/>
      <c r="S92" s="721"/>
    </row>
    <row r="93" spans="2:19" ht="29.25" customHeight="1" outlineLevel="1" x14ac:dyDescent="0.35">
      <c r="B93" s="714"/>
      <c r="C93" s="662"/>
      <c r="D93" s="716"/>
      <c r="E93" s="718"/>
      <c r="F93" s="716"/>
      <c r="G93" s="724"/>
      <c r="H93" s="726"/>
      <c r="I93" s="726"/>
      <c r="J93" s="726"/>
      <c r="K93" s="722"/>
      <c r="L93" s="726"/>
      <c r="M93" s="726"/>
      <c r="N93" s="726"/>
      <c r="O93" s="722"/>
      <c r="P93" s="726"/>
      <c r="Q93" s="726"/>
      <c r="R93" s="726"/>
      <c r="S93" s="722"/>
    </row>
    <row r="94" spans="2:19" ht="36" outlineLevel="1" x14ac:dyDescent="0.35">
      <c r="B94" s="714"/>
      <c r="C94" s="662"/>
      <c r="D94" s="129" t="s">
        <v>377</v>
      </c>
      <c r="E94" s="129" t="s">
        <v>378</v>
      </c>
      <c r="F94" s="145" t="s">
        <v>379</v>
      </c>
      <c r="G94" s="130" t="s">
        <v>380</v>
      </c>
      <c r="H94" s="129" t="s">
        <v>377</v>
      </c>
      <c r="I94" s="129" t="s">
        <v>378</v>
      </c>
      <c r="J94" s="145" t="s">
        <v>379</v>
      </c>
      <c r="K94" s="130" t="s">
        <v>380</v>
      </c>
      <c r="L94" s="129" t="s">
        <v>377</v>
      </c>
      <c r="M94" s="129" t="s">
        <v>378</v>
      </c>
      <c r="N94" s="145" t="s">
        <v>379</v>
      </c>
      <c r="O94" s="130" t="s">
        <v>380</v>
      </c>
      <c r="P94" s="129" t="s">
        <v>377</v>
      </c>
      <c r="Q94" s="129" t="s">
        <v>378</v>
      </c>
      <c r="R94" s="145" t="s">
        <v>379</v>
      </c>
      <c r="S94" s="130" t="s">
        <v>380</v>
      </c>
    </row>
    <row r="95" spans="2:19" ht="29.25" customHeight="1" outlineLevel="1" x14ac:dyDescent="0.35">
      <c r="B95" s="714"/>
      <c r="C95" s="662"/>
      <c r="D95" s="715"/>
      <c r="E95" s="717"/>
      <c r="F95" s="715"/>
      <c r="G95" s="723"/>
      <c r="H95" s="725"/>
      <c r="I95" s="725"/>
      <c r="J95" s="725"/>
      <c r="K95" s="721"/>
      <c r="L95" s="725"/>
      <c r="M95" s="725"/>
      <c r="N95" s="725"/>
      <c r="O95" s="721"/>
      <c r="P95" s="725"/>
      <c r="Q95" s="725"/>
      <c r="R95" s="725"/>
      <c r="S95" s="721"/>
    </row>
    <row r="96" spans="2:19" ht="29.25" customHeight="1" outlineLevel="1" x14ac:dyDescent="0.35">
      <c r="B96" s="714"/>
      <c r="C96" s="662"/>
      <c r="D96" s="716"/>
      <c r="E96" s="718"/>
      <c r="F96" s="716"/>
      <c r="G96" s="724"/>
      <c r="H96" s="726"/>
      <c r="I96" s="726"/>
      <c r="J96" s="726"/>
      <c r="K96" s="722"/>
      <c r="L96" s="726"/>
      <c r="M96" s="726"/>
      <c r="N96" s="726"/>
      <c r="O96" s="722"/>
      <c r="P96" s="726"/>
      <c r="Q96" s="726"/>
      <c r="R96" s="726"/>
      <c r="S96" s="722"/>
    </row>
    <row r="97" spans="2:19" ht="36" outlineLevel="1" x14ac:dyDescent="0.35">
      <c r="B97" s="714"/>
      <c r="C97" s="662"/>
      <c r="D97" s="129" t="s">
        <v>377</v>
      </c>
      <c r="E97" s="129" t="s">
        <v>378</v>
      </c>
      <c r="F97" s="145" t="s">
        <v>379</v>
      </c>
      <c r="G97" s="130" t="s">
        <v>380</v>
      </c>
      <c r="H97" s="129" t="s">
        <v>377</v>
      </c>
      <c r="I97" s="129" t="s">
        <v>378</v>
      </c>
      <c r="J97" s="145" t="s">
        <v>379</v>
      </c>
      <c r="K97" s="130" t="s">
        <v>380</v>
      </c>
      <c r="L97" s="129" t="s">
        <v>377</v>
      </c>
      <c r="M97" s="129" t="s">
        <v>378</v>
      </c>
      <c r="N97" s="145" t="s">
        <v>379</v>
      </c>
      <c r="O97" s="130" t="s">
        <v>380</v>
      </c>
      <c r="P97" s="129" t="s">
        <v>377</v>
      </c>
      <c r="Q97" s="129" t="s">
        <v>378</v>
      </c>
      <c r="R97" s="145" t="s">
        <v>379</v>
      </c>
      <c r="S97" s="130" t="s">
        <v>380</v>
      </c>
    </row>
    <row r="98" spans="2:19" ht="29.25" customHeight="1" outlineLevel="1" x14ac:dyDescent="0.35">
      <c r="B98" s="714"/>
      <c r="C98" s="662"/>
      <c r="D98" s="715"/>
      <c r="E98" s="717"/>
      <c r="F98" s="715"/>
      <c r="G98" s="723"/>
      <c r="H98" s="725"/>
      <c r="I98" s="725"/>
      <c r="J98" s="725"/>
      <c r="K98" s="721"/>
      <c r="L98" s="725"/>
      <c r="M98" s="725"/>
      <c r="N98" s="725"/>
      <c r="O98" s="721"/>
      <c r="P98" s="725"/>
      <c r="Q98" s="725"/>
      <c r="R98" s="725"/>
      <c r="S98" s="721"/>
    </row>
    <row r="99" spans="2:19" ht="29.25" customHeight="1" outlineLevel="1" x14ac:dyDescent="0.35">
      <c r="B99" s="714"/>
      <c r="C99" s="663"/>
      <c r="D99" s="716"/>
      <c r="E99" s="718"/>
      <c r="F99" s="716"/>
      <c r="G99" s="724"/>
      <c r="H99" s="726"/>
      <c r="I99" s="726"/>
      <c r="J99" s="726"/>
      <c r="K99" s="722"/>
      <c r="L99" s="726"/>
      <c r="M99" s="726"/>
      <c r="N99" s="726"/>
      <c r="O99" s="722"/>
      <c r="P99" s="726"/>
      <c r="Q99" s="726"/>
      <c r="R99" s="726"/>
      <c r="S99" s="722"/>
    </row>
    <row r="100" spans="2:19" ht="15" thickBot="1" x14ac:dyDescent="0.4">
      <c r="B100" s="118"/>
      <c r="C100" s="118"/>
    </row>
    <row r="101" spans="2:19" ht="15" thickBot="1" x14ac:dyDescent="0.4">
      <c r="B101" s="118"/>
      <c r="C101" s="118"/>
      <c r="D101" s="646" t="s">
        <v>317</v>
      </c>
      <c r="E101" s="647"/>
      <c r="F101" s="647"/>
      <c r="G101" s="648"/>
      <c r="H101" s="719" t="s">
        <v>381</v>
      </c>
      <c r="I101" s="708"/>
      <c r="J101" s="708"/>
      <c r="K101" s="709"/>
      <c r="L101" s="719" t="s">
        <v>319</v>
      </c>
      <c r="M101" s="708"/>
      <c r="N101" s="708"/>
      <c r="O101" s="709"/>
      <c r="P101" s="719" t="s">
        <v>320</v>
      </c>
      <c r="Q101" s="708"/>
      <c r="R101" s="708"/>
      <c r="S101" s="709"/>
    </row>
    <row r="102" spans="2:19" ht="33.75" customHeight="1" x14ac:dyDescent="0.35">
      <c r="B102" s="727" t="s">
        <v>382</v>
      </c>
      <c r="C102" s="649" t="s">
        <v>383</v>
      </c>
      <c r="D102" s="176" t="s">
        <v>384</v>
      </c>
      <c r="E102" s="177" t="s">
        <v>385</v>
      </c>
      <c r="F102" s="677" t="s">
        <v>386</v>
      </c>
      <c r="G102" s="685"/>
      <c r="H102" s="176" t="s">
        <v>384</v>
      </c>
      <c r="I102" s="177" t="s">
        <v>385</v>
      </c>
      <c r="J102" s="677" t="s">
        <v>386</v>
      </c>
      <c r="K102" s="685"/>
      <c r="L102" s="176" t="s">
        <v>384</v>
      </c>
      <c r="M102" s="177" t="s">
        <v>385</v>
      </c>
      <c r="N102" s="677" t="s">
        <v>386</v>
      </c>
      <c r="O102" s="685"/>
      <c r="P102" s="176" t="s">
        <v>384</v>
      </c>
      <c r="Q102" s="177" t="s">
        <v>385</v>
      </c>
      <c r="R102" s="677" t="s">
        <v>386</v>
      </c>
      <c r="S102" s="685"/>
    </row>
    <row r="103" spans="2:19" ht="38.4" customHeight="1" x14ac:dyDescent="0.35">
      <c r="B103" s="728"/>
      <c r="C103" s="651"/>
      <c r="D103" s="178">
        <v>13200</v>
      </c>
      <c r="E103" s="179">
        <v>0.48</v>
      </c>
      <c r="F103" s="697" t="s">
        <v>492</v>
      </c>
      <c r="G103" s="700"/>
      <c r="H103" s="291">
        <v>2365</v>
      </c>
      <c r="I103" s="181">
        <v>0.63</v>
      </c>
      <c r="J103" s="730" t="s">
        <v>482</v>
      </c>
      <c r="K103" s="731"/>
      <c r="L103" s="180">
        <v>311</v>
      </c>
      <c r="M103" s="181">
        <v>0.5</v>
      </c>
      <c r="N103" s="730" t="s">
        <v>482</v>
      </c>
      <c r="O103" s="731"/>
      <c r="P103" s="180"/>
      <c r="Q103" s="181"/>
      <c r="R103" s="730"/>
      <c r="S103" s="731"/>
    </row>
    <row r="104" spans="2:19" ht="32.25" customHeight="1" x14ac:dyDescent="0.35">
      <c r="B104" s="728"/>
      <c r="C104" s="727" t="s">
        <v>387</v>
      </c>
      <c r="D104" s="182" t="s">
        <v>384</v>
      </c>
      <c r="E104" s="129" t="s">
        <v>385</v>
      </c>
      <c r="F104" s="129" t="s">
        <v>388</v>
      </c>
      <c r="G104" s="152" t="s">
        <v>389</v>
      </c>
      <c r="H104" s="182" t="s">
        <v>384</v>
      </c>
      <c r="I104" s="129" t="s">
        <v>385</v>
      </c>
      <c r="J104" s="129" t="s">
        <v>388</v>
      </c>
      <c r="K104" s="152" t="s">
        <v>389</v>
      </c>
      <c r="L104" s="182" t="s">
        <v>384</v>
      </c>
      <c r="M104" s="129" t="s">
        <v>385</v>
      </c>
      <c r="N104" s="129" t="s">
        <v>388</v>
      </c>
      <c r="O104" s="152" t="s">
        <v>389</v>
      </c>
      <c r="P104" s="182" t="s">
        <v>384</v>
      </c>
      <c r="Q104" s="129" t="s">
        <v>385</v>
      </c>
      <c r="R104" s="129" t="s">
        <v>388</v>
      </c>
      <c r="S104" s="152" t="s">
        <v>389</v>
      </c>
    </row>
    <row r="105" spans="2:19" ht="27.75" customHeight="1" x14ac:dyDescent="0.35">
      <c r="B105" s="728"/>
      <c r="C105" s="728"/>
      <c r="D105" s="178">
        <v>13200</v>
      </c>
      <c r="E105" s="147">
        <v>0.48</v>
      </c>
      <c r="F105" s="163" t="s">
        <v>556</v>
      </c>
      <c r="G105" s="172" t="s">
        <v>435</v>
      </c>
      <c r="H105" s="291">
        <v>2365</v>
      </c>
      <c r="I105" s="149">
        <v>0.63</v>
      </c>
      <c r="J105" s="165" t="s">
        <v>568</v>
      </c>
      <c r="K105" s="175" t="s">
        <v>435</v>
      </c>
      <c r="L105" s="180">
        <v>3111</v>
      </c>
      <c r="M105" s="149">
        <v>0.5</v>
      </c>
      <c r="N105" s="165" t="s">
        <v>575</v>
      </c>
      <c r="O105" s="175" t="s">
        <v>435</v>
      </c>
      <c r="P105" s="180"/>
      <c r="Q105" s="149"/>
      <c r="R105" s="165"/>
      <c r="S105" s="175"/>
    </row>
    <row r="106" spans="2:19" ht="27.75" customHeight="1" outlineLevel="1" x14ac:dyDescent="0.35">
      <c r="B106" s="728"/>
      <c r="C106" s="728"/>
      <c r="D106" s="182" t="s">
        <v>384</v>
      </c>
      <c r="E106" s="129" t="s">
        <v>385</v>
      </c>
      <c r="F106" s="129" t="s">
        <v>388</v>
      </c>
      <c r="G106" s="152" t="s">
        <v>389</v>
      </c>
      <c r="H106" s="182" t="s">
        <v>384</v>
      </c>
      <c r="I106" s="129" t="s">
        <v>385</v>
      </c>
      <c r="J106" s="129" t="s">
        <v>388</v>
      </c>
      <c r="K106" s="152" t="s">
        <v>389</v>
      </c>
      <c r="L106" s="182" t="s">
        <v>384</v>
      </c>
      <c r="M106" s="129" t="s">
        <v>385</v>
      </c>
      <c r="N106" s="129" t="s">
        <v>388</v>
      </c>
      <c r="O106" s="152" t="s">
        <v>389</v>
      </c>
      <c r="P106" s="182" t="s">
        <v>384</v>
      </c>
      <c r="Q106" s="129" t="s">
        <v>385</v>
      </c>
      <c r="R106" s="129" t="s">
        <v>388</v>
      </c>
      <c r="S106" s="152" t="s">
        <v>389</v>
      </c>
    </row>
    <row r="107" spans="2:19" ht="27.75" customHeight="1" outlineLevel="1" x14ac:dyDescent="0.35">
      <c r="B107" s="728"/>
      <c r="C107" s="728"/>
      <c r="D107" s="178"/>
      <c r="E107" s="147"/>
      <c r="F107" s="163"/>
      <c r="G107" s="172"/>
      <c r="H107" s="180"/>
      <c r="I107" s="149"/>
      <c r="J107" s="165"/>
      <c r="K107" s="175"/>
      <c r="L107" s="180"/>
      <c r="M107" s="149"/>
      <c r="N107" s="165"/>
      <c r="O107" s="175"/>
      <c r="P107" s="180"/>
      <c r="Q107" s="149"/>
      <c r="R107" s="165"/>
      <c r="S107" s="175"/>
    </row>
    <row r="108" spans="2:19" ht="27.75" customHeight="1" outlineLevel="1" x14ac:dyDescent="0.35">
      <c r="B108" s="728"/>
      <c r="C108" s="728"/>
      <c r="D108" s="182" t="s">
        <v>384</v>
      </c>
      <c r="E108" s="129" t="s">
        <v>385</v>
      </c>
      <c r="F108" s="129" t="s">
        <v>388</v>
      </c>
      <c r="G108" s="152" t="s">
        <v>389</v>
      </c>
      <c r="H108" s="182" t="s">
        <v>384</v>
      </c>
      <c r="I108" s="129" t="s">
        <v>385</v>
      </c>
      <c r="J108" s="129" t="s">
        <v>388</v>
      </c>
      <c r="K108" s="152" t="s">
        <v>389</v>
      </c>
      <c r="L108" s="182" t="s">
        <v>384</v>
      </c>
      <c r="M108" s="129" t="s">
        <v>385</v>
      </c>
      <c r="N108" s="129" t="s">
        <v>388</v>
      </c>
      <c r="O108" s="152" t="s">
        <v>389</v>
      </c>
      <c r="P108" s="182" t="s">
        <v>384</v>
      </c>
      <c r="Q108" s="129" t="s">
        <v>385</v>
      </c>
      <c r="R108" s="129" t="s">
        <v>388</v>
      </c>
      <c r="S108" s="152" t="s">
        <v>389</v>
      </c>
    </row>
    <row r="109" spans="2:19" ht="27.75" customHeight="1" outlineLevel="1" x14ac:dyDescent="0.35">
      <c r="B109" s="728"/>
      <c r="C109" s="728"/>
      <c r="D109" s="178"/>
      <c r="E109" s="147"/>
      <c r="F109" s="163"/>
      <c r="G109" s="172"/>
      <c r="H109" s="180"/>
      <c r="I109" s="149"/>
      <c r="J109" s="165"/>
      <c r="K109" s="175"/>
      <c r="L109" s="180"/>
      <c r="M109" s="149"/>
      <c r="N109" s="165"/>
      <c r="O109" s="175"/>
      <c r="P109" s="180"/>
      <c r="Q109" s="149"/>
      <c r="R109" s="165"/>
      <c r="S109" s="175"/>
    </row>
    <row r="110" spans="2:19" ht="27.75" customHeight="1" outlineLevel="1" x14ac:dyDescent="0.35">
      <c r="B110" s="728"/>
      <c r="C110" s="728"/>
      <c r="D110" s="182" t="s">
        <v>384</v>
      </c>
      <c r="E110" s="129" t="s">
        <v>385</v>
      </c>
      <c r="F110" s="129" t="s">
        <v>388</v>
      </c>
      <c r="G110" s="152" t="s">
        <v>389</v>
      </c>
      <c r="H110" s="182" t="s">
        <v>384</v>
      </c>
      <c r="I110" s="129" t="s">
        <v>385</v>
      </c>
      <c r="J110" s="129" t="s">
        <v>388</v>
      </c>
      <c r="K110" s="152" t="s">
        <v>389</v>
      </c>
      <c r="L110" s="182" t="s">
        <v>384</v>
      </c>
      <c r="M110" s="129" t="s">
        <v>385</v>
      </c>
      <c r="N110" s="129" t="s">
        <v>388</v>
      </c>
      <c r="O110" s="152" t="s">
        <v>389</v>
      </c>
      <c r="P110" s="182" t="s">
        <v>384</v>
      </c>
      <c r="Q110" s="129" t="s">
        <v>385</v>
      </c>
      <c r="R110" s="129" t="s">
        <v>388</v>
      </c>
      <c r="S110" s="152" t="s">
        <v>389</v>
      </c>
    </row>
    <row r="111" spans="2:19" ht="27.75" customHeight="1" outlineLevel="1" x14ac:dyDescent="0.35">
      <c r="B111" s="729"/>
      <c r="C111" s="729"/>
      <c r="D111" s="178"/>
      <c r="E111" s="147"/>
      <c r="F111" s="163"/>
      <c r="G111" s="172"/>
      <c r="H111" s="180"/>
      <c r="I111" s="149"/>
      <c r="J111" s="165"/>
      <c r="K111" s="175"/>
      <c r="L111" s="180"/>
      <c r="M111" s="149"/>
      <c r="N111" s="165"/>
      <c r="O111" s="175"/>
      <c r="P111" s="180"/>
      <c r="Q111" s="149"/>
      <c r="R111" s="165"/>
      <c r="S111" s="175"/>
    </row>
    <row r="112" spans="2:19" ht="26.25" customHeight="1" x14ac:dyDescent="0.35">
      <c r="B112" s="664" t="s">
        <v>390</v>
      </c>
      <c r="C112" s="734" t="s">
        <v>391</v>
      </c>
      <c r="D112" s="183" t="s">
        <v>392</v>
      </c>
      <c r="E112" s="183" t="s">
        <v>393</v>
      </c>
      <c r="F112" s="183" t="s">
        <v>316</v>
      </c>
      <c r="G112" s="184" t="s">
        <v>394</v>
      </c>
      <c r="H112" s="185" t="s">
        <v>392</v>
      </c>
      <c r="I112" s="183" t="s">
        <v>393</v>
      </c>
      <c r="J112" s="183" t="s">
        <v>316</v>
      </c>
      <c r="K112" s="184" t="s">
        <v>394</v>
      </c>
      <c r="L112" s="183" t="s">
        <v>392</v>
      </c>
      <c r="M112" s="183" t="s">
        <v>393</v>
      </c>
      <c r="N112" s="183" t="s">
        <v>316</v>
      </c>
      <c r="O112" s="184" t="s">
        <v>394</v>
      </c>
      <c r="P112" s="183" t="s">
        <v>392</v>
      </c>
      <c r="Q112" s="183" t="s">
        <v>393</v>
      </c>
      <c r="R112" s="183" t="s">
        <v>316</v>
      </c>
      <c r="S112" s="184" t="s">
        <v>394</v>
      </c>
    </row>
    <row r="113" spans="2:19" ht="32.25" customHeight="1" x14ac:dyDescent="0.35">
      <c r="B113" s="665"/>
      <c r="C113" s="735"/>
      <c r="D113" s="146">
        <v>0</v>
      </c>
      <c r="E113" s="146" t="s">
        <v>462</v>
      </c>
      <c r="F113" s="146" t="s">
        <v>496</v>
      </c>
      <c r="G113" s="146" t="s">
        <v>583</v>
      </c>
      <c r="H113" s="168">
        <v>31</v>
      </c>
      <c r="I113" s="148" t="s">
        <v>462</v>
      </c>
      <c r="J113" s="148" t="s">
        <v>496</v>
      </c>
      <c r="K113" s="169" t="s">
        <v>583</v>
      </c>
      <c r="L113" s="148">
        <v>35</v>
      </c>
      <c r="M113" s="148" t="s">
        <v>462</v>
      </c>
      <c r="N113" s="148" t="s">
        <v>496</v>
      </c>
      <c r="O113" s="169" t="s">
        <v>552</v>
      </c>
      <c r="P113" s="148"/>
      <c r="Q113" s="148"/>
      <c r="R113" s="148"/>
      <c r="S113" s="169"/>
    </row>
    <row r="114" spans="2:19" ht="32.25" customHeight="1" x14ac:dyDescent="0.35">
      <c r="B114" s="665"/>
      <c r="C114" s="664" t="s">
        <v>395</v>
      </c>
      <c r="D114" s="129" t="s">
        <v>396</v>
      </c>
      <c r="E114" s="675" t="s">
        <v>397</v>
      </c>
      <c r="F114" s="713"/>
      <c r="G114" s="130" t="s">
        <v>398</v>
      </c>
      <c r="H114" s="129" t="s">
        <v>396</v>
      </c>
      <c r="I114" s="675" t="s">
        <v>397</v>
      </c>
      <c r="J114" s="713"/>
      <c r="K114" s="130" t="s">
        <v>398</v>
      </c>
      <c r="L114" s="129" t="s">
        <v>396</v>
      </c>
      <c r="M114" s="675" t="s">
        <v>397</v>
      </c>
      <c r="N114" s="713"/>
      <c r="O114" s="130" t="s">
        <v>398</v>
      </c>
      <c r="P114" s="129" t="s">
        <v>396</v>
      </c>
      <c r="Q114" s="129" t="s">
        <v>397</v>
      </c>
      <c r="R114" s="675" t="s">
        <v>397</v>
      </c>
      <c r="S114" s="713"/>
    </row>
    <row r="115" spans="2:19" ht="23.25" customHeight="1" x14ac:dyDescent="0.35">
      <c r="B115" s="665"/>
      <c r="C115" s="665"/>
      <c r="D115" s="186"/>
      <c r="E115" s="736"/>
      <c r="F115" s="737"/>
      <c r="G115" s="133"/>
      <c r="H115" s="187"/>
      <c r="I115" s="732"/>
      <c r="J115" s="733"/>
      <c r="K115" s="158"/>
      <c r="L115" s="187"/>
      <c r="M115" s="732"/>
      <c r="N115" s="733"/>
      <c r="O115" s="136"/>
      <c r="P115" s="187"/>
      <c r="Q115" s="134"/>
      <c r="R115" s="732"/>
      <c r="S115" s="733"/>
    </row>
    <row r="116" spans="2:19" ht="23.25" customHeight="1" outlineLevel="1" x14ac:dyDescent="0.35">
      <c r="B116" s="665"/>
      <c r="C116" s="665"/>
      <c r="D116" s="129" t="s">
        <v>396</v>
      </c>
      <c r="E116" s="675" t="s">
        <v>397</v>
      </c>
      <c r="F116" s="713"/>
      <c r="G116" s="130" t="s">
        <v>398</v>
      </c>
      <c r="H116" s="129" t="s">
        <v>396</v>
      </c>
      <c r="I116" s="675" t="s">
        <v>397</v>
      </c>
      <c r="J116" s="713"/>
      <c r="K116" s="130" t="s">
        <v>398</v>
      </c>
      <c r="L116" s="129" t="s">
        <v>396</v>
      </c>
      <c r="M116" s="675" t="s">
        <v>397</v>
      </c>
      <c r="N116" s="713"/>
      <c r="O116" s="130" t="s">
        <v>398</v>
      </c>
      <c r="P116" s="129" t="s">
        <v>396</v>
      </c>
      <c r="Q116" s="129" t="s">
        <v>397</v>
      </c>
      <c r="R116" s="675" t="s">
        <v>397</v>
      </c>
      <c r="S116" s="713"/>
    </row>
    <row r="117" spans="2:19" ht="23.25" customHeight="1" outlineLevel="1" x14ac:dyDescent="0.35">
      <c r="B117" s="665"/>
      <c r="C117" s="665"/>
      <c r="D117" s="186"/>
      <c r="E117" s="736"/>
      <c r="F117" s="737"/>
      <c r="G117" s="133"/>
      <c r="H117" s="187"/>
      <c r="I117" s="732"/>
      <c r="J117" s="733"/>
      <c r="K117" s="136"/>
      <c r="L117" s="187"/>
      <c r="M117" s="732"/>
      <c r="N117" s="733"/>
      <c r="O117" s="136"/>
      <c r="P117" s="187"/>
      <c r="Q117" s="134"/>
      <c r="R117" s="732"/>
      <c r="S117" s="733"/>
    </row>
    <row r="118" spans="2:19" ht="23.25" customHeight="1" outlineLevel="1" x14ac:dyDescent="0.35">
      <c r="B118" s="665"/>
      <c r="C118" s="665"/>
      <c r="D118" s="129" t="s">
        <v>396</v>
      </c>
      <c r="E118" s="675" t="s">
        <v>397</v>
      </c>
      <c r="F118" s="713"/>
      <c r="G118" s="130" t="s">
        <v>398</v>
      </c>
      <c r="H118" s="129" t="s">
        <v>396</v>
      </c>
      <c r="I118" s="675" t="s">
        <v>397</v>
      </c>
      <c r="J118" s="713"/>
      <c r="K118" s="130" t="s">
        <v>398</v>
      </c>
      <c r="L118" s="129" t="s">
        <v>396</v>
      </c>
      <c r="M118" s="675" t="s">
        <v>397</v>
      </c>
      <c r="N118" s="713"/>
      <c r="O118" s="130" t="s">
        <v>398</v>
      </c>
      <c r="P118" s="129" t="s">
        <v>396</v>
      </c>
      <c r="Q118" s="129" t="s">
        <v>397</v>
      </c>
      <c r="R118" s="675" t="s">
        <v>397</v>
      </c>
      <c r="S118" s="713"/>
    </row>
    <row r="119" spans="2:19" ht="23.25" customHeight="1" outlineLevel="1" x14ac:dyDescent="0.35">
      <c r="B119" s="665"/>
      <c r="C119" s="665"/>
      <c r="D119" s="186"/>
      <c r="E119" s="736"/>
      <c r="F119" s="737"/>
      <c r="G119" s="133"/>
      <c r="H119" s="187"/>
      <c r="I119" s="732"/>
      <c r="J119" s="733"/>
      <c r="K119" s="136"/>
      <c r="L119" s="187"/>
      <c r="M119" s="732"/>
      <c r="N119" s="733"/>
      <c r="O119" s="136"/>
      <c r="P119" s="187"/>
      <c r="Q119" s="134"/>
      <c r="R119" s="732"/>
      <c r="S119" s="733"/>
    </row>
    <row r="120" spans="2:19" ht="23.25" customHeight="1" outlineLevel="1" x14ac:dyDescent="0.35">
      <c r="B120" s="665"/>
      <c r="C120" s="665"/>
      <c r="D120" s="129" t="s">
        <v>396</v>
      </c>
      <c r="E120" s="675" t="s">
        <v>397</v>
      </c>
      <c r="F120" s="713"/>
      <c r="G120" s="130" t="s">
        <v>398</v>
      </c>
      <c r="H120" s="129" t="s">
        <v>396</v>
      </c>
      <c r="I120" s="675" t="s">
        <v>397</v>
      </c>
      <c r="J120" s="713"/>
      <c r="K120" s="130" t="s">
        <v>398</v>
      </c>
      <c r="L120" s="129" t="s">
        <v>396</v>
      </c>
      <c r="M120" s="675" t="s">
        <v>397</v>
      </c>
      <c r="N120" s="713"/>
      <c r="O120" s="130" t="s">
        <v>398</v>
      </c>
      <c r="P120" s="129" t="s">
        <v>396</v>
      </c>
      <c r="Q120" s="129" t="s">
        <v>397</v>
      </c>
      <c r="R120" s="675" t="s">
        <v>397</v>
      </c>
      <c r="S120" s="713"/>
    </row>
    <row r="121" spans="2:19" ht="23.25" customHeight="1" outlineLevel="1" x14ac:dyDescent="0.35">
      <c r="B121" s="666"/>
      <c r="C121" s="666"/>
      <c r="D121" s="186"/>
      <c r="E121" s="736"/>
      <c r="F121" s="737"/>
      <c r="G121" s="133"/>
      <c r="H121" s="187"/>
      <c r="I121" s="732"/>
      <c r="J121" s="733"/>
      <c r="K121" s="136"/>
      <c r="L121" s="187"/>
      <c r="M121" s="732"/>
      <c r="N121" s="733"/>
      <c r="O121" s="136"/>
      <c r="P121" s="187"/>
      <c r="Q121" s="134"/>
      <c r="R121" s="732"/>
      <c r="S121" s="733"/>
    </row>
    <row r="122" spans="2:19" ht="15" thickBot="1" x14ac:dyDescent="0.4">
      <c r="B122" s="118"/>
      <c r="C122" s="118"/>
    </row>
    <row r="123" spans="2:19" ht="15" thickBot="1" x14ac:dyDescent="0.4">
      <c r="B123" s="118"/>
      <c r="C123" s="118"/>
      <c r="D123" s="646" t="s">
        <v>317</v>
      </c>
      <c r="E123" s="647"/>
      <c r="F123" s="647"/>
      <c r="G123" s="648"/>
      <c r="H123" s="646" t="s">
        <v>318</v>
      </c>
      <c r="I123" s="647"/>
      <c r="J123" s="647"/>
      <c r="K123" s="648"/>
      <c r="L123" s="647" t="s">
        <v>319</v>
      </c>
      <c r="M123" s="647"/>
      <c r="N123" s="647"/>
      <c r="O123" s="647"/>
      <c r="P123" s="646" t="s">
        <v>320</v>
      </c>
      <c r="Q123" s="647"/>
      <c r="R123" s="647"/>
      <c r="S123" s="648"/>
    </row>
    <row r="124" spans="2:19" x14ac:dyDescent="0.35">
      <c r="B124" s="649" t="s">
        <v>399</v>
      </c>
      <c r="C124" s="649" t="s">
        <v>400</v>
      </c>
      <c r="D124" s="677" t="s">
        <v>401</v>
      </c>
      <c r="E124" s="683"/>
      <c r="F124" s="683"/>
      <c r="G124" s="685"/>
      <c r="H124" s="677" t="s">
        <v>401</v>
      </c>
      <c r="I124" s="683"/>
      <c r="J124" s="683"/>
      <c r="K124" s="685"/>
      <c r="L124" s="677" t="s">
        <v>401</v>
      </c>
      <c r="M124" s="683"/>
      <c r="N124" s="683"/>
      <c r="O124" s="685"/>
      <c r="P124" s="677" t="s">
        <v>401</v>
      </c>
      <c r="Q124" s="683"/>
      <c r="R124" s="683"/>
      <c r="S124" s="685"/>
    </row>
    <row r="125" spans="2:19" ht="45" customHeight="1" x14ac:dyDescent="0.35">
      <c r="B125" s="651"/>
      <c r="C125" s="651"/>
      <c r="D125" s="747"/>
      <c r="E125" s="748"/>
      <c r="F125" s="748"/>
      <c r="G125" s="749"/>
      <c r="H125" s="750" t="s">
        <v>454</v>
      </c>
      <c r="I125" s="751"/>
      <c r="J125" s="751"/>
      <c r="K125" s="752"/>
      <c r="L125" s="750"/>
      <c r="M125" s="751"/>
      <c r="N125" s="751"/>
      <c r="O125" s="752"/>
      <c r="P125" s="750"/>
      <c r="Q125" s="751"/>
      <c r="R125" s="751"/>
      <c r="S125" s="752"/>
    </row>
    <row r="126" spans="2:19" ht="32.25" customHeight="1" x14ac:dyDescent="0.35">
      <c r="B126" s="661" t="s">
        <v>402</v>
      </c>
      <c r="C126" s="661" t="s">
        <v>403</v>
      </c>
      <c r="D126" s="183" t="s">
        <v>404</v>
      </c>
      <c r="E126" s="151" t="s">
        <v>316</v>
      </c>
      <c r="F126" s="129" t="s">
        <v>337</v>
      </c>
      <c r="G126" s="130" t="s">
        <v>354</v>
      </c>
      <c r="H126" s="183" t="s">
        <v>404</v>
      </c>
      <c r="I126" s="197" t="s">
        <v>316</v>
      </c>
      <c r="J126" s="129" t="s">
        <v>337</v>
      </c>
      <c r="K126" s="130" t="s">
        <v>354</v>
      </c>
      <c r="L126" s="183" t="s">
        <v>404</v>
      </c>
      <c r="M126" s="197" t="s">
        <v>316</v>
      </c>
      <c r="N126" s="129" t="s">
        <v>337</v>
      </c>
      <c r="O126" s="130" t="s">
        <v>354</v>
      </c>
      <c r="P126" s="183" t="s">
        <v>404</v>
      </c>
      <c r="Q126" s="197" t="s">
        <v>316</v>
      </c>
      <c r="R126" s="129" t="s">
        <v>337</v>
      </c>
      <c r="S126" s="130" t="s">
        <v>354</v>
      </c>
    </row>
    <row r="127" spans="2:19" ht="23.25" customHeight="1" x14ac:dyDescent="0.35">
      <c r="B127" s="662"/>
      <c r="C127" s="663"/>
      <c r="D127" s="146">
        <v>0</v>
      </c>
      <c r="E127" s="188" t="s">
        <v>496</v>
      </c>
      <c r="F127" s="132" t="s">
        <v>491</v>
      </c>
      <c r="G127" s="167" t="s">
        <v>599</v>
      </c>
      <c r="H127" s="148">
        <v>8</v>
      </c>
      <c r="I127" s="200" t="s">
        <v>496</v>
      </c>
      <c r="J127" s="148" t="s">
        <v>491</v>
      </c>
      <c r="K127" s="198"/>
      <c r="L127" s="148">
        <v>9</v>
      </c>
      <c r="M127" s="200" t="s">
        <v>496</v>
      </c>
      <c r="N127" s="148" t="s">
        <v>491</v>
      </c>
      <c r="O127" s="198"/>
      <c r="P127" s="148"/>
      <c r="Q127" s="200"/>
      <c r="R127" s="148"/>
      <c r="S127" s="198"/>
    </row>
    <row r="128" spans="2:19" ht="29.25" customHeight="1" x14ac:dyDescent="0.35">
      <c r="B128" s="662"/>
      <c r="C128" s="661" t="s">
        <v>405</v>
      </c>
      <c r="D128" s="129" t="s">
        <v>406</v>
      </c>
      <c r="E128" s="675" t="s">
        <v>407</v>
      </c>
      <c r="F128" s="713"/>
      <c r="G128" s="130" t="s">
        <v>408</v>
      </c>
      <c r="H128" s="129" t="s">
        <v>406</v>
      </c>
      <c r="I128" s="675" t="s">
        <v>407</v>
      </c>
      <c r="J128" s="713"/>
      <c r="K128" s="130" t="s">
        <v>408</v>
      </c>
      <c r="L128" s="129" t="s">
        <v>406</v>
      </c>
      <c r="M128" s="675" t="s">
        <v>407</v>
      </c>
      <c r="N128" s="713"/>
      <c r="O128" s="130" t="s">
        <v>408</v>
      </c>
      <c r="P128" s="129" t="s">
        <v>406</v>
      </c>
      <c r="Q128" s="675" t="s">
        <v>407</v>
      </c>
      <c r="R128" s="713"/>
      <c r="S128" s="130" t="s">
        <v>408</v>
      </c>
    </row>
    <row r="129" spans="2:19" ht="39" customHeight="1" x14ac:dyDescent="0.35">
      <c r="B129" s="663"/>
      <c r="C129" s="663"/>
      <c r="D129" s="186"/>
      <c r="E129" s="736"/>
      <c r="F129" s="737"/>
      <c r="G129" s="133"/>
      <c r="H129" s="187"/>
      <c r="I129" s="732"/>
      <c r="J129" s="733"/>
      <c r="K129" s="136"/>
      <c r="L129" s="187"/>
      <c r="M129" s="732"/>
      <c r="N129" s="733"/>
      <c r="O129" s="136"/>
      <c r="P129" s="187"/>
      <c r="Q129" s="732"/>
      <c r="R129" s="733"/>
      <c r="S129" s="136"/>
    </row>
    <row r="133" spans="2:19" hidden="1" x14ac:dyDescent="0.35"/>
    <row r="134" spans="2:19" hidden="1" x14ac:dyDescent="0.35"/>
    <row r="135" spans="2:19" hidden="1" x14ac:dyDescent="0.35">
      <c r="D135" s="101" t="s">
        <v>409</v>
      </c>
    </row>
    <row r="136" spans="2:19" hidden="1" x14ac:dyDescent="0.35">
      <c r="D136" s="101" t="s">
        <v>410</v>
      </c>
      <c r="E136" s="101" t="s">
        <v>411</v>
      </c>
      <c r="F136" s="101" t="s">
        <v>412</v>
      </c>
      <c r="H136" s="101" t="s">
        <v>413</v>
      </c>
      <c r="I136" s="101" t="s">
        <v>414</v>
      </c>
    </row>
    <row r="137" spans="2:19" hidden="1" x14ac:dyDescent="0.35">
      <c r="D137" s="101" t="s">
        <v>415</v>
      </c>
      <c r="E137" s="101" t="s">
        <v>416</v>
      </c>
      <c r="F137" s="101" t="s">
        <v>417</v>
      </c>
      <c r="H137" s="101" t="s">
        <v>418</v>
      </c>
      <c r="I137" s="101" t="s">
        <v>419</v>
      </c>
    </row>
    <row r="138" spans="2:19" hidden="1" x14ac:dyDescent="0.35">
      <c r="D138" s="101" t="s">
        <v>420</v>
      </c>
      <c r="E138" s="101" t="s">
        <v>421</v>
      </c>
      <c r="F138" s="101" t="s">
        <v>422</v>
      </c>
      <c r="H138" s="101" t="s">
        <v>423</v>
      </c>
      <c r="I138" s="101" t="s">
        <v>424</v>
      </c>
    </row>
    <row r="139" spans="2:19" hidden="1" x14ac:dyDescent="0.35">
      <c r="D139" s="101" t="s">
        <v>425</v>
      </c>
      <c r="F139" s="101" t="s">
        <v>426</v>
      </c>
      <c r="G139" s="101" t="s">
        <v>820</v>
      </c>
      <c r="H139" s="101" t="s">
        <v>427</v>
      </c>
      <c r="I139" s="101" t="s">
        <v>428</v>
      </c>
      <c r="K139" s="101" t="s">
        <v>429</v>
      </c>
    </row>
    <row r="140" spans="2:19" hidden="1" x14ac:dyDescent="0.35">
      <c r="D140" s="101" t="s">
        <v>430</v>
      </c>
      <c r="F140" s="101" t="s">
        <v>431</v>
      </c>
      <c r="G140" s="101" t="s">
        <v>432</v>
      </c>
      <c r="H140" s="101" t="s">
        <v>433</v>
      </c>
      <c r="I140" s="101" t="s">
        <v>434</v>
      </c>
      <c r="K140" s="101" t="s">
        <v>435</v>
      </c>
      <c r="L140" s="101" t="s">
        <v>436</v>
      </c>
    </row>
    <row r="141" spans="2:19" hidden="1" x14ac:dyDescent="0.35">
      <c r="D141" s="101" t="s">
        <v>437</v>
      </c>
      <c r="E141" s="189" t="s">
        <v>438</v>
      </c>
      <c r="G141" s="101" t="s">
        <v>439</v>
      </c>
      <c r="H141" s="101" t="s">
        <v>440</v>
      </c>
      <c r="K141" s="101" t="s">
        <v>441</v>
      </c>
      <c r="L141" s="101" t="s">
        <v>442</v>
      </c>
    </row>
    <row r="142" spans="2:19" hidden="1" x14ac:dyDescent="0.35">
      <c r="D142" s="101" t="s">
        <v>443</v>
      </c>
      <c r="E142" s="190" t="s">
        <v>444</v>
      </c>
      <c r="K142" s="101" t="s">
        <v>445</v>
      </c>
      <c r="L142" s="101" t="s">
        <v>446</v>
      </c>
    </row>
    <row r="143" spans="2:19" hidden="1" x14ac:dyDescent="0.35">
      <c r="E143" s="191" t="s">
        <v>447</v>
      </c>
      <c r="H143" s="101" t="s">
        <v>448</v>
      </c>
      <c r="K143" s="101" t="s">
        <v>449</v>
      </c>
      <c r="L143" s="101" t="s">
        <v>450</v>
      </c>
    </row>
    <row r="144" spans="2:19" hidden="1" x14ac:dyDescent="0.35">
      <c r="H144" s="101" t="s">
        <v>451</v>
      </c>
      <c r="K144" s="101" t="s">
        <v>452</v>
      </c>
      <c r="L144" s="101" t="s">
        <v>453</v>
      </c>
    </row>
    <row r="145" spans="2:12" hidden="1" x14ac:dyDescent="0.35">
      <c r="H145" s="101" t="s">
        <v>454</v>
      </c>
      <c r="K145" s="101" t="s">
        <v>455</v>
      </c>
      <c r="L145" s="101" t="s">
        <v>456</v>
      </c>
    </row>
    <row r="146" spans="2:12" hidden="1" x14ac:dyDescent="0.35">
      <c r="B146" s="101" t="s">
        <v>457</v>
      </c>
      <c r="C146" s="101" t="s">
        <v>458</v>
      </c>
      <c r="D146" s="101" t="s">
        <v>457</v>
      </c>
      <c r="G146" s="101" t="s">
        <v>459</v>
      </c>
      <c r="H146" s="101" t="s">
        <v>460</v>
      </c>
      <c r="J146" s="101" t="s">
        <v>283</v>
      </c>
      <c r="K146" s="101" t="s">
        <v>461</v>
      </c>
      <c r="L146" s="101" t="s">
        <v>462</v>
      </c>
    </row>
    <row r="147" spans="2:12" hidden="1" x14ac:dyDescent="0.35">
      <c r="B147" s="101">
        <v>1</v>
      </c>
      <c r="C147" s="101" t="s">
        <v>463</v>
      </c>
      <c r="D147" s="101" t="s">
        <v>464</v>
      </c>
      <c r="E147" s="101" t="s">
        <v>354</v>
      </c>
      <c r="F147" s="101" t="s">
        <v>11</v>
      </c>
      <c r="G147" s="101" t="s">
        <v>465</v>
      </c>
      <c r="H147" s="101" t="s">
        <v>466</v>
      </c>
      <c r="J147" s="101" t="s">
        <v>441</v>
      </c>
      <c r="K147" s="101" t="s">
        <v>467</v>
      </c>
    </row>
    <row r="148" spans="2:12" hidden="1" x14ac:dyDescent="0.35">
      <c r="B148" s="101">
        <v>2</v>
      </c>
      <c r="C148" s="101" t="s">
        <v>468</v>
      </c>
      <c r="D148" s="101" t="s">
        <v>469</v>
      </c>
      <c r="E148" s="101" t="s">
        <v>337</v>
      </c>
      <c r="F148" s="101" t="s">
        <v>18</v>
      </c>
      <c r="G148" s="101" t="s">
        <v>470</v>
      </c>
      <c r="J148" s="101" t="s">
        <v>471</v>
      </c>
      <c r="K148" s="101" t="s">
        <v>472</v>
      </c>
    </row>
    <row r="149" spans="2:12" hidden="1" x14ac:dyDescent="0.35">
      <c r="B149" s="101">
        <v>3</v>
      </c>
      <c r="C149" s="101" t="s">
        <v>473</v>
      </c>
      <c r="D149" s="101" t="s">
        <v>474</v>
      </c>
      <c r="E149" s="101" t="s">
        <v>316</v>
      </c>
      <c r="G149" s="101" t="s">
        <v>475</v>
      </c>
      <c r="J149" s="101" t="s">
        <v>476</v>
      </c>
      <c r="K149" s="101" t="s">
        <v>477</v>
      </c>
    </row>
    <row r="150" spans="2:12" hidden="1" x14ac:dyDescent="0.35">
      <c r="B150" s="101">
        <v>4</v>
      </c>
      <c r="C150" s="101" t="s">
        <v>466</v>
      </c>
      <c r="H150" s="101" t="s">
        <v>478</v>
      </c>
      <c r="I150" s="101" t="s">
        <v>479</v>
      </c>
      <c r="J150" s="101" t="s">
        <v>480</v>
      </c>
      <c r="K150" s="101" t="s">
        <v>481</v>
      </c>
    </row>
    <row r="151" spans="2:12" hidden="1" x14ac:dyDescent="0.35">
      <c r="D151" s="101" t="s">
        <v>475</v>
      </c>
      <c r="H151" s="101" t="s">
        <v>482</v>
      </c>
      <c r="I151" s="101" t="s">
        <v>483</v>
      </c>
      <c r="J151" s="101" t="s">
        <v>484</v>
      </c>
      <c r="K151" s="101" t="s">
        <v>485</v>
      </c>
    </row>
    <row r="152" spans="2:12" hidden="1" x14ac:dyDescent="0.35">
      <c r="D152" s="101" t="s">
        <v>486</v>
      </c>
      <c r="H152" s="101" t="s">
        <v>487</v>
      </c>
      <c r="I152" s="101" t="s">
        <v>488</v>
      </c>
      <c r="J152" s="101" t="s">
        <v>489</v>
      </c>
      <c r="K152" s="101" t="s">
        <v>490</v>
      </c>
    </row>
    <row r="153" spans="2:12" hidden="1" x14ac:dyDescent="0.35">
      <c r="D153" s="101" t="s">
        <v>491</v>
      </c>
      <c r="H153" s="101" t="s">
        <v>492</v>
      </c>
      <c r="J153" s="101" t="s">
        <v>493</v>
      </c>
      <c r="K153" s="101" t="s">
        <v>494</v>
      </c>
    </row>
    <row r="154" spans="2:12" hidden="1" x14ac:dyDescent="0.35">
      <c r="H154" s="101" t="s">
        <v>495</v>
      </c>
      <c r="J154" s="101" t="s">
        <v>496</v>
      </c>
    </row>
    <row r="155" spans="2:12" ht="72.5" hidden="1" x14ac:dyDescent="0.35">
      <c r="D155" s="192" t="s">
        <v>497</v>
      </c>
      <c r="E155" s="101" t="s">
        <v>498</v>
      </c>
      <c r="F155" s="101" t="s">
        <v>499</v>
      </c>
      <c r="G155" s="101" t="s">
        <v>500</v>
      </c>
      <c r="H155" s="101" t="s">
        <v>501</v>
      </c>
      <c r="I155" s="101" t="s">
        <v>502</v>
      </c>
      <c r="J155" s="101" t="s">
        <v>503</v>
      </c>
      <c r="K155" s="101" t="s">
        <v>504</v>
      </c>
    </row>
    <row r="156" spans="2:12" ht="101.5" hidden="1" x14ac:dyDescent="0.35">
      <c r="B156" s="101" t="s">
        <v>605</v>
      </c>
      <c r="C156" s="101" t="s">
        <v>604</v>
      </c>
      <c r="D156" s="192" t="s">
        <v>505</v>
      </c>
      <c r="E156" s="101" t="s">
        <v>506</v>
      </c>
      <c r="F156" s="101" t="s">
        <v>507</v>
      </c>
      <c r="G156" s="101" t="s">
        <v>508</v>
      </c>
      <c r="H156" s="101" t="s">
        <v>509</v>
      </c>
      <c r="I156" s="101" t="s">
        <v>510</v>
      </c>
      <c r="J156" s="101" t="s">
        <v>511</v>
      </c>
      <c r="K156" s="101" t="s">
        <v>512</v>
      </c>
    </row>
    <row r="157" spans="2:12" ht="72.5" hidden="1" x14ac:dyDescent="0.35">
      <c r="B157" s="101" t="s">
        <v>606</v>
      </c>
      <c r="C157" s="101" t="s">
        <v>603</v>
      </c>
      <c r="D157" s="192" t="s">
        <v>513</v>
      </c>
      <c r="E157" s="101" t="s">
        <v>514</v>
      </c>
      <c r="F157" s="101" t="s">
        <v>515</v>
      </c>
      <c r="G157" s="101" t="s">
        <v>516</v>
      </c>
      <c r="H157" s="101" t="s">
        <v>517</v>
      </c>
      <c r="I157" s="101" t="s">
        <v>518</v>
      </c>
      <c r="J157" s="101" t="s">
        <v>519</v>
      </c>
      <c r="K157" s="101" t="s">
        <v>520</v>
      </c>
    </row>
    <row r="158" spans="2:12" hidden="1" x14ac:dyDescent="0.35">
      <c r="B158" s="101" t="s">
        <v>607</v>
      </c>
      <c r="C158" s="101" t="s">
        <v>602</v>
      </c>
      <c r="F158" s="101" t="s">
        <v>521</v>
      </c>
      <c r="G158" s="101" t="s">
        <v>522</v>
      </c>
      <c r="H158" s="101" t="s">
        <v>523</v>
      </c>
      <c r="I158" s="101" t="s">
        <v>524</v>
      </c>
      <c r="J158" s="101" t="s">
        <v>525</v>
      </c>
      <c r="K158" s="101" t="s">
        <v>526</v>
      </c>
    </row>
    <row r="159" spans="2:12" hidden="1" x14ac:dyDescent="0.35">
      <c r="B159" s="101" t="s">
        <v>608</v>
      </c>
      <c r="G159" s="101" t="s">
        <v>527</v>
      </c>
      <c r="H159" s="101" t="s">
        <v>528</v>
      </c>
      <c r="I159" s="101" t="s">
        <v>529</v>
      </c>
      <c r="J159" s="101" t="s">
        <v>530</v>
      </c>
      <c r="K159" s="101" t="s">
        <v>531</v>
      </c>
    </row>
    <row r="160" spans="2:12" hidden="1" x14ac:dyDescent="0.35">
      <c r="C160" s="101" t="s">
        <v>532</v>
      </c>
      <c r="J160" s="101" t="s">
        <v>533</v>
      </c>
    </row>
    <row r="161" spans="2:10" hidden="1" x14ac:dyDescent="0.35">
      <c r="C161" s="101" t="s">
        <v>534</v>
      </c>
      <c r="I161" s="101" t="s">
        <v>535</v>
      </c>
      <c r="J161" s="101" t="s">
        <v>536</v>
      </c>
    </row>
    <row r="162" spans="2:10" hidden="1" x14ac:dyDescent="0.35">
      <c r="B162" s="201" t="s">
        <v>609</v>
      </c>
      <c r="C162" s="101" t="s">
        <v>537</v>
      </c>
      <c r="I162" s="101" t="s">
        <v>538</v>
      </c>
      <c r="J162" s="101" t="s">
        <v>539</v>
      </c>
    </row>
    <row r="163" spans="2:10" hidden="1" x14ac:dyDescent="0.35">
      <c r="B163" s="201" t="s">
        <v>29</v>
      </c>
      <c r="C163" s="101" t="s">
        <v>540</v>
      </c>
      <c r="D163" s="101" t="s">
        <v>541</v>
      </c>
      <c r="E163" s="101" t="s">
        <v>542</v>
      </c>
      <c r="I163" s="101" t="s">
        <v>543</v>
      </c>
      <c r="J163" s="101" t="s">
        <v>283</v>
      </c>
    </row>
    <row r="164" spans="2:10" hidden="1" x14ac:dyDescent="0.35">
      <c r="B164" s="201" t="s">
        <v>16</v>
      </c>
      <c r="D164" s="101" t="s">
        <v>544</v>
      </c>
      <c r="E164" s="101" t="s">
        <v>545</v>
      </c>
      <c r="H164" s="101" t="s">
        <v>418</v>
      </c>
      <c r="I164" s="101" t="s">
        <v>546</v>
      </c>
    </row>
    <row r="165" spans="2:10" hidden="1" x14ac:dyDescent="0.35">
      <c r="B165" s="201" t="s">
        <v>34</v>
      </c>
      <c r="D165" s="101" t="s">
        <v>547</v>
      </c>
      <c r="E165" s="101" t="s">
        <v>821</v>
      </c>
      <c r="H165" s="101" t="s">
        <v>427</v>
      </c>
      <c r="I165" s="101" t="s">
        <v>548</v>
      </c>
      <c r="J165" s="101" t="s">
        <v>549</v>
      </c>
    </row>
    <row r="166" spans="2:10" hidden="1" x14ac:dyDescent="0.35">
      <c r="B166" s="201" t="s">
        <v>610</v>
      </c>
      <c r="C166" s="101" t="s">
        <v>550</v>
      </c>
      <c r="D166" s="101" t="s">
        <v>551</v>
      </c>
      <c r="H166" s="101" t="s">
        <v>433</v>
      </c>
      <c r="I166" s="101" t="s">
        <v>552</v>
      </c>
      <c r="J166" s="101" t="s">
        <v>822</v>
      </c>
    </row>
    <row r="167" spans="2:10" hidden="1" x14ac:dyDescent="0.35">
      <c r="B167" s="201" t="s">
        <v>611</v>
      </c>
      <c r="C167" s="101" t="s">
        <v>553</v>
      </c>
      <c r="H167" s="101" t="s">
        <v>440</v>
      </c>
      <c r="I167" s="101" t="s">
        <v>554</v>
      </c>
    </row>
    <row r="168" spans="2:10" hidden="1" x14ac:dyDescent="0.35">
      <c r="B168" s="201" t="s">
        <v>612</v>
      </c>
      <c r="C168" s="101" t="s">
        <v>555</v>
      </c>
      <c r="E168" s="101" t="s">
        <v>556</v>
      </c>
      <c r="H168" s="101" t="s">
        <v>557</v>
      </c>
      <c r="I168" s="101" t="s">
        <v>558</v>
      </c>
    </row>
    <row r="169" spans="2:10" hidden="1" x14ac:dyDescent="0.35">
      <c r="B169" s="201" t="s">
        <v>613</v>
      </c>
      <c r="C169" s="101" t="s">
        <v>559</v>
      </c>
      <c r="E169" s="101" t="s">
        <v>560</v>
      </c>
      <c r="H169" s="101" t="s">
        <v>561</v>
      </c>
      <c r="I169" s="101" t="s">
        <v>562</v>
      </c>
    </row>
    <row r="170" spans="2:10" hidden="1" x14ac:dyDescent="0.35">
      <c r="B170" s="201" t="s">
        <v>614</v>
      </c>
      <c r="C170" s="101" t="s">
        <v>563</v>
      </c>
      <c r="E170" s="101" t="s">
        <v>564</v>
      </c>
      <c r="H170" s="101" t="s">
        <v>565</v>
      </c>
      <c r="I170" s="101" t="s">
        <v>566</v>
      </c>
    </row>
    <row r="171" spans="2:10" hidden="1" x14ac:dyDescent="0.35">
      <c r="B171" s="201" t="s">
        <v>615</v>
      </c>
      <c r="C171" s="101" t="s">
        <v>567</v>
      </c>
      <c r="E171" s="101" t="s">
        <v>568</v>
      </c>
      <c r="H171" s="101" t="s">
        <v>569</v>
      </c>
      <c r="I171" s="101" t="s">
        <v>570</v>
      </c>
    </row>
    <row r="172" spans="2:10" hidden="1" x14ac:dyDescent="0.35">
      <c r="B172" s="201" t="s">
        <v>616</v>
      </c>
      <c r="C172" s="101" t="s">
        <v>571</v>
      </c>
      <c r="E172" s="101" t="s">
        <v>572</v>
      </c>
      <c r="H172" s="101" t="s">
        <v>573</v>
      </c>
      <c r="I172" s="101" t="s">
        <v>574</v>
      </c>
    </row>
    <row r="173" spans="2:10" hidden="1" x14ac:dyDescent="0.35">
      <c r="B173" s="201" t="s">
        <v>617</v>
      </c>
      <c r="C173" s="101" t="s">
        <v>283</v>
      </c>
      <c r="E173" s="101" t="s">
        <v>575</v>
      </c>
      <c r="H173" s="101" t="s">
        <v>576</v>
      </c>
      <c r="I173" s="101" t="s">
        <v>577</v>
      </c>
    </row>
    <row r="174" spans="2:10" hidden="1" x14ac:dyDescent="0.35">
      <c r="B174" s="201" t="s">
        <v>618</v>
      </c>
      <c r="E174" s="101" t="s">
        <v>578</v>
      </c>
      <c r="H174" s="101" t="s">
        <v>579</v>
      </c>
      <c r="I174" s="101" t="s">
        <v>580</v>
      </c>
    </row>
    <row r="175" spans="2:10" hidden="1" x14ac:dyDescent="0.35">
      <c r="B175" s="201" t="s">
        <v>619</v>
      </c>
      <c r="E175" s="101" t="s">
        <v>581</v>
      </c>
      <c r="H175" s="101" t="s">
        <v>582</v>
      </c>
      <c r="I175" s="101" t="s">
        <v>583</v>
      </c>
    </row>
    <row r="176" spans="2:10" hidden="1" x14ac:dyDescent="0.35">
      <c r="B176" s="201" t="s">
        <v>620</v>
      </c>
      <c r="E176" s="101" t="s">
        <v>584</v>
      </c>
      <c r="H176" s="101" t="s">
        <v>585</v>
      </c>
      <c r="I176" s="101" t="s">
        <v>586</v>
      </c>
    </row>
    <row r="177" spans="2:9" hidden="1" x14ac:dyDescent="0.35">
      <c r="B177" s="201" t="s">
        <v>621</v>
      </c>
      <c r="H177" s="101" t="s">
        <v>587</v>
      </c>
      <c r="I177" s="101" t="s">
        <v>588</v>
      </c>
    </row>
    <row r="178" spans="2:9" hidden="1" x14ac:dyDescent="0.35">
      <c r="B178" s="201" t="s">
        <v>622</v>
      </c>
      <c r="H178" s="101" t="s">
        <v>589</v>
      </c>
    </row>
    <row r="179" spans="2:9" hidden="1" x14ac:dyDescent="0.35">
      <c r="B179" s="201" t="s">
        <v>623</v>
      </c>
      <c r="H179" s="101" t="s">
        <v>590</v>
      </c>
    </row>
    <row r="180" spans="2:9" hidden="1" x14ac:dyDescent="0.35">
      <c r="B180" s="201" t="s">
        <v>624</v>
      </c>
      <c r="H180" s="101" t="s">
        <v>591</v>
      </c>
    </row>
    <row r="181" spans="2:9" hidden="1" x14ac:dyDescent="0.35">
      <c r="B181" s="201" t="s">
        <v>625</v>
      </c>
      <c r="H181" s="101" t="s">
        <v>592</v>
      </c>
    </row>
    <row r="182" spans="2:9" hidden="1" x14ac:dyDescent="0.35">
      <c r="B182" s="201" t="s">
        <v>626</v>
      </c>
      <c r="D182" t="s">
        <v>593</v>
      </c>
      <c r="H182" s="101" t="s">
        <v>594</v>
      </c>
    </row>
    <row r="183" spans="2:9" hidden="1" x14ac:dyDescent="0.35">
      <c r="B183" s="201" t="s">
        <v>627</v>
      </c>
      <c r="D183" t="s">
        <v>595</v>
      </c>
      <c r="H183" s="101" t="s">
        <v>596</v>
      </c>
    </row>
    <row r="184" spans="2:9" hidden="1" x14ac:dyDescent="0.35">
      <c r="B184" s="201" t="s">
        <v>628</v>
      </c>
      <c r="D184" t="s">
        <v>597</v>
      </c>
      <c r="H184" s="101" t="s">
        <v>598</v>
      </c>
    </row>
    <row r="185" spans="2:9" hidden="1" x14ac:dyDescent="0.35">
      <c r="B185" s="201" t="s">
        <v>629</v>
      </c>
      <c r="D185" t="s">
        <v>595</v>
      </c>
      <c r="H185" s="101" t="s">
        <v>599</v>
      </c>
    </row>
    <row r="186" spans="2:9" hidden="1" x14ac:dyDescent="0.35">
      <c r="B186" s="201" t="s">
        <v>630</v>
      </c>
      <c r="D186" t="s">
        <v>600</v>
      </c>
    </row>
    <row r="187" spans="2:9" hidden="1" x14ac:dyDescent="0.35">
      <c r="B187" s="201" t="s">
        <v>631</v>
      </c>
      <c r="D187" t="s">
        <v>595</v>
      </c>
    </row>
    <row r="188" spans="2:9" hidden="1" x14ac:dyDescent="0.35">
      <c r="B188" s="201" t="s">
        <v>632</v>
      </c>
    </row>
    <row r="189" spans="2:9" hidden="1" x14ac:dyDescent="0.35">
      <c r="B189" s="201" t="s">
        <v>633</v>
      </c>
    </row>
    <row r="190" spans="2:9" hidden="1" x14ac:dyDescent="0.35">
      <c r="B190" s="201" t="s">
        <v>634</v>
      </c>
    </row>
    <row r="191" spans="2:9" hidden="1" x14ac:dyDescent="0.35">
      <c r="B191" s="201" t="s">
        <v>635</v>
      </c>
    </row>
    <row r="192" spans="2:9" hidden="1" x14ac:dyDescent="0.35">
      <c r="B192" s="201" t="s">
        <v>636</v>
      </c>
    </row>
    <row r="193" spans="2:2" hidden="1" x14ac:dyDescent="0.35">
      <c r="B193" s="201" t="s">
        <v>637</v>
      </c>
    </row>
    <row r="194" spans="2:2" hidden="1" x14ac:dyDescent="0.35">
      <c r="B194" s="201" t="s">
        <v>638</v>
      </c>
    </row>
    <row r="195" spans="2:2" hidden="1" x14ac:dyDescent="0.35">
      <c r="B195" s="201" t="s">
        <v>639</v>
      </c>
    </row>
    <row r="196" spans="2:2" hidden="1" x14ac:dyDescent="0.35">
      <c r="B196" s="201" t="s">
        <v>640</v>
      </c>
    </row>
    <row r="197" spans="2:2" hidden="1" x14ac:dyDescent="0.35">
      <c r="B197" s="201" t="s">
        <v>51</v>
      </c>
    </row>
    <row r="198" spans="2:2" hidden="1" x14ac:dyDescent="0.35">
      <c r="B198" s="201" t="s">
        <v>57</v>
      </c>
    </row>
    <row r="199" spans="2:2" hidden="1" x14ac:dyDescent="0.35">
      <c r="B199" s="201" t="s">
        <v>59</v>
      </c>
    </row>
    <row r="200" spans="2:2" hidden="1" x14ac:dyDescent="0.35">
      <c r="B200" s="201" t="s">
        <v>61</v>
      </c>
    </row>
    <row r="201" spans="2:2" hidden="1" x14ac:dyDescent="0.35">
      <c r="B201" s="201" t="s">
        <v>23</v>
      </c>
    </row>
    <row r="202" spans="2:2" hidden="1" x14ac:dyDescent="0.35">
      <c r="B202" s="201" t="s">
        <v>63</v>
      </c>
    </row>
    <row r="203" spans="2:2" hidden="1" x14ac:dyDescent="0.35">
      <c r="B203" s="201" t="s">
        <v>65</v>
      </c>
    </row>
    <row r="204" spans="2:2" hidden="1" x14ac:dyDescent="0.35">
      <c r="B204" s="201" t="s">
        <v>67</v>
      </c>
    </row>
    <row r="205" spans="2:2" hidden="1" x14ac:dyDescent="0.35">
      <c r="B205" s="201" t="s">
        <v>68</v>
      </c>
    </row>
    <row r="206" spans="2:2" hidden="1" x14ac:dyDescent="0.35">
      <c r="B206" s="201" t="s">
        <v>69</v>
      </c>
    </row>
    <row r="207" spans="2:2" hidden="1" x14ac:dyDescent="0.35">
      <c r="B207" s="201" t="s">
        <v>70</v>
      </c>
    </row>
    <row r="208" spans="2:2" hidden="1" x14ac:dyDescent="0.35">
      <c r="B208" s="201" t="s">
        <v>641</v>
      </c>
    </row>
    <row r="209" spans="2:2" hidden="1" x14ac:dyDescent="0.35">
      <c r="B209" s="201" t="s">
        <v>642</v>
      </c>
    </row>
    <row r="210" spans="2:2" hidden="1" x14ac:dyDescent="0.35">
      <c r="B210" s="201" t="s">
        <v>74</v>
      </c>
    </row>
    <row r="211" spans="2:2" hidden="1" x14ac:dyDescent="0.35">
      <c r="B211" s="201" t="s">
        <v>76</v>
      </c>
    </row>
    <row r="212" spans="2:2" hidden="1" x14ac:dyDescent="0.35">
      <c r="B212" s="201" t="s">
        <v>80</v>
      </c>
    </row>
    <row r="213" spans="2:2" hidden="1" x14ac:dyDescent="0.35">
      <c r="B213" s="201" t="s">
        <v>643</v>
      </c>
    </row>
    <row r="214" spans="2:2" hidden="1" x14ac:dyDescent="0.35">
      <c r="B214" s="201" t="s">
        <v>644</v>
      </c>
    </row>
    <row r="215" spans="2:2" hidden="1" x14ac:dyDescent="0.35">
      <c r="B215" s="201" t="s">
        <v>645</v>
      </c>
    </row>
    <row r="216" spans="2:2" hidden="1" x14ac:dyDescent="0.35">
      <c r="B216" s="201" t="s">
        <v>78</v>
      </c>
    </row>
    <row r="217" spans="2:2" hidden="1" x14ac:dyDescent="0.35">
      <c r="B217" s="201" t="s">
        <v>79</v>
      </c>
    </row>
    <row r="218" spans="2:2" hidden="1" x14ac:dyDescent="0.35">
      <c r="B218" s="201" t="s">
        <v>82</v>
      </c>
    </row>
    <row r="219" spans="2:2" hidden="1" x14ac:dyDescent="0.35">
      <c r="B219" s="201" t="s">
        <v>84</v>
      </c>
    </row>
    <row r="220" spans="2:2" hidden="1" x14ac:dyDescent="0.35">
      <c r="B220" s="201" t="s">
        <v>646</v>
      </c>
    </row>
    <row r="221" spans="2:2" hidden="1" x14ac:dyDescent="0.35">
      <c r="B221" s="201" t="s">
        <v>83</v>
      </c>
    </row>
    <row r="222" spans="2:2" hidden="1" x14ac:dyDescent="0.35">
      <c r="B222" s="201" t="s">
        <v>85</v>
      </c>
    </row>
    <row r="223" spans="2:2" hidden="1" x14ac:dyDescent="0.35">
      <c r="B223" s="201" t="s">
        <v>88</v>
      </c>
    </row>
    <row r="224" spans="2:2" hidden="1" x14ac:dyDescent="0.35">
      <c r="B224" s="201" t="s">
        <v>87</v>
      </c>
    </row>
    <row r="225" spans="2:2" hidden="1" x14ac:dyDescent="0.35">
      <c r="B225" s="201" t="s">
        <v>647</v>
      </c>
    </row>
    <row r="226" spans="2:2" hidden="1" x14ac:dyDescent="0.35">
      <c r="B226" s="201" t="s">
        <v>94</v>
      </c>
    </row>
    <row r="227" spans="2:2" hidden="1" x14ac:dyDescent="0.35">
      <c r="B227" s="201" t="s">
        <v>96</v>
      </c>
    </row>
    <row r="228" spans="2:2" hidden="1" x14ac:dyDescent="0.35">
      <c r="B228" s="201" t="s">
        <v>97</v>
      </c>
    </row>
    <row r="229" spans="2:2" hidden="1" x14ac:dyDescent="0.35">
      <c r="B229" s="201" t="s">
        <v>98</v>
      </c>
    </row>
    <row r="230" spans="2:2" hidden="1" x14ac:dyDescent="0.35">
      <c r="B230" s="201" t="s">
        <v>648</v>
      </c>
    </row>
    <row r="231" spans="2:2" hidden="1" x14ac:dyDescent="0.35">
      <c r="B231" s="201" t="s">
        <v>649</v>
      </c>
    </row>
    <row r="232" spans="2:2" hidden="1" x14ac:dyDescent="0.35">
      <c r="B232" s="201" t="s">
        <v>99</v>
      </c>
    </row>
    <row r="233" spans="2:2" hidden="1" x14ac:dyDescent="0.35">
      <c r="B233" s="201" t="s">
        <v>153</v>
      </c>
    </row>
    <row r="234" spans="2:2" hidden="1" x14ac:dyDescent="0.35">
      <c r="B234" s="201" t="s">
        <v>650</v>
      </c>
    </row>
    <row r="235" spans="2:2" ht="29" hidden="1" x14ac:dyDescent="0.35">
      <c r="B235" s="201" t="s">
        <v>651</v>
      </c>
    </row>
    <row r="236" spans="2:2" hidden="1" x14ac:dyDescent="0.35">
      <c r="B236" s="201" t="s">
        <v>104</v>
      </c>
    </row>
    <row r="237" spans="2:2" hidden="1" x14ac:dyDescent="0.35">
      <c r="B237" s="201" t="s">
        <v>106</v>
      </c>
    </row>
    <row r="238" spans="2:2" hidden="1" x14ac:dyDescent="0.35">
      <c r="B238" s="201" t="s">
        <v>652</v>
      </c>
    </row>
    <row r="239" spans="2:2" hidden="1" x14ac:dyDescent="0.35">
      <c r="B239" s="201" t="s">
        <v>154</v>
      </c>
    </row>
    <row r="240" spans="2:2" hidden="1" x14ac:dyDescent="0.35">
      <c r="B240" s="201" t="s">
        <v>171</v>
      </c>
    </row>
    <row r="241" spans="2:2" hidden="1" x14ac:dyDescent="0.35">
      <c r="B241" s="201" t="s">
        <v>105</v>
      </c>
    </row>
    <row r="242" spans="2:2" hidden="1" x14ac:dyDescent="0.35">
      <c r="B242" s="201" t="s">
        <v>109</v>
      </c>
    </row>
    <row r="243" spans="2:2" hidden="1" x14ac:dyDescent="0.35">
      <c r="B243" s="201" t="s">
        <v>103</v>
      </c>
    </row>
    <row r="244" spans="2:2" hidden="1" x14ac:dyDescent="0.35">
      <c r="B244" s="201" t="s">
        <v>125</v>
      </c>
    </row>
    <row r="245" spans="2:2" hidden="1" x14ac:dyDescent="0.35">
      <c r="B245" s="201" t="s">
        <v>653</v>
      </c>
    </row>
    <row r="246" spans="2:2" hidden="1" x14ac:dyDescent="0.35">
      <c r="B246" s="201" t="s">
        <v>111</v>
      </c>
    </row>
    <row r="247" spans="2:2" hidden="1" x14ac:dyDescent="0.35">
      <c r="B247" s="201" t="s">
        <v>114</v>
      </c>
    </row>
    <row r="248" spans="2:2" hidden="1" x14ac:dyDescent="0.35">
      <c r="B248" s="201" t="s">
        <v>120</v>
      </c>
    </row>
    <row r="249" spans="2:2" hidden="1" x14ac:dyDescent="0.35">
      <c r="B249" s="201" t="s">
        <v>117</v>
      </c>
    </row>
    <row r="250" spans="2:2" ht="29" hidden="1" x14ac:dyDescent="0.35">
      <c r="B250" s="201" t="s">
        <v>654</v>
      </c>
    </row>
    <row r="251" spans="2:2" hidden="1" x14ac:dyDescent="0.35">
      <c r="B251" s="201" t="s">
        <v>115</v>
      </c>
    </row>
    <row r="252" spans="2:2" hidden="1" x14ac:dyDescent="0.35">
      <c r="B252" s="201" t="s">
        <v>116</v>
      </c>
    </row>
    <row r="253" spans="2:2" hidden="1" x14ac:dyDescent="0.35">
      <c r="B253" s="201" t="s">
        <v>127</v>
      </c>
    </row>
    <row r="254" spans="2:2" hidden="1" x14ac:dyDescent="0.35">
      <c r="B254" s="201" t="s">
        <v>124</v>
      </c>
    </row>
    <row r="255" spans="2:2" hidden="1" x14ac:dyDescent="0.35">
      <c r="B255" s="201" t="s">
        <v>123</v>
      </c>
    </row>
    <row r="256" spans="2:2" hidden="1" x14ac:dyDescent="0.35">
      <c r="B256" s="201" t="s">
        <v>126</v>
      </c>
    </row>
    <row r="257" spans="2:2" hidden="1" x14ac:dyDescent="0.35">
      <c r="B257" s="201" t="s">
        <v>118</v>
      </c>
    </row>
    <row r="258" spans="2:2" hidden="1" x14ac:dyDescent="0.35">
      <c r="B258" s="201" t="s">
        <v>119</v>
      </c>
    </row>
    <row r="259" spans="2:2" hidden="1" x14ac:dyDescent="0.35">
      <c r="B259" s="201" t="s">
        <v>112</v>
      </c>
    </row>
    <row r="260" spans="2:2" hidden="1" x14ac:dyDescent="0.35">
      <c r="B260" s="201" t="s">
        <v>113</v>
      </c>
    </row>
    <row r="261" spans="2:2" hidden="1" x14ac:dyDescent="0.35">
      <c r="B261" s="201" t="s">
        <v>128</v>
      </c>
    </row>
    <row r="262" spans="2:2" hidden="1" x14ac:dyDescent="0.35">
      <c r="B262" s="201" t="s">
        <v>134</v>
      </c>
    </row>
    <row r="263" spans="2:2" hidden="1" x14ac:dyDescent="0.35">
      <c r="B263" s="201" t="s">
        <v>135</v>
      </c>
    </row>
    <row r="264" spans="2:2" hidden="1" x14ac:dyDescent="0.35">
      <c r="B264" s="201" t="s">
        <v>133</v>
      </c>
    </row>
    <row r="265" spans="2:2" hidden="1" x14ac:dyDescent="0.35">
      <c r="B265" s="201" t="s">
        <v>655</v>
      </c>
    </row>
    <row r="266" spans="2:2" hidden="1" x14ac:dyDescent="0.35">
      <c r="B266" s="201" t="s">
        <v>130</v>
      </c>
    </row>
    <row r="267" spans="2:2" hidden="1" x14ac:dyDescent="0.35">
      <c r="B267" s="201" t="s">
        <v>129</v>
      </c>
    </row>
    <row r="268" spans="2:2" hidden="1" x14ac:dyDescent="0.35">
      <c r="B268" s="201" t="s">
        <v>137</v>
      </c>
    </row>
    <row r="269" spans="2:2" hidden="1" x14ac:dyDescent="0.35">
      <c r="B269" s="201" t="s">
        <v>138</v>
      </c>
    </row>
    <row r="270" spans="2:2" hidden="1" x14ac:dyDescent="0.35">
      <c r="B270" s="201" t="s">
        <v>140</v>
      </c>
    </row>
    <row r="271" spans="2:2" hidden="1" x14ac:dyDescent="0.35">
      <c r="B271" s="201" t="s">
        <v>143</v>
      </c>
    </row>
    <row r="272" spans="2:2" hidden="1" x14ac:dyDescent="0.35">
      <c r="B272" s="201" t="s">
        <v>144</v>
      </c>
    </row>
    <row r="273" spans="2:2" hidden="1" x14ac:dyDescent="0.35">
      <c r="B273" s="201" t="s">
        <v>139</v>
      </c>
    </row>
    <row r="274" spans="2:2" hidden="1" x14ac:dyDescent="0.35">
      <c r="B274" s="201" t="s">
        <v>141</v>
      </c>
    </row>
    <row r="275" spans="2:2" hidden="1" x14ac:dyDescent="0.35">
      <c r="B275" s="201" t="s">
        <v>145</v>
      </c>
    </row>
    <row r="276" spans="2:2" hidden="1" x14ac:dyDescent="0.35">
      <c r="B276" s="201" t="s">
        <v>656</v>
      </c>
    </row>
    <row r="277" spans="2:2" hidden="1" x14ac:dyDescent="0.35">
      <c r="B277" s="201" t="s">
        <v>142</v>
      </c>
    </row>
    <row r="278" spans="2:2" hidden="1" x14ac:dyDescent="0.35">
      <c r="B278" s="201" t="s">
        <v>150</v>
      </c>
    </row>
    <row r="279" spans="2:2" hidden="1" x14ac:dyDescent="0.35">
      <c r="B279" s="201" t="s">
        <v>151</v>
      </c>
    </row>
    <row r="280" spans="2:2" hidden="1" x14ac:dyDescent="0.35">
      <c r="B280" s="201" t="s">
        <v>152</v>
      </c>
    </row>
    <row r="281" spans="2:2" hidden="1" x14ac:dyDescent="0.35">
      <c r="B281" s="201" t="s">
        <v>159</v>
      </c>
    </row>
    <row r="282" spans="2:2" hidden="1" x14ac:dyDescent="0.35">
      <c r="B282" s="201" t="s">
        <v>172</v>
      </c>
    </row>
    <row r="283" spans="2:2" hidden="1" x14ac:dyDescent="0.35">
      <c r="B283" s="201" t="s">
        <v>160</v>
      </c>
    </row>
    <row r="284" spans="2:2" hidden="1" x14ac:dyDescent="0.35">
      <c r="B284" s="201" t="s">
        <v>167</v>
      </c>
    </row>
    <row r="285" spans="2:2" hidden="1" x14ac:dyDescent="0.35">
      <c r="B285" s="201" t="s">
        <v>163</v>
      </c>
    </row>
    <row r="286" spans="2:2" hidden="1" x14ac:dyDescent="0.35">
      <c r="B286" s="201" t="s">
        <v>66</v>
      </c>
    </row>
    <row r="287" spans="2:2" hidden="1" x14ac:dyDescent="0.35">
      <c r="B287" s="201" t="s">
        <v>157</v>
      </c>
    </row>
    <row r="288" spans="2:2" hidden="1" x14ac:dyDescent="0.35">
      <c r="B288" s="201" t="s">
        <v>161</v>
      </c>
    </row>
    <row r="289" spans="2:2" hidden="1" x14ac:dyDescent="0.35">
      <c r="B289" s="201" t="s">
        <v>158</v>
      </c>
    </row>
    <row r="290" spans="2:2" hidden="1" x14ac:dyDescent="0.35">
      <c r="B290" s="201" t="s">
        <v>173</v>
      </c>
    </row>
    <row r="291" spans="2:2" hidden="1" x14ac:dyDescent="0.35">
      <c r="B291" s="201" t="s">
        <v>657</v>
      </c>
    </row>
    <row r="292" spans="2:2" hidden="1" x14ac:dyDescent="0.35">
      <c r="B292" s="201" t="s">
        <v>166</v>
      </c>
    </row>
    <row r="293" spans="2:2" hidden="1" x14ac:dyDescent="0.35">
      <c r="B293" s="201" t="s">
        <v>174</v>
      </c>
    </row>
    <row r="294" spans="2:2" hidden="1" x14ac:dyDescent="0.35">
      <c r="B294" s="201" t="s">
        <v>162</v>
      </c>
    </row>
    <row r="295" spans="2:2" hidden="1" x14ac:dyDescent="0.35">
      <c r="B295" s="201" t="s">
        <v>177</v>
      </c>
    </row>
    <row r="296" spans="2:2" hidden="1" x14ac:dyDescent="0.35">
      <c r="B296" s="201" t="s">
        <v>658</v>
      </c>
    </row>
    <row r="297" spans="2:2" hidden="1" x14ac:dyDescent="0.35">
      <c r="B297" s="201" t="s">
        <v>182</v>
      </c>
    </row>
    <row r="298" spans="2:2" hidden="1" x14ac:dyDescent="0.35">
      <c r="B298" s="201" t="s">
        <v>179</v>
      </c>
    </row>
    <row r="299" spans="2:2" hidden="1" x14ac:dyDescent="0.35">
      <c r="B299" s="201" t="s">
        <v>178</v>
      </c>
    </row>
    <row r="300" spans="2:2" hidden="1" x14ac:dyDescent="0.35">
      <c r="B300" s="201" t="s">
        <v>187</v>
      </c>
    </row>
    <row r="301" spans="2:2" hidden="1" x14ac:dyDescent="0.35">
      <c r="B301" s="201" t="s">
        <v>183</v>
      </c>
    </row>
    <row r="302" spans="2:2" hidden="1" x14ac:dyDescent="0.35">
      <c r="B302" s="201" t="s">
        <v>184</v>
      </c>
    </row>
    <row r="303" spans="2:2" hidden="1" x14ac:dyDescent="0.35">
      <c r="B303" s="201" t="s">
        <v>185</v>
      </c>
    </row>
    <row r="304" spans="2:2" hidden="1" x14ac:dyDescent="0.35">
      <c r="B304" s="201" t="s">
        <v>186</v>
      </c>
    </row>
    <row r="305" spans="2:2" hidden="1" x14ac:dyDescent="0.35">
      <c r="B305" s="201" t="s">
        <v>188</v>
      </c>
    </row>
    <row r="306" spans="2:2" hidden="1" x14ac:dyDescent="0.35">
      <c r="B306" s="201" t="s">
        <v>659</v>
      </c>
    </row>
    <row r="307" spans="2:2" hidden="1" x14ac:dyDescent="0.35">
      <c r="B307" s="201" t="s">
        <v>189</v>
      </c>
    </row>
    <row r="308" spans="2:2" hidden="1" x14ac:dyDescent="0.35">
      <c r="B308" s="201" t="s">
        <v>190</v>
      </c>
    </row>
    <row r="309" spans="2:2" hidden="1" x14ac:dyDescent="0.35">
      <c r="B309" s="201" t="s">
        <v>195</v>
      </c>
    </row>
    <row r="310" spans="2:2" hidden="1" x14ac:dyDescent="0.35">
      <c r="B310" s="201" t="s">
        <v>196</v>
      </c>
    </row>
    <row r="311" spans="2:2" ht="29" hidden="1" x14ac:dyDescent="0.35">
      <c r="B311" s="201" t="s">
        <v>155</v>
      </c>
    </row>
    <row r="312" spans="2:2" hidden="1" x14ac:dyDescent="0.35">
      <c r="B312" s="201" t="s">
        <v>660</v>
      </c>
    </row>
    <row r="313" spans="2:2" hidden="1" x14ac:dyDescent="0.35">
      <c r="B313" s="201" t="s">
        <v>661</v>
      </c>
    </row>
    <row r="314" spans="2:2" hidden="1" x14ac:dyDescent="0.35">
      <c r="B314" s="201" t="s">
        <v>197</v>
      </c>
    </row>
    <row r="315" spans="2:2" hidden="1" x14ac:dyDescent="0.35">
      <c r="B315" s="201" t="s">
        <v>156</v>
      </c>
    </row>
    <row r="316" spans="2:2" hidden="1" x14ac:dyDescent="0.35">
      <c r="B316" s="201" t="s">
        <v>662</v>
      </c>
    </row>
    <row r="317" spans="2:2" hidden="1" x14ac:dyDescent="0.35">
      <c r="B317" s="201" t="s">
        <v>169</v>
      </c>
    </row>
    <row r="318" spans="2:2" hidden="1" x14ac:dyDescent="0.35">
      <c r="B318" s="201" t="s">
        <v>201</v>
      </c>
    </row>
    <row r="319" spans="2:2" hidden="1" x14ac:dyDescent="0.35">
      <c r="B319" s="201" t="s">
        <v>202</v>
      </c>
    </row>
    <row r="320" spans="2:2" hidden="1" x14ac:dyDescent="0.35">
      <c r="B320" s="201" t="s">
        <v>181</v>
      </c>
    </row>
    <row r="321" hidden="1" x14ac:dyDescent="0.3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P65 L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Q27 M21:O21 I27 H65">
      <formula1>0</formula1>
      <formula2>99999999999</formula2>
    </dataValidation>
    <dataValidation type="decimal" allowBlank="1" showInputMessage="1" showErrorMessage="1" errorTitle="Invalid data" error="Enter a percentage between 0 and 100" prompt="Enter a percentage (between 0 and 100)" sqref="F22:G23 J22:K23 R22:S23 N22:O23 I28">
      <formula1>0</formula1>
      <formula2>100</formula2>
    </dataValidation>
    <dataValidation type="decimal" allowBlank="1" showInputMessage="1" showErrorMessage="1" errorTitle="Invalid data" error="Please enter a number between 0 and 100" prompt="Enter a percentage between 0 and 100" sqref="E22:E23 E65 I22:I23 M22:M23 M28 P63:Q63 Q22:Q23 E28 E55 E103 I55 M55 M57 I57 Q28 E57 Q57 I65 M65 Q65 Q103 M111 I111 M103 I103 E111 Q55 D63:E63 E105 E107 E109 I105 I107 I109 M105 M107 M109 Q105 Q107 Q109 Q111 H63:I63 L63:M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9.08984375" defaultRowHeight="14.5" x14ac:dyDescent="0.35"/>
  <cols>
    <col min="1" max="1" width="2.453125" customWidth="1"/>
    <col min="2" max="2" width="109.36328125" customWidth="1"/>
    <col min="3" max="3" width="2.453125" customWidth="1"/>
  </cols>
  <sheetData>
    <row r="1" spans="2:2" ht="15.5" thickBot="1" x14ac:dyDescent="0.4">
      <c r="B1" s="24" t="s">
        <v>239</v>
      </c>
    </row>
    <row r="2" spans="2:2" ht="273.5" thickBot="1" x14ac:dyDescent="0.4">
      <c r="B2" s="25" t="s">
        <v>240</v>
      </c>
    </row>
    <row r="3" spans="2:2" ht="15.5" thickBot="1" x14ac:dyDescent="0.4">
      <c r="B3" s="24" t="s">
        <v>241</v>
      </c>
    </row>
    <row r="4" spans="2:2" ht="247.5" thickBot="1" x14ac:dyDescent="0.4">
      <c r="B4" s="26" t="s">
        <v>242</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57</ProjectId>
    <ReportingPeriod xmlns="dc9b7735-1e97-4a24-b7a2-47bf824ab39e" xsi:nil="true"/>
    <WBDocsDocURL xmlns="dc9b7735-1e97-4a24-b7a2-47bf824ab39e">http://wbdocsservices.worldbank.org/services?I4_SERVICE=VC&amp;I4_KEY=TF069013&amp;I4_DOCID=090224b085fd22af</WBDocsDocURL>
    <WBDocsDocURLPublicOnly xmlns="dc9b7735-1e97-4a24-b7a2-47bf824ab39e">http://pubdocs.worldbank.org/en/385871535656340542/57-4805-AF-Colombia-revised-PPR-Jul-17-for-web.xlsx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3643151-DE49-42E9-A9CF-2C145B24395A}"/>
</file>

<file path=customXml/itemProps2.xml><?xml version="1.0" encoding="utf-8"?>
<ds:datastoreItem xmlns:ds="http://schemas.openxmlformats.org/officeDocument/2006/customXml" ds:itemID="{F51882E2-E86F-4F44-AFCC-802B660C291B}"/>
</file>

<file path=customXml/itemProps3.xml><?xml version="1.0" encoding="utf-8"?>
<ds:datastoreItem xmlns:ds="http://schemas.openxmlformats.org/officeDocument/2006/customXml" ds:itemID="{DC1F855E-43EB-467D-B489-96F8213CA5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Procurement</vt:lpstr>
      <vt:lpstr>Risk Assesment</vt:lpstr>
      <vt:lpstr>Rating</vt:lpstr>
      <vt:lpstr>Project Indicators</vt:lpstr>
      <vt:lpstr>Lessons Learned</vt:lpstr>
      <vt:lpstr>Results Tracker</vt:lpstr>
      <vt:lpstr>Units for Indicators</vt:lpstr>
      <vt:lpstr>Sheet1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2018-08-24T20:26:00Z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6928cf46-c326-4255-ab09-b0d79a1ac86c,14;6928cf46-c326-4255-ab09-b0d79a1ac86c,16;6928cf46-c326-4255-ab09-b0d79a1ac86c,18;</vt:lpwstr>
  </property>
</Properties>
</file>