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xl/comments1.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6" windowHeight="7752"/>
  </bookViews>
  <sheets>
    <sheet name="Overview" sheetId="1" r:id="rId1"/>
    <sheet name="FinancialData" sheetId="2" r:id="rId2"/>
    <sheet name="Risk Assesment" sheetId="4" r:id="rId3"/>
    <sheet name="Rating" sheetId="5" r:id="rId4"/>
    <sheet name="Project Indicators" sheetId="8" r:id="rId5"/>
    <sheet name="Lessons Learned" sheetId="9" r:id="rId6"/>
    <sheet name="Sheet1" sheetId="12"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52511"/>
</workbook>
</file>

<file path=xl/calcChain.xml><?xml version="1.0" encoding="utf-8"?>
<calcChain xmlns="http://schemas.openxmlformats.org/spreadsheetml/2006/main">
  <c r="F18" i="2" l="1"/>
  <c r="G60" i="2"/>
  <c r="G57" i="2"/>
  <c r="G52" i="2"/>
  <c r="G48" i="2"/>
  <c r="G45" i="2"/>
  <c r="G61" i="2"/>
  <c r="F36" i="2"/>
  <c r="F30" i="2"/>
  <c r="F29" i="2"/>
  <c r="F25" i="2"/>
  <c r="F28" i="2"/>
  <c r="F24" i="2"/>
  <c r="F20" i="2"/>
  <c r="F19" i="2"/>
  <c r="F21" i="2"/>
  <c r="F33" i="2"/>
  <c r="F37" i="2"/>
</calcChain>
</file>

<file path=xl/comments1.xml><?xml version="1.0" encoding="utf-8"?>
<comments xmlns="http://schemas.openxmlformats.org/spreadsheetml/2006/main">
  <authors>
    <author>Gabor Vereczi</author>
  </authors>
  <commentList>
    <comment ref="E21" authorId="0">
      <text>
        <r>
          <rPr>
            <b/>
            <sz val="9"/>
            <color indexed="81"/>
            <rFont val="Tahoma"/>
            <family val="2"/>
          </rPr>
          <t>Gabor Vereczi:</t>
        </r>
        <r>
          <rPr>
            <sz val="9"/>
            <color indexed="81"/>
            <rFont val="Tahoma"/>
            <family val="2"/>
          </rPr>
          <t xml:space="preserve">
CVS??</t>
        </r>
      </text>
    </comment>
  </commentList>
</comments>
</file>

<file path=xl/sharedStrings.xml><?xml version="1.0" encoding="utf-8"?>
<sst xmlns="http://schemas.openxmlformats.org/spreadsheetml/2006/main" count="1813" uniqueCount="954">
  <si>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</si>
  <si>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</si>
  <si>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</si>
  <si>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</si>
  <si>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</si>
  <si>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</si>
  <si>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</si>
  <si>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</si>
  <si>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</si>
  <si>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</si>
  <si>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</si>
  <si>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</si>
  <si>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</si>
  <si>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</si>
  <si>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</si>
  <si>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</si>
  <si>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</si>
  <si>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</si>
  <si>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</si>
  <si>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</si>
  <si>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</si>
  <si>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</si>
  <si>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</si>
  <si>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</si>
  <si>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</si>
  <si>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</si>
  <si>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</si>
  <si>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</si>
  <si>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</si>
  <si>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</si>
  <si>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</si>
  <si>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</si>
  <si>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</si>
  <si>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</si>
  <si>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</si>
  <si>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</si>
  <si>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</si>
  <si>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</si>
  <si>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</si>
  <si>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</si>
  <si>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</si>
  <si>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</si>
  <si>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</si>
  <si>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</si>
  <si>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</si>
  <si>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</si>
  <si>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</si>
  <si>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</si>
  <si>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</si>
  <si>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</si>
  <si>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</si>
  <si>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</si>
  <si>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</si>
  <si>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</si>
  <si>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</si>
  <si>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</si>
  <si>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</si>
  <si>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</si>
  <si>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</si>
  <si>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</si>
  <si>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</si>
  <si>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</si>
  <si>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</si>
  <si>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</si>
  <si>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</si>
  <si>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</si>
  <si>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</si>
  <si>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</si>
  <si>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</si>
  <si>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</si>
  <si>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</si>
  <si>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</si>
  <si>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</si>
  <si>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</si>
  <si>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</si>
  <si>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</si>
  <si>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</si>
  <si>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</si>
  <si>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</si>
  <si>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</si>
  <si>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</si>
  <si>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</si>
  <si>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</si>
  <si>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</si>
  <si>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</si>
  <si>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</si>
  <si>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</si>
  <si>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</si>
  <si>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</si>
  <si>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</si>
  <si>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</si>
  <si>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</si>
  <si>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</si>
  <si>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</si>
  <si>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</si>
  <si>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</si>
  <si>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</si>
  <si>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</si>
  <si>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</si>
  <si>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</si>
  <si>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</si>
  <si>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</si>
  <si>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</si>
  <si>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</si>
  <si>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</si>
  <si>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</si>
  <si>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</si>
  <si>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</si>
  <si>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</si>
  <si>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</si>
  <si>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</si>
  <si>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</si>
  <si>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</si>
  <si>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</si>
  <si>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</si>
  <si>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</si>
  <si>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</si>
  <si>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</si>
  <si>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</si>
  <si>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</si>
  <si>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</si>
  <si>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</si>
  <si>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</si>
  <si>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</si>
  <si>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</si>
  <si>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</si>
  <si>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</si>
  <si>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</si>
  <si>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</si>
  <si>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</si>
  <si>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</si>
  <si>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</si>
  <si>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</si>
  <si>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</si>
  <si>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</si>
  <si>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</si>
  <si>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</si>
  <si>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</si>
  <si>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</si>
  <si>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</si>
  <si>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</si>
  <si>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</si>
  <si>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</si>
  <si>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</si>
  <si>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</si>
  <si>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</si>
  <si>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</si>
  <si>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</si>
  <si>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</si>
  <si>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</si>
  <si>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</si>
  <si>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</si>
  <si>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</si>
  <si>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</si>
  <si>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</si>
  <si>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</si>
  <si>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</si>
  <si>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</si>
  <si>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</si>
  <si>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</si>
  <si>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</si>
  <si>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</si>
  <si>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</si>
  <si>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</si>
  <si>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</si>
  <si>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</si>
  <si>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</si>
  <si>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</si>
  <si>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</si>
  <si>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</si>
  <si>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</si>
  <si>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</si>
  <si>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</si>
  <si>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</si>
  <si>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</si>
  <si>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</si>
  <si>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</si>
  <si>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</si>
  <si>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</si>
  <si>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</si>
  <si>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</si>
  <si>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</si>
  <si>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</si>
  <si>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</si>
  <si>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</si>
  <si>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</si>
  <si>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</si>
  <si>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</si>
  <si>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</si>
  <si>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</si>
  <si>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</si>
  <si>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</si>
  <si>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</si>
  <si>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</si>
  <si>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</si>
  <si>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</si>
  <si>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</si>
  <si>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</si>
  <si>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</si>
  <si>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</si>
  <si>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</si>
  <si>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</si>
  <si>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</si>
  <si>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</si>
  <si>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</si>
  <si>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</si>
  <si>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</si>
  <si>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</si>
  <si>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</si>
  <si>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</si>
  <si>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</si>
  <si>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</si>
  <si>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</si>
  <si>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</si>
  <si>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</si>
  <si>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</si>
  <si>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</si>
  <si>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</si>
  <si>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</si>
  <si>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</si>
  <si>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</si>
  <si>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</si>
  <si>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</si>
  <si>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</si>
  <si>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</si>
  <si>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</si>
  <si>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</si>
  <si>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</si>
  <si>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</si>
  <si>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</si>
  <si>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</si>
  <si>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</si>
  <si>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</si>
  <si>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</si>
  <si>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</si>
  <si>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</si>
  <si>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</si>
  <si>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</si>
  <si>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</si>
  <si>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</si>
  <si>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</si>
  <si>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</si>
  <si>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</si>
  <si>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</si>
  <si>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</si>
  <si>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</si>
  <si>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</si>
  <si>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</si>
  <si>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</si>
  <si>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</si>
  <si>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</si>
  <si>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</si>
  <si>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</si>
  <si>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</si>
  <si>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</si>
  <si>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</si>
  <si>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</si>
  <si>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</si>
  <si>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</si>
  <si>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</si>
  <si>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</si>
  <si>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</si>
  <si>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</si>
  <si>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</si>
  <si>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</si>
  <si>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</si>
  <si>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</si>
  <si>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</si>
  <si>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</si>
  <si>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</si>
  <si>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</si>
  <si>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</si>
  <si>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</si>
  <si>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</si>
  <si>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</si>
  <si>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</si>
  <si>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</si>
  <si>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</si>
  <si>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</si>
  <si>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</si>
  <si>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</si>
  <si>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</si>
  <si>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</si>
  <si>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</si>
  <si>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</si>
  <si>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</si>
  <si>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</si>
  <si>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</si>
  <si>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</si>
  <si>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</si>
  <si>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</si>
  <si>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</si>
  <si>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</si>
  <si>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</si>
  <si>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</si>
  <si>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</si>
  <si>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</si>
  <si>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</si>
  <si>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</si>
  <si>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</si>
  <si>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</si>
  <si>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</si>
  <si>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</si>
  <si>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</si>
  <si>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</si>
  <si>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</si>
  <si>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</si>
  <si>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</si>
  <si>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</si>
  <si>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</si>
  <si>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</si>
  <si>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</si>
  <si>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</si>
  <si>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</si>
  <si>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</si>
  <si>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</si>
  <si>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</si>
  <si>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</si>
  <si>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</si>
  <si>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</si>
  <si>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</si>
  <si>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</si>
  <si>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</si>
  <si>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</si>
  <si>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</si>
  <si>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</si>
  <si>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</si>
  <si>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</si>
  <si>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</si>
  <si>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</si>
  <si>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</si>
  <si>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</si>
  <si>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</si>
  <si>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</si>
  <si>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</si>
  <si>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</si>
  <si>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</si>
  <si>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</si>
  <si>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</si>
  <si>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</si>
  <si>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</si>
  <si>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</si>
  <si>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</si>
  <si>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</si>
  <si>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</si>
  <si>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</si>
  <si>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</si>
  <si>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</si>
  <si>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</si>
  <si>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</si>
  <si>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</si>
  <si>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</si>
  <si>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</si>
  <si>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</si>
  <si>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</si>
  <si>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</si>
  <si>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</si>
  <si>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</si>
  <si>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</si>
  <si>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</si>
  <si>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</si>
  <si>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</si>
  <si>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</si>
  <si>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</si>
  <si>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</si>
  <si>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</si>
  <si>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</si>
  <si>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</si>
  <si>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</si>
  <si>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</si>
  <si>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</si>
  <si>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</si>
  <si>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</si>
  <si>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</si>
  <si>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</si>
  <si>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</si>
  <si>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</si>
  <si>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</si>
  <si>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</si>
  <si>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</si>
  <si>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</si>
  <si>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</si>
  <si>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</si>
  <si>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</si>
  <si>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</si>
  <si>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</si>
  <si>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</si>
  <si>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</si>
  <si>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</si>
  <si>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</si>
  <si>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</si>
  <si>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</si>
  <si>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</si>
  <si>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</si>
  <si>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</si>
  <si>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</si>
  <si>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</si>
  <si>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</si>
  <si>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</si>
  <si>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</si>
  <si>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</si>
  <si>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</si>
  <si>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</si>
  <si>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</si>
  <si>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</si>
  <si>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</si>
  <si>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</si>
  <si>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</si>
  <si>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</si>
  <si>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</si>
  <si>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</si>
  <si>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</si>
  <si>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</si>
  <si>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</si>
  <si>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</si>
  <si>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</si>
  <si>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</si>
  <si>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</si>
  <si>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</si>
  <si>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</si>
  <si>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</si>
  <si>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</si>
  <si>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</si>
  <si>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</si>
  <si>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</si>
  <si>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</si>
  <si>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</si>
  <si>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</si>
  <si>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</si>
  <si>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</si>
  <si>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</si>
  <si>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</si>
  <si>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</si>
  <si>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</si>
  <si>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</si>
  <si>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</si>
  <si>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</si>
  <si>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</si>
  <si>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</si>
  <si>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</si>
  <si>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</si>
  <si>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</si>
  <si>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</si>
  <si>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</si>
  <si>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</si>
  <si>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</si>
  <si>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</si>
  <si>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</si>
  <si>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</si>
  <si>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</si>
  <si>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</si>
  <si>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</si>
  <si>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</si>
  <si>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</si>
  <si>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</si>
  <si>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</si>
  <si>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</si>
  <si>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</si>
  <si>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</si>
  <si>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</si>
  <si>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</si>
  <si>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</si>
  <si>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</si>
  <si>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</si>
  <si>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</si>
  <si>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</si>
  <si>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</si>
  <si>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</si>
  <si>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</si>
  <si>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</si>
  <si>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</si>
  <si>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</si>
  <si>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</si>
  <si>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</si>
  <si>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</si>
  <si>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</si>
  <si>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</si>
  <si>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</si>
  <si>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</si>
  <si>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</si>
  <si>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</si>
  <si>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</si>
  <si>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</si>
  <si>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</si>
  <si>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</si>
  <si>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</si>
  <si>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</si>
  <si>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</si>
  <si>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</si>
  <si>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</si>
  <si>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</si>
  <si>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</si>
  <si>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</si>
  <si>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</si>
  <si>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</si>
  <si>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</si>
  <si>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</si>
  <si>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</si>
  <si>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</si>
  <si>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</si>
  <si>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</si>
  <si>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</si>
  <si>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</si>
  <si>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</si>
  <si>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</si>
  <si>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</si>
  <si>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</si>
  <si>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</si>
  <si>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</si>
  <si>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</si>
  <si>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</si>
  <si>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</si>
  <si>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</si>
  <si>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</si>
  <si>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</si>
  <si>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</si>
  <si>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</si>
  <si>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</si>
  <si>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</si>
  <si>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</si>
  <si>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</si>
  <si>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</si>
  <si>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</si>
  <si>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</si>
  <si>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</si>
  <si>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</si>
  <si>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</si>
  <si>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</si>
  <si>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</si>
  <si>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</si>
  <si>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</si>
  <si>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</si>
  <si>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</si>
  <si>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</si>
  <si>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</si>
  <si>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</si>
  <si>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</si>
  <si>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</si>
  <si>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</si>
  <si>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</si>
  <si>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</si>
  <si>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</si>
  <si>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</si>
  <si>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</si>
  <si>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</si>
  <si>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</si>
  <si>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</si>
  <si>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</si>
  <si>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</si>
  <si>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</si>
  <si>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</si>
  <si>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</si>
  <si>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</si>
  <si>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</si>
  <si>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</si>
  <si>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</si>
  <si>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</si>
  <si>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</si>
  <si>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</si>
  <si>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</si>
  <si>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</si>
  <si>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</si>
  <si>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</si>
  <si>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</si>
  <si>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</si>
  <si>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</si>
  <si>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</si>
  <si>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</si>
  <si>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</si>
  <si>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</si>
  <si>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</si>
  <si>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</si>
  <si>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</si>
  <si>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</si>
  <si>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</si>
  <si>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</si>
  <si>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</si>
  <si>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</si>
  <si>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</si>
  <si>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</si>
  <si>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</si>
  <si>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</si>
  <si>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</si>
  <si>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</si>
  <si>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</si>
  <si>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</si>
  <si>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</si>
  <si>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</si>
  <si>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</si>
  <si>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</si>
  <si>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</si>
  <si>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</si>
  <si>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</si>
  <si>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</si>
  <si>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</si>
  <si>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</si>
  <si>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</si>
  <si>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</si>
  <si>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</si>
  <si>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</si>
  <si>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</si>
  <si>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</si>
  <si>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</si>
  <si>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</si>
  <si>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</si>
  <si>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</si>
  <si>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</si>
  <si>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</si>
  <si>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</si>
  <si>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</si>
  <si>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</si>
  <si>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</si>
  <si>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</si>
  <si>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</si>
  <si>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</si>
  <si>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</si>
  <si>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</si>
  <si>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</si>
  <si>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</si>
  <si>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</si>
  <si>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</si>
  <si>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</si>
  <si>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</si>
  <si>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</si>
  <si>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</si>
  <si>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</si>
  <si>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</si>
  <si>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</si>
  <si>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</si>
  <si>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</si>
  <si>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</si>
  <si>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</si>
  <si>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</si>
  <si>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</si>
  <si>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</si>
  <si>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</si>
  <si>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</si>
  <si>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</si>
  <si>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</si>
  <si>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</si>
  <si>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</si>
  <si>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</si>
  <si>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</si>
  <si>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</si>
  <si>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</si>
  <si>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</si>
  <si>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</si>
  <si>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</si>
  <si>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</si>
  <si>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</si>
  <si>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</si>
  <si>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</si>
  <si>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Reducing risk and vulnerability to climate change in the region of La Depresión Momposina in Colombia</t>
  </si>
  <si>
    <t>The project "Reducing climate change risk and vulnerability in the region of La Mojana, Colombia" aims to reduce the vulnerability of communities and increase the resilience of ecosystems in this region, which is facing flood and drought risks associated with change and climate variability. The project will mainly operate in the municipalities of Ayapel, San Marcos and San Benito Abad.
This project comprises four components: the first seeks to consolidate an information system on the hydrological and climate patterns at a regional level.  The national and local governments and regional institutions will receive detailed information about the climate scenarios and hydrological and climatic variability trends, so that they can take preventive measures that reduce vulnerability and risk generation.  These measures will be reflected both in the planning instruments, and in the implementation of adaptation actions that the project will carry out in the region.
The second component intends to improve the ecological and environmental conditions of the region. Wetland restoration actions will be implemented in order to contribute an improvement of the water dynamics as a measure of risk reduction and protection of population in the medium term.  These actions will be coordinated with the third component, which objective is strengthening agro-ecological and adaptive measures that help to reduce the vulnerability of communities to climate change impacts.
Finally, the fourth component aims to strengthen local capacities to face the challenges that climate change brings to local governments, civil society and producer organizations. So partnership mechanisms and training programs will be established, as well as reinforcement of territorial, environmental and sector planning instruments in the region.</t>
  </si>
  <si>
    <t>COL83662-68537</t>
  </si>
  <si>
    <t>Ministry of Environment and Sustainable Development (MADS)</t>
  </si>
  <si>
    <t>National Implementation</t>
  </si>
  <si>
    <t>Region of the Depresión Momposina in Colombia, municipalities of Ayapel in Córdoba and San Benito Abad and San Marcos Sucre; swamps of the Ayapel, San Marcos and San Benito.</t>
  </si>
  <si>
    <t>21 and 22 March 2013</t>
  </si>
  <si>
    <t xml:space="preserve">Diana Isabel Díaz Rodríguez </t>
  </si>
  <si>
    <t xml:space="preserve">diana.diaz@undp.org </t>
  </si>
  <si>
    <t xml:space="preserve">Claudia Vasquez </t>
  </si>
  <si>
    <t>cvazquez@minambiente.gov.co</t>
  </si>
  <si>
    <t xml:space="preserve">Jimena Puyana </t>
  </si>
  <si>
    <t>jimena.puyana@undp.org</t>
  </si>
  <si>
    <t>Rodrigo Suarez</t>
  </si>
  <si>
    <t>rsuarez@minamiente.gov.co</t>
  </si>
  <si>
    <t>83662-68537</t>
  </si>
  <si>
    <t>UNDP</t>
  </si>
  <si>
    <t xml:space="preserve">Indicator </t>
  </si>
  <si>
    <t xml:space="preserve">Target for Project End /                                         </t>
  </si>
  <si>
    <t>Objective</t>
  </si>
  <si>
    <t>Number of poor households in three municipalities in the project area vulnerable to climate-related events (disaggregated by gender).</t>
  </si>
  <si>
    <t xml:space="preserve">La Mojana was severely affected by the La Niña event of 2010-2011. Approximately 211,857 people (43.4% of the total population) were affected in 2010 by flooding in this area. The three target municipalities present an average NBI of 62.25% which is well above the national average of 27.27%, indicating high levels of poverty and low levels of access to education, housing, health, and basic sanitation and sewer services.
</t>
  </si>
  <si>
    <t xml:space="preserve">Outcome 1: 
The existing hydroclimatological and ecological information system (HEIS) is strengthened and used by local- and regional-level stakeholders, improving their resilience to the impacts of climate change. 
</t>
  </si>
  <si>
    <t>1. Number of hydroclimatological stations in La Mojana reporting climate-related data as part of the national network.</t>
  </si>
  <si>
    <t xml:space="preserve"> The project area has: a) two (2) automated flow stations linked to IDEAM’s alert system (in the Cauca River near the project area); b) five (5) precipitation-measuring stations; c) two (2) climatological stations; d) one (1) water level-measuring station in the San Marcos lagoon/wetlands complex; and e) one (1) water level-measuring station in the Ayapel lagoon/wetlands complex.
 There are no local monitoring networks. 
</t>
  </si>
  <si>
    <t xml:space="preserve"> By the end of the project at least two (2) automated hydrological stations, two (2) automated climatological stations, and five (5) automated precipitation stations, some with satellite transmission operating. </t>
  </si>
  <si>
    <t>2.  Number of institutions and local- and regional-level stakeholders that have access to climate change-related information and integrate it into their work.</t>
  </si>
  <si>
    <t xml:space="preserve"> There is only a national-level climate change effects scenario evaluation tool in use. </t>
  </si>
  <si>
    <t xml:space="preserve"> By the end of the project direct access at the local and regional levels to information related to climate change is increased in the three targeted municipalities as follow:
 a) three mayoral offices (Ayapel, San Marcos, and San Benito Abad); b) three CLOPADs; c) two CREPADs; d) two CARs (CVS and CORPOMOJANA); and e) eleven CBOs.
</t>
  </si>
  <si>
    <t>3. Number of rural communities and local and regional institutions in the target area benefiting from an early warning system that reduces risks to extreme climate events.</t>
  </si>
  <si>
    <t xml:space="preserve"> There is no early warning system in the project area; the only warnings provided are alerts regarding the Cauca River and rainfall that IDEAM issues through periodic bulletins.
 Daily bulletins from CVS based on IDEAM’s reports.
</t>
  </si>
  <si>
    <t xml:space="preserve">100% of rural communities (6,440 women and 6,860 men) and local and regional institutions in the project area benefit from an early warning system after 5 years. </t>
  </si>
  <si>
    <t xml:space="preserve">Outcome 2: 
Rehabilitation of wetlands and their hydrology in a target area as a means to reduce risk to flooding and drought associated with climate change.
</t>
  </si>
  <si>
    <t>1. Percentage of households in La Mojana that benefit from infrastructure to control flooding (disaggregated by gender).</t>
  </si>
  <si>
    <r>
      <t xml:space="preserve"> A provisional work in the Sejeve area to control flooding and 146 affected families in 2010 in the towns of Sincelejito, Cecilia, and Sejeve (Ayapel municipality).  
 Zero (0) infrastructure and 500 affected families in 2010 in the towns of El Pital, Cuenca y Las Flores (San Marcos municipality).
 Zero (0) infrastructure and 138 affected families in 2010 in the towns of Las Chispas, Pasifiere, Tornobán, Chinchorro y El Torno (San Benito Abad municipality).
</t>
    </r>
    <r>
      <rPr>
        <b/>
        <sz val="10"/>
        <color indexed="8"/>
        <rFont val="Times New Roman"/>
        <family val="1"/>
      </rPr>
      <t>Note:</t>
    </r>
    <r>
      <rPr>
        <sz val="10"/>
        <color indexed="8"/>
        <rFont val="Times New Roman"/>
        <family val="1"/>
      </rPr>
      <t xml:space="preserve"> Baseline data does not change, however they have been updated for 2012. 
</t>
    </r>
  </si>
  <si>
    <t xml:space="preserve"> By the end of the project, at least 50% of the families in the three targeted municipalities benefit from infrastructure to control flooding, as follow: 
• At least 50% of the families (656 women and 712 men) in the towns of Sincelejito, Cecilia, and Sejeve (Ayapel municipality).  
• At least 50% of the families (746 women and 808 men) in the towns of El Pital, Cuenca y Las Flores (San Marcos municipality)
• At least 50% of the families (3,534 women and 3,820 men) in the towns of Las Chispas, Pasifiere, Tornobán, Chinchorro y El Torno (San Benito Abad municipality).
</t>
  </si>
  <si>
    <t>2. Area (ha) of rehabilitated wetlands that help to reduce vulnerability to climate change.</t>
  </si>
  <si>
    <t xml:space="preserve"> 250 hectares reforested with Acacia magnum in 2004 along the La Quebradona stream in the Ayapel lagoon/wetlands complex (Ayapel municipality). 
 120 hectares reforested in 2004 with oak trees along the Muñoz, San Mateo and Trejos streams (San Marcos municipality; most trees were lost in 2005 due to flooding).
 Zero (0) ha rehabilitated in the San Benito Abad municipality.
</t>
  </si>
  <si>
    <t xml:space="preserve"> By the end of the project at least 700 hectares in the upstream contributing system to three key lagoon/wetland complexes, rehabilitated, as follow:
• 550 ha rehabilitated in the upstream contributing system to the Ayapel lagoon/wetland complex (Barro, Muñoz, Viloria, La Quebradona, and La Escobilla streams).
• 75 ha rehabilitated in the upstream contributing system to the San Marcos lagoon/wetland complex (western bank of the San Jorge River along the Santiago and Canoas creeks).
• 75 ha rehabilitated in the upstream contributing system to the San Benito Abad wetlands (Grande and Corozal creeks).
</t>
  </si>
  <si>
    <t xml:space="preserve">Outcome 3: 
Introduction of climate change-resilient agroecological practices and building designs helps local communities to reduce their vulnerability to the impacts of climate change.
</t>
  </si>
  <si>
    <t xml:space="preserve">1.  Number of local agroecological initiatives that are resilient to climate change adopted by the communities (disaggregated by gender) in the target area of the project. </t>
  </si>
  <si>
    <t xml:space="preserve"> In the Ayapel area the following is in progress: a) nine trials using gardens built on stilts (known locally as “trojas”) that cover 0.86 ha and benefit 178 families.
 In the San Marcos and San Benito area, the following has been developed: a) productive farmyards with 12 CBOs; and b) 80 organic gardens on river flats, covering 20 ha.
</t>
  </si>
  <si>
    <t xml:space="preserve"> By the end of the project at least six (6) local agro ecological initiatives implemented in the target municipalities as follow:
• Twenty (20) additional vegetable gardens built on stilts for growing vegetables and tubers (e.g., onion, lettuce, yam, pumpkin, squash, and tomato), covering two (2) ha in the Ayapel municipality and that benefit 415 families (996 women and 1,079 men). 
• Sixty (60) family-based organic food gardens for fast growing varieties of vegetables, tubers, and fruits (e.g., beans, cassava, corn, yam, pumpkin, squash, watermelon, and cantaloupe)  (2 ha/family) located in two community parcels on river flats (one in the San Marcos municipality and the other in the municipality of San Benito Abad).
• 440 ha of native rice crops (resistant to wet conditions, low cost, and no use of agrochemicals) in 11 towns in the project area and that benefit 2,640 families (6,340 women and 6,860 men).
• A programme to develop natural-fiber crafts benefiting up to 120 women in the three municipalities. 
</t>
  </si>
  <si>
    <t>2. Number of adaptive structural architectural measures undertaken in the target area to reduce vulnerability to flooding.</t>
  </si>
  <si>
    <t xml:space="preserve"> 10 educational units built on stilts in the communities of Cecilia (3), El Totumo (4), El Cuchillo (1), and La Coquera (2) (Ayapel municipality) with the support of the Education Ministry.
 Proposal to build 8 classrooms in the municipality of Ayapel.
 There are no adaptive housing units in the municipalities of Ayapel, San Marcos, and San Benito Abad; however, some designs have been developed.
</t>
  </si>
  <si>
    <t xml:space="preserve"> By the end of the project at least 70 housing and school structural measures implemented in the target area, as follow: 
• Ten (10) additional educational units built on stilts and/or floating in order to address flood risks in the municipalities of Ayapel, San Marcos, and Benito Abad, and benefiting 350 students (170 girls and 180 boys).
• Sixty (60) existing houses adapted to reduce the risk of rural populations (60 women, 60 men, 115 girls, and 125 boys) to impacts from flooding in the municipalities of Ayapel, San Marcos, and San Benito Abad, benefiting approximately 300 people.  
• Three (3) communal buildings/housing models on stilts and/or floating houses to address risk from flooding (one for each municipality). 
</t>
  </si>
  <si>
    <t xml:space="preserve"> 50.7 ha established in agro-silvopastoral systems for three users in the rural area of the Ayapel municipality.
 Zero (0) ha in the municipalities of San Marcos and San Benito Abad. 
</t>
  </si>
  <si>
    <t> An additional 250 ha established in agro-silvopastoral systems in the rural area of the project’s target area (100 ha in the municipality of Ayapel, 75 ha in the municipality of San Marcos, and 75 ha in the municipality of San Benito Abad).</t>
  </si>
  <si>
    <t xml:space="preserve">Outcome 4: 
Relevant institutional and social structures strengthened for mainstreaming climate risk management and adaptation measures into planning and decision-making processes. 
</t>
  </si>
  <si>
    <t>1. Number of public agencies and CBOs that jointly participate in climate risk management and adaptation planning.</t>
  </si>
  <si>
    <t xml:space="preserve"> There are 7 active civil organizations (AGROPISCA, ASOPECE, ASODEPACA, ASOPESIN, ASOAGROLLERAS, ASONEGRITOS, and ASOPESPAL) in the Ayapel municipality; however, they currently do not address the issue of adaptation to climate change. 
 There are 8 active civil organizations (FIDES, AGROMOJANA, COOAGRISANMARCOS, Comité de Mujeres, COPEVI, ACUASUCRE, Asociación de Pescadores, and SERVIPESCA) in the San Marcos municipality; however, they currently do not address the issue of adaptation to climate change. 
 There are 38 civil organizations in the San Benito Abad municipality; however, it is unknown how many are active.
 There are 9 public agencies (MADS, IDEAM, CVS, CORPONOJANA, departmental governments of Córdoba and Sucre, and mayoral offices of Ayapel, San Marcos, and San Benito Abad) with knowledge about climate change issues in the target area, but that currently do not adequately articulate with the CBOs.
</t>
  </si>
  <si>
    <t xml:space="preserve"> 25 CBOs, including a women association of craft weavers, and community leaders of the 3 municipalities (10 in Ayapel, 12 in San Marcos, and 3 in San Benito Abad, of which at least 3 are women) are strengthened and promoting skills for adaptation in their communities and which are articulated with the local, regional, and national public agencies. 
 Nine (9) public agencies are strengthened and promoting measures for adapting to climate change in the target area, and which are articulated with CBOs. 
</t>
  </si>
  <si>
    <t>2.  Number of local and regional plans that mainstream adaptation to climate change considerations.</t>
  </si>
  <si>
    <t xml:space="preserve"> Regional Environmental Corporations – CARs (CVS and CORPOMOJANA) have Regional Environmental Management Plans (PGARs) and 4-Year Action Plans (PACs) that consider climate change issues but do not include strategies to reduce vulnerability or adaptation considerations.
 The Departmental Development Plans (PDDs) for Córdoba and Sucre include strategic guidelines for risk management and disaster prevention, but do not make reference to climate change and adaptation. 
 The three municipalities have Land Zoning Plans (POTs) and Municipal Development Plans (PDMs) that include strategic guidelines for risk management and disaster prevention, but only include a general mention of climate change and its effects (floods, landslides, avalanches).
</t>
  </si>
  <si>
    <t xml:space="preserve"> Twelve (12) plans that incorporate considerations for adaptation to climate change: a) two PGARs for the CARs; b) two PACs the CARs; c) two PDDs for departmental governments; d) three municipal POTs; and e) three municipal PDMs </t>
  </si>
  <si>
    <t>3. Number of government staff (local, regional, and national) and community members who effectively apply new skills to climate change risk reduction (disaggregated by gender).</t>
  </si>
  <si>
    <t xml:space="preserve"> Basic emergency management training for flood risks has been conducted for the communities of Cecilia, Sincelejito, and Sejeve (Ayapel municipality), Viloria (San Marcos municipality), and Las Chispas (San Benito Abad municipality) with support from CARITAS – Germany, the diocese of Sucre and Montelíbano (Sucre) and the National Secretariat of Pastoral Social.
 The community has basic knowledge about ecological rehabilitation and houses or other constructions on stilts, but has not connected this with reduced climatic risk and adaptation.
 The community has medium-level knowledge about traditional and alternative systems for agricultural production.
 The CARs (CVS and CORPOMOJANA) have basic knowledge about climatic change and adaptation.
 CARs have a high level of knowledge about: a) ecological rehabilitation and b) alternative and traditional agricultural systems. 
</t>
  </si>
  <si>
    <t> At least 50% of the population in 11 communities (including approximately 3,170 women) in the project area, the three mayoral offices, the CLOPADs, the two CARs, and the two CREPADs (Córdoba and Sucre) have adequate knowledge about measures of adaptation to climate change that are proposed by the project, including interpretation and use of hydroclimatological information, ecological rehabilitation and wetlands conservation, agroecological practices and adaptive architecture; and their roles in adapting to the impacts of climate change.</t>
  </si>
  <si>
    <t>4.  Lessons learned from pilot activities in La Mojana disseminated through the National Climate Change Portal (NCCP) and the Adaptation Learning Mechanism (ALM).</t>
  </si>
  <si>
    <t> Zero (0)</t>
  </si>
  <si>
    <t xml:space="preserve"> At least ten (10) lessons learned for each project component, including one gender-related lesson learned, are disseminated through the NCCP and the ALM. </t>
  </si>
  <si>
    <t>Overall Rating / Nota global</t>
  </si>
  <si>
    <t>-</t>
  </si>
  <si>
    <t>1.1 - Hydrologic and hydraulic models for the Depresión Momposina region and the project’s target area include ecological variables and support medium- and long-term decision-making</t>
  </si>
  <si>
    <t>1.2 - Climate scenarios, trends in climate variability, and vulnerability analysis for the target area supports decision-making for planning instruments and the implementation of adaptation measures</t>
  </si>
  <si>
    <t>1.3 - Mechanisms for gathering, processing, and managing hydroclimatological information at the regional and local levels are strengthened and articulated with the national hydroclimatological network</t>
  </si>
  <si>
    <t>1.4 - An early warning system developed at the local level prepares local communities to reduce their vulnerability to extreme weather events</t>
  </si>
  <si>
    <t>3.3 - Agro-silvopastoral models incorporated into the multiple-use fluvial landscape contribute to the reduction of vulnerability of local farmers</t>
  </si>
  <si>
    <t>4.1 - Platforms for association and strengthening local communities are established for their appropriation and replication of the adaptation measures developed by the project</t>
  </si>
  <si>
    <t>4.2 - Training programme for the local communities and civil authorities for the implementation and sustainability of the climate change adaptation measures of project components 1, 2, and 3</t>
  </si>
  <si>
    <t>4.3 - Climate risk management considerations built into regional and local territorial, environmental, and sectoral planning tools are articulated with national planning guidelines</t>
  </si>
  <si>
    <t>4.4 - Coordination among national, regional and local institutions guarantees sustainability of adaptation measures.</t>
  </si>
  <si>
    <t xml:space="preserve">5.1 - Monitoring and evaluation </t>
  </si>
  <si>
    <t>5.2 - Project Management</t>
  </si>
  <si>
    <t>2.1 - Hydraulic works for flood control and hydraulic management are in place</t>
  </si>
  <si>
    <t xml:space="preserve">Political: There is uncertainty about the local political will of mainstreaming adaptation measures into the planning instruments. </t>
  </si>
  <si>
    <t>Low</t>
  </si>
  <si>
    <r>
      <t>Environmental/political:</t>
    </r>
    <r>
      <rPr>
        <sz val="10"/>
        <color indexed="10"/>
        <rFont val="Times New Roman"/>
        <family val="1"/>
      </rPr>
      <t xml:space="preserve"> </t>
    </r>
    <r>
      <rPr>
        <sz val="10"/>
        <rFont val="Times New Roman"/>
        <family val="1"/>
      </rPr>
      <t xml:space="preserve">The anthropogenic degradation continues in the region, as a result of deforestation and  conventional cattle raising practices. </t>
    </r>
  </si>
  <si>
    <t>medium</t>
  </si>
  <si>
    <t>Institutional:  Decision making processes are slow at the local and regional levels.</t>
  </si>
  <si>
    <t xml:space="preserve">Operational: There is resistance on the part of some actors to the adoption of proposed measures.   </t>
  </si>
  <si>
    <t xml:space="preserve">Operational:  Displacement of the communities to other zones.     </t>
  </si>
  <si>
    <t>Medium</t>
  </si>
  <si>
    <t>Political: There is weak governance and security in the region</t>
  </si>
  <si>
    <t>High</t>
  </si>
  <si>
    <t>Core Indicator: No. of beneficiaries</t>
  </si>
  <si>
    <t xml:space="preserve">Output 2.2: Targeted population groups covered by adequate risk reduction systems //Grupos de población destinatarios cubiertos por los sistemas de reducción de riesgos adecuadas </t>
  </si>
  <si>
    <t>Output 1.2 - Climate scenarios, trends in climate variability, and vulnerability analysis for the target area supports decision-making for planning instruments and the implementation of adaptation measures</t>
  </si>
  <si>
    <t>Output 1.4 - An early warning system developed at the local level prepares local communities to reduce their vulnerability to extreme weather events.</t>
  </si>
  <si>
    <t>Output 2.1 - Hydraulic works for flood control and hydraulic management are in place.</t>
  </si>
  <si>
    <t>Output 2.2 - Ecosystems associated with the hydrodynamics of the target area are restored.</t>
  </si>
  <si>
    <t>Output 4.1 - Platforms for association and strengthening local communities are established for their appropriation and replication of the adaptation measures developed by the project</t>
  </si>
  <si>
    <t>Output 4.2 - Training programme for the local communities and civil authorities for the implementation and sustainability of the climate change adaptation measures of project components 1, 2, and 3.</t>
  </si>
  <si>
    <t xml:space="preserve">Output 4.4 -  Coordination among national, regional and local institutions guarantees sustainability of adaptation actions.               </t>
  </si>
  <si>
    <t>5.2 Project Management</t>
  </si>
  <si>
    <t>Overall Rating/Nota global</t>
  </si>
  <si>
    <t xml:space="preserve">Diana Isabel Díaz </t>
  </si>
  <si>
    <t>diana.diaz@undp.org</t>
  </si>
  <si>
    <t>Jimena Puyana</t>
  </si>
  <si>
    <t>2: Physical asset (produced/improved/strenghtened)</t>
  </si>
  <si>
    <t>1: Health and Social Infrastructure (developed/improved)</t>
  </si>
  <si>
    <t>Component 1. The existing HEIS is strengthened and used by local- and regional-level stakeholders, improving their resilience to the impacts of climate change.</t>
  </si>
  <si>
    <t>Component 2. Rehabilitation of wetlands and their hydrology in the target area as a means to reduce risk to flooding and drought associated with climate change and variability.</t>
  </si>
  <si>
    <t>2.2 - Ecosystems associated with the hydrodynamics of the target area are restored</t>
  </si>
  <si>
    <t>Component 3. Introduction of climate change-resilient agroecological practices and building designs helps local communities to reduce their vulnerability to the impacts of climate change.</t>
  </si>
  <si>
    <t>3.1 - Climate change-resilient production practices adopted in the target area.</t>
  </si>
  <si>
    <t>3.2 - An adaptive architecture programme (e.g., houses on stilts and/or floating housing) developed in flood-prone areas of the target area</t>
  </si>
  <si>
    <t>Component 4. Relevant institutional and social structures strengthened for mainstreaming climate risk management and adaptation measures into planning and decision-making processes.</t>
  </si>
  <si>
    <t>Component 5. Project Management</t>
  </si>
  <si>
    <t xml:space="preserve">4.632.95 </t>
  </si>
  <si>
    <t>Rodrigo Suárez Castaño</t>
  </si>
  <si>
    <t>rsuarez@minambiente.gov.co</t>
  </si>
  <si>
    <r>
      <t xml:space="preserve">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"Por favor, justifique su calificación y tratar los siguientes puntos:
</t>
    </r>
    <r>
      <rPr>
        <b/>
        <i/>
        <sz val="11"/>
        <color indexed="10"/>
        <rFont val="Times New Roman"/>
        <family val="1"/>
      </rPr>
      <t>1. Indicar las tendencias, tanto positivas como negativas, en el logro de los resultados de acuerdo a los indicadores del proyecto.
2. Detalle de los riesgos críticos que han afectado el progreso.
3. Esquema respuesta a MTR emprendido este período.
4. Presentarán plan de acción para abordar los proyectos con una calificación de HU, U o MU. Por favor, mantenga su aportación a 1200 palabras "/</t>
    </r>
  </si>
  <si>
    <t>Output 1.1 - Hydrologic and hydraulic models for the Depresión Momposina region and the project’s target area support medium- and long-term decision-making.</t>
  </si>
  <si>
    <t>Output 1.2 - Climate scenarios, trends in climate variability, and vulnerability analysis for the target area support decision-making for planning instruments and the implementation of adaptation measures</t>
  </si>
  <si>
    <t>Output 4.1 - Platforms for association and strengthening local communities are established for their appropriation and replication of the adaptation measures developed by the project.</t>
  </si>
  <si>
    <t>Highly satisfactory</t>
  </si>
  <si>
    <t>Satisfactory</t>
  </si>
  <si>
    <t>Marginally satisfactory</t>
  </si>
  <si>
    <t>Identification, planning and establishment of 75 ha of silvopastoral systems (30% of the total project target) either for families or larger organized groups, with a focus on climate change adaptation.</t>
  </si>
  <si>
    <t xml:space="preserve">Strengthening of the platform for establishing a network to link together the work aimed at climate change adaptation. </t>
  </si>
  <si>
    <t>Definition of adaptive-architecture intervention strategy.</t>
  </si>
  <si>
    <t>*Identification, planning and establishment of 75 ha of silvopastoral systems (30% of the total project target) either for families or larger organized groups, with a focus on climate change adaptation.</t>
  </si>
  <si>
    <t xml:space="preserve">*A functioning M&amp;E system
*Submission of project reports.                   
</t>
  </si>
  <si>
    <t xml:space="preserve"> Highly satisfactory</t>
  </si>
  <si>
    <t xml:space="preserve">Highly unsatisfactory </t>
  </si>
  <si>
    <t>Marginally unsatisfactory</t>
  </si>
  <si>
    <t>February 2015</t>
  </si>
  <si>
    <t>April 6, 2015</t>
  </si>
  <si>
    <t>Output 1.1 - Hydrologic and hydraulic models for the Depresión Momposina region and the project’s target area support medium- and long-term decision-making.D9.</t>
  </si>
  <si>
    <t>Output 1.3 - Mechanisms for gathering, processing, and managing hydroclimatological information at the regional and local levels are strengthened and coordinated with the national hydroclimatological network.D37</t>
  </si>
  <si>
    <t>Output 1.3 - Mechanisms for gathering, processing, and managing hydroclimatological information at the regional and local levels are strengthened and coordinated with the national hydroclimatological network.D58</t>
  </si>
  <si>
    <t>Output 1.3 - Mechanisms for gathering, processing, and managing hydroclimatological information at the regional and local levels are strengthened and coordinated with the national hydroclimatological network.</t>
  </si>
  <si>
    <t>Output 1.4 - An early warning system developed at the local level prepares local communities to reduce their vulnerability to extreme weather events.D58</t>
  </si>
  <si>
    <t>Output 3.1 - Production practices resilient to climate change are adopted in the target area.</t>
  </si>
  <si>
    <t>Output 3.2 - Adaptive architecture programmes developed in flood-prone areas of the target area.</t>
  </si>
  <si>
    <t>Output 4.3 - Climate risk management considerations built into regional, local and environmental planning tools are coordinated with national planning guidelines</t>
  </si>
  <si>
    <t>5.1Monitoring and Assessment</t>
  </si>
  <si>
    <t>5.1 - Monitoring and Assessment</t>
  </si>
  <si>
    <t>5.1 Monitoring &amp; Assessment</t>
  </si>
  <si>
    <t>Financial information: cumulative from project start to March 2016</t>
  </si>
  <si>
    <t xml:space="preserve">2.1 Hydraulic works: development of infrastructure, dredging and clearing of water courses for flood prevention and hydraulic management </t>
  </si>
  <si>
    <t>2.2 Ecosystems associated with the hydrodynamics of the target area are restored, improving their capacity to mitigate the effects of flooding.</t>
  </si>
  <si>
    <t>Total for component 1</t>
  </si>
  <si>
    <t>Total for component 2</t>
  </si>
  <si>
    <t>Total for component 3</t>
  </si>
  <si>
    <t>Total for component 4</t>
  </si>
  <si>
    <t>Total for component</t>
  </si>
  <si>
    <t>3.1 –Agricultural production practices that are climate change resilient and directed towards women (homegardens and organic crops on stilts and native rice) adopted in the target area</t>
  </si>
  <si>
    <t>3.2 – Structural measures that respond to climate risks or threats designed and developed for housing and schools to the benefit of approximately 660 people</t>
  </si>
  <si>
    <t>3.3 – At least 250 ha of land using climate-resistant agro-silvopastoral measures implemented to help small-scale farmers mitigate the effects of flooding</t>
  </si>
  <si>
    <t xml:space="preserve">4.1 - Platforms for the association and strengthening of local communities are established so that the adaptation measures developed by the project can be appropriated and replicated </t>
  </si>
  <si>
    <t>4.2 - The communities and local authorities in the target communities are trained in climate change risks related to flooding and in adaptation measures that reduce vulnerability</t>
  </si>
  <si>
    <t>4.3 –Climate risk management considerations built into regional and local territorial, environmental, and sectoral planning tools are coordinated with national planning guidelines</t>
  </si>
  <si>
    <t xml:space="preserve">4.4 - Coordination among national, regional and local institutions guarantees the sustainability of the adaptation measures. </t>
  </si>
  <si>
    <t xml:space="preserve">5.1 Monitoring and evaluation  </t>
  </si>
  <si>
    <t>5.2 Project management</t>
  </si>
  <si>
    <t>Depreciation of assets</t>
  </si>
  <si>
    <t>30-Jan-17</t>
  </si>
  <si>
    <t>30-Dec-16</t>
  </si>
  <si>
    <t>30 Aug 2016</t>
  </si>
  <si>
    <t>Adjustments have been made in the planning and operation of the project to ensure it receives the necessary resources by the time they are required, in order to avoid any delay.</t>
  </si>
  <si>
    <t>Definition of a training plan for local stakeholders on topics relating to adaptation to climate change.</t>
  </si>
  <si>
    <t xml:space="preserve">*Support for the revision of land-use planning instruments with mayoral offices
*Advocate the inclusion of climate change as a consideration in municipal development plans and corporations’ action plans.
</t>
  </si>
  <si>
    <t>Co-ordination with local, regional and national authorities to take action related to adaptation to climate change.</t>
  </si>
  <si>
    <t xml:space="preserve">*A functioning M&amp;E system
*Submission of project reports.
</t>
  </si>
  <si>
    <t xml:space="preserve">An educational training plan is in place that encompasses technical and social issues. </t>
  </si>
  <si>
    <t xml:space="preserve">Progress has been made, particularly in the support for the formulation of San Benito’s territorial planning scheme.
In other municipalities, the National Adaptation Fund is supporting the drawing up of these planning schemes. It is essential for the project team to coordinate with the fund in order to include relevant information. 
</t>
  </si>
  <si>
    <t>Coordination with local, regional and national authorities to take action related to adaptation to climate change.</t>
  </si>
  <si>
    <t xml:space="preserve">*A functioning M&amp;E system
*Submission of project reports.
</t>
  </si>
  <si>
    <t xml:space="preserve">Consolidation of project team.
Acquisition of goods and services.
Management and coordination activities. 
Administration and monitoring.
</t>
  </si>
  <si>
    <t xml:space="preserve">With the inputs delivered so far by the National Adaptation Fund, and the actions to strengthen the environmental information system implemented through the execution of Component 1 of this project, which included the purchase of automated hydro-stations, a current and flow meter and the processing of information for the last 27 years from 32 mechanized stations in the region, it has been possible to construct climate scenarios at the local level for the three municipalities of the project, although this process has not yet been completed. However, when building climate scenarios, it is imperative not to ignore the importance of the Third National Communication on Climate Change, which the Colombian government is currently developing. Although the climate scenarios of the third communication, made at a departmental level, constitute an input that may provide guidance in making public policy decisions, the climate scenarios that are being built as part of this project on a more detailed scale have enabled the Colombian Government to have sufficient scientific evidence to assess whether it is appropriate to build more detailed climate scenarios, or if those provided by the Third Climate Change Communication are sufficient.
Although to date we have no local climate change scenarios, the project has initiated the implementation of the different components, which means that once the scenarios are ready, the project’s adaptation actions and measures will have to be reviewed and adjusted to the new conditions established by the climate change scenarios. The same situation occurs with the action plan of involvement in the La Mojana region, which is the responsibility of the National Adaptation Fund.
</t>
  </si>
  <si>
    <t>This equipment was purchased and installed in the region as scheduled. It is producing information that is being processed by IDEAM. However, it is necessary to speed up and promote the use of such information at local and regional level, and ensure that it is a key decision-making input of public bodies in the region and the communities. This will be achieved by integrating the information into the early warning system that the project is building for the region, and by processing the weekly bulletins so that they can be easily understood by local stakeholders. Likewise, it is necessary to use the information for decision-making in the production components, such as agriculture.</t>
  </si>
  <si>
    <t xml:space="preserve">This is one of the biggest challenges of the project, as it seeks to ensure that the information generated technically can be processed by the communities, together with their traditional knowledge of their territories, thereby managing to establish a community early warning system. This system must be coordinated regionally and led by the same local institutional stakeholders to ensure sustainability. To this end, work has been carried out with local and community institutions to raise awareness of the need to use the information generated for the region and establish a cooperation system to generate warnings about the effects of climate change. The community information system has been strengthened, and agreements have been established, especially with the University of Cordoba, to begin the implementation of the system.
The early warning system’s functionality is also conditional on its proper implementation, the definition of interventions for the region set out in the action plan drafted by the Adaptation Fund, as this plan will establish, among several things, water regulation conditions for the region, which will certainly have an impact on the communities of the three municipalities involved in the project. Once this plan is in place, the measures that the national government formulates for the region may be incorporated into the early warning system
</t>
  </si>
  <si>
    <t>The need for support of the Alexander Von Humboldt Institute (IAvH) in the implementation of this output is clear, as it is a leading organization in the country for these activities. In this regard, a work plan with activities, products and goals was formalized through a letter of agreement. In preparation for this, restoration exercises were carried out involving communities, with the support of the project team and the IAvH. These actions involved the establishment of seedbeds, the rescue of the seeds and seedlings necessary for the restoration exercise that the IAvH will carry out, and the definition of critical areas which require preliminary restoration work. This preparatory phase allowed us to involve communities and institutional stakeholders from the municipalities involved in the project, thereby managing to raise awareness of the importance of protecting ecosystems as a means of climate change adaptation because they reduce the impacts of flooding and storms, as well as contributing to the food security of communities.</t>
  </si>
  <si>
    <t xml:space="preserve">With the execution of this output, it has been possible for families involved in the project to incorporate production mechanisms in their agriculture, considering the changing behavior of the climate. This has allowed families to improve their food security, diversifying their crops while generating new revenue in many cases.
We have begun working with families and communities using associative mechanisms among farmers, involving them in the direct implementation of the measures set out in this component. Undoubtedly, achieving partnership mechanisms to sell their agricultural products is a challenge, because these are highly vulnerable communities with unmet needs and social problems and conflicts. Therefore, a comprehensive strategy of the project has been, in principle, to aim to contribute to a reduction in these vulnerabilities, thereby ensuring food security and getting the families to recognize associative mechanisms as the best way to reduce the risks and effects of climate change.
1232 additional families have joined in the past year.
In this output, it is important to bear in mind the importance of implementing production measures that demonstrate the best climate change adaptation processes and set the process on a sustainable path
</t>
  </si>
  <si>
    <t xml:space="preserve">In establishing the associative platform, we have taken action in two ways. Firstly, the participating communities have been trained and their awareness has been raised on issues of associativity, formalization and the importance of implementing climate change adaptation measures; and secondly, we have worked with regional and local institutions, including them in the project and making them participants in the results achieved. The big challenge is to make these discussions work and achieve participation in the climate change adaptation mechanisms implemented. This requires great willingness from the public bodies in the region, which also exhibit weak institutional capacity to lead the development of their municipalities. It is important for the project to be able to rely on this institutional capacity. </t>
  </si>
  <si>
    <t>The training of the different stakeholders involved in the project has been carried out steadily through the execution of each of the measures implemented as part of the project. However, it is important to highlight the training processes undertaken with communities for the social and agricultural strengthening of families, with a focus on adaptation to climate change, as well as the course for officials of public bodies in the region; this provides tools for climate change adaptation and is to be studied by a second cohort of students, as the first group graduated in March 2015. Because new local leaders were elected in every region of Colombia, and they have been in office since January 1, 2016, the diploma will be offered again with the support of the Universidad Pontifica Bolivariana in Cordoba, so that institutions and new staff members will have the basic tools to implement climate change adaptation measures in their processes of territorial development and planning.</t>
  </si>
  <si>
    <t>All the mechanisms established by the project have been used to maintain cooperation and coordination with the various bodies and institutional stakeholders at local and national levels. The project also participates in the monitoring committees for the formulation of the Action Plan for the La Mojana region provided by the Adaptation Fund, providing inputs related to adaptation measures that are already being implemented as part of this project and which can be replicated for the entire La Mojana region. Through the project, the achievements made and the difficulties encountered locally, mainly in local public institutions, have influenced the development of different instruments of national importance, such as the PNAC (National Plan for Adaptation to Climate Change), the orientation guide for incorporating climate change in land-use planning, includes climate change actions in the implementation of local public investment through the Standard Territorial Form (FUT), as information capture mechanisms for expenses paid in the territories in each of the sectors. The project has also contributed to the guidelines for the preparation of Departmental Land Zoning Plans, and the development of the Climate Change Act, a web tool for climate action, and the definition of sectoral requirements for local authorities to access resources of the General Royalties System (SGR) through the amendment of Agreement 17 of the system’s governing committee.</t>
  </si>
  <si>
    <t>The coordinating unit of the project has carried out actions related to monitoring and tracking, issuing the required reports on the progress and developments achieved. Similarly, the Ministry of the Environment and Sustainable Development directs and monitors the implementation of the project, proposing changes to the adaptation measures that are to be implemented locally, given the importance of taking the policies and guidelines generated by national entities to rural areas. However, it is necessary to establish mechanisms for knowledge management and communication in order to maintain this contact with communities.</t>
  </si>
  <si>
    <t>The coordinating unit has carried out the project’s planning and administrative activities.</t>
  </si>
  <si>
    <t xml:space="preserve">A total of 21.11 ha of forest land which protects wetlands have been rehabilitated, as follows: 
Cecilia Lote 1: 0.34
Cecilia caño grande: 1.84
Seheve Caño Viloria: 1.31
Sincelejito Caño don Matías: 0.82
Cuenca Cienaga de San Marcos: 2.90
El Torno Rio San Jorge: 2.43
Las Flores Cienaga de San Marcos: 6.35
El Chinchorro Caño Rabon: 2.53
Las Chispascaño Rabon: 1.37
Pasifueres Caño Pasifueres: 0.93
Tosnoban  Caño Rabon: 0.62
</t>
  </si>
  <si>
    <t xml:space="preserve">5 agroecological production initiatives, one for fishponds and three for rice mills
i) 418 new homegardens benefit an equal number of families in the municipalities of Ayapel (211 families), San Marcos (114) and San Benito Abad (93); they have features that make them resistant to drought and floods (circular and linear beds, crops under shade and lowlands). 1,225 women and 865 men have benefitted. Each homegarden has an area of 120 m2, with a total of 5,676 ha established in homegardens. iii) 400 homegardens planted with beans, corn and pigeon pea. Each family sowed 0.675 hectares as follows: 1/2 ha corn, 0.125 ha bean, 0.05 ha pigeon pea.  iii) 200 hectares of native rice resistant to local weather conditions and mercury pollution benefit 418 families in 11 communities (1,225 women and 865 men).
</t>
  </si>
  <si>
    <t xml:space="preserve">0/2015. The evaluation was expected to be carried out in October 2015; however, as only one offer was made as part of the tender process, and this did not meet the required technical specifications, the process was declared null and void. The ToR were issued again and the intermediate evaluation is expected to begin again in 06/2016. As a measure to prevent the process from being declared null and void again, the publication was made in a national newspaper as well as on the UNDP website.                                                                                                                                                                                                                                                                                                                                                                                                                                                                                             </t>
  </si>
  <si>
    <t>Output 3.3 - Agro-silvopastoral models incorporated into the multiple-use fluvial landscape contribute to the reduction of vulnerability of local farmers.</t>
  </si>
  <si>
    <t>List outputs planned and corresponding projected cost for the upcoming reporting period (30 June 2016 -  30 June 2017)</t>
  </si>
  <si>
    <t>22 March 2015 to 30 March 2016</t>
  </si>
  <si>
    <r>
      <t>Estimated cumulative total disbursement as of</t>
    </r>
    <r>
      <rPr>
        <b/>
        <sz val="11"/>
        <color indexed="10"/>
        <rFont val="Times New Roman"/>
        <family val="1"/>
      </rPr>
      <t xml:space="preserve"> 31/03/2016</t>
    </r>
  </si>
  <si>
    <t>Direct communications and engagements are continued with partner government agencies (National Adaptation Fund, National Planning Department (DNP), Regional Environmental Corporation (CARs), mayoral offices and governor’s offices)
Continued meetings with the project’s advisory, technical and management committees. 
The project participates as an active member of the National Adaptation Fund committee</t>
  </si>
  <si>
    <t xml:space="preserve">The project has managed to generate a closer and more fluid relationship with local authorities in order to facilitate the flow of decisions. The conformation of local committees allows better decision-making processes on project implementation at the municipal and community levels.
</t>
  </si>
  <si>
    <t>Financial: Delays in executing funding at the regional level.</t>
  </si>
  <si>
    <t xml:space="preserve">Financial: The Government of Colombia is not able to leverage sufficient financial resources for the sustainability of project actions. </t>
  </si>
  <si>
    <r>
      <t xml:space="preserve">Regulatory:  There are conflicting interests among stakeholders with respect to land ownership and access to and use of natural resources.  </t>
    </r>
    <r>
      <rPr>
        <sz val="10"/>
        <rFont val="Times New Roman"/>
        <family val="1"/>
      </rPr>
      <t xml:space="preserve">     </t>
    </r>
    <r>
      <rPr>
        <sz val="10"/>
        <color indexed="8"/>
        <rFont val="Times New Roman"/>
        <family val="1"/>
      </rPr>
      <t xml:space="preserve">          </t>
    </r>
  </si>
  <si>
    <t xml:space="preserve">* 10 letters of commitment have been signed with landowners for the use and care of restored areas
* The process of coordination with the National Adaptation Fund has been strengthened, which manages property and land-use planning studies in the territory, for broader development support purposes
* Coordination has been strengthened with CORPOMOJANA and CVS in order to ensure the protection of wetlands and restored areas 
</t>
  </si>
  <si>
    <t xml:space="preserve">Environmental: presence of mercury in the soil and water in the zone of influence, which could affect productive initiatives locally. </t>
  </si>
  <si>
    <t>Environmental: Period of extreme drought, caused by the presence of El Niño - in addition climate vulnerability accentuated due to the transition from El Niño to La Niña</t>
  </si>
  <si>
    <t xml:space="preserve">
</t>
  </si>
  <si>
    <t xml:space="preserve">*Rainwater collection systems for both families and communities were established to ensure a water supply for household consumption
*Assistance has been given to families regarding adaptation measures that benefit crops, such agro forestry and mixed cropping techniques, planting in the shade, and drip irrigation. 
*A precipitation analysis is being performed based on the information provided by the Adaptation Fund, in order to have information that enables us to give precise guidance to communities about the measures to be taken.
*Coordination with agro-climatic committees in Sucre and Cordoba for the dissemination of agro-climatic bulletins
*Working together with local authorities, so that they take regional forecasts into account. 
</t>
  </si>
  <si>
    <t xml:space="preserve">*A study was conducted to establish the traceability of mercury contamination
*Socialization of good practices is being carried out for mitigating pollution in soil, water and crops
*An inventory of rice species that are resilient to mercury contamination has been carried out
*An inventory of good practices realized to mitigate mercury poisoning through the consumption of fish
</t>
  </si>
  <si>
    <t xml:space="preserve">Through coordination with National Adaptation Fund's (FAN)  hydrodynamic modelling process, the following mapping information has been obtained on the hydraulic models of the project’s area of influence during this period.
 Primary information:
*Digital elevation model – Scale 1:5,000
*Digital elevation model – Scale 1:1,000
*Exposed elements {conventional constructions (housing), unconventional constructions (recreational swimming pools) and linear elements (e.g. streetlights, bridges)}
*Landsat images to run multi-temporal analyses (1973 to 2014)
*Hydrography (watershed delineation) – rural
*Areas of environmental interest – rural
*Geomorphology and erosive processes – rural
*Geology - rural
*Slopes on rural land
*Classification of types of construction
Secondary information:
*Maps of property, physical zones, geo-economic zones
This information has been sent to the mayoral offices of Ayapel, San Marcos and San Benito in order to be incorporated into their land-use planning. In the specific case of San Benito, the project has guaranteed that the consulting team incorporates this information in the review and adjustments of the municipality’s land-use planning outline. 
3 workshops are planned to train the specialists from the Planning and Municipal Risk Management offices in the interpretation, analysis and use of this information.
Similarly, the processing of this information has contributed to national efforts to bring together environmental information that can be freely accessed by the population. The project’s geographical information is being stored in the Geovisor system at SIAC (Colombian Environmental Information System). It will be applied via two internet tools developed by MADS’s  (Ministry of the Environment and Sustainable Development) Department of Climate Change: i) Climate Change Module and ii) Tool for Climate Action, whose main objectives consist of providing specific and localized information to different types of users and facilitating decisions related to climate change. 
Climate Change Module: This allows the management and analysis of geographic information combined with climatic data for the analysis of the mitigation of greenhouse gases (GHG) and adaptation, as well as several geospatial analysis tools.  
Tool for Climate Action: This provides the general public with a diagnosis of the territory being studied, its climate characteristics and what situation of deforestation and change in land use. 
</t>
  </si>
  <si>
    <t>Construction of the local climatic scenarios for the municipalities of Ayapel, San Marcos and San Benito.</t>
  </si>
  <si>
    <t xml:space="preserve">Automated observational stations operationalized: two (2) hydrological stations, two (2) climatological stations, five (5) rain gauge stations, one (1) acoustic Doppler current profiler. </t>
  </si>
  <si>
    <t xml:space="preserve">Given that a high percentage (80%) of the families initially associated with the project lack the land required to establish silvopastoral systems, it had not previously been possible to develop a strategy for this activity. With the inclusion of the new families and their vocation in small-scale agriculture, an approach has been carried out with the University of Cordoba and FEDEGAN (National Federation of Ranchers), to establish strategic alliances that contribute to the design and implementation of silvopastoral systems. 
In April, the technical, methodological and administrative aspects of plans are expected to be finished, in order to get the silvopastoral strategy underway. It is important to highlight that these actions are methodologically connected to those aimed at ecological restoration of the wetlands, in order to ensure integrated landscape approach in project implementation. 
</t>
  </si>
  <si>
    <t xml:space="preserve">Output 4.1 - Platforms for association and strengthening of local communities are established for their appropriation and replication of the adaptation measures </t>
  </si>
  <si>
    <t xml:space="preserve">The first stage of the ecological wetlands restoration has been executed, with advice from the Alexander von Humboldt Biological Resources Research Institute (IAVH). In this first phase, three forest-connectivity exercises were carried out in the communities of Sincelejito (Ayapel – Córdoba), Cuenca (San Marcos – Sucre) and Chinchorro (San Benito Abad – Sucre). To date, the following results have been achieved:
*21.11 ha of riparian forest have been established.
*50,710 trees have been planted (39,438 timber-yielding and 11,272 fruit-bearing).
*70 native, climate-adapted species of flora were recovered.
(Particular credit should be given to the communities for their participation and commitment to the restoration process.)
*An agreement was signed with APAPI (El Pital Association of Fishermen, Farmers and Protectors of Natural Resources) to collaborate on the expansion of the 12 seed-beds.
*In March 2016 a letter of agreement was signed with IAVH for the execution of the second phase of restoration
</t>
  </si>
  <si>
    <t xml:space="preserve">*An appraisal was carried out with the 11 farmers’ associations in order to assess their skills and capabilities. It was found that it is necessary to improve their capabilities with respect to leadership, resource management and organizational structure.
*Work is continuing to strengthen the 11 associations in the fields of climate change, climate variability, management and administration. 
*5 workshops were held on the revision of the working structure of the associations and identification of leaders in the community. As a result of this exercise, 5 of the associations were formalized (registered).
*Last year, regional and local elections were held in Colombia to elect new mayors and governors, which has made it necessary to meet with the new authorities over the last three months. The project has encouraged coordination between the communities and the new authorities, with the aim of consolidating the platform. 
*The San Marcos mayoral office, as the result of a process assisted by the project, donated 1ha of land to the Las Flores community association so that they can implement a production initiative. 
*University de Córdoba held 3 seminar/workshops to train the "rural promotors on CC adaptation".
*Graduates from the environmental science faculties of Universidad de Córdoba and Sucre have visited the communities to give technical support to the restoration activities. By means of a grant awarded by APAPI Producers Association, this work has been coordinated with the 11 associations that are currently supporting the project. APAPI is offering support via training and meetings held to exchange experience and knowledge.
</t>
  </si>
  <si>
    <t>Definition of a training plan for local stakeholders on topics relating to climate change adaptation.</t>
  </si>
  <si>
    <r>
      <t>The following training plans have been drawn up and initiated:
*A training plan to strengthen the communities in social matters, with the objective of giving the families participating in the project the tools to resolve conflicts peacefully, and in a manner that allows them to carry out their collective work in harmony and solidarity. To date, 11 workshops have been held, one per community. 
*An agro-productive training plan for climate change adaptation aimed at the rural awareness raisers, community leaders and families participating in the project, in order to give the technical and educational tools for the "Rural CC-A Promoters" to provide support to the families. To date, 11 workshops have been held in agro-productive training:</t>
    </r>
    <r>
      <rPr>
        <sz val="10"/>
        <color rgb="FFFF0000"/>
        <rFont val="Times New Roman"/>
        <family val="1"/>
      </rPr>
      <t xml:space="preserve"> </t>
    </r>
    <r>
      <rPr>
        <sz val="10"/>
        <rFont val="Times New Roman"/>
        <family val="1"/>
      </rPr>
      <t xml:space="preserve">
*A course has been scheduled for April 2016 to give tools for climate change management in local circles. The aim of the course is to develop conceptual and operational skills in local stakeholders for the incorporation of climate change information in land-use planning. It is aimed at professionals who are currently working in administrative roles and in land-use planning, employees of service-providing companies, environmental corporations, those in charge of resource management and journalists in the region.  
</t>
    </r>
  </si>
  <si>
    <t xml:space="preserve">*The process of reviewing and updating San Benito’s Territorial Planning Scheme (EOT) has begun, the aim being for this municipality to incorporate considerations relating to climate change in this planning instrument. This review will incorporate mapping information generated by the National Adaptation Fund and the project, to include flood and drought threat scenarios, also bearing in mind land use and care.  
*San Marcos Sucre municipality has been supported with mapping information on hydrodynamic modelling, to be incorporated into the updating of its land-use planning.  
*In the same way, the project has participated in discussion groups regarding drawing up development maps of the municipalities of Ayapel, San Marcos and San Benito. This process is being assisted by the project, which is providing inputs for the climate profile of the municipalities and their revision for their incorporation into land-use planning.
</t>
  </si>
  <si>
    <t>Co-ordination meetings with local, regional and national authorities to take action related to climate change adaptation.</t>
  </si>
  <si>
    <t xml:space="preserve">During this period, the following committee meetings have been held:
Technical Committee meeting, which was held on July 2nd 2015 to discuss, among other topics, communicating the functions of the Early Warning System to the departmental risk management councils, inviting the mercury expert to the Steering Committee to explain measures to mitigate and prevent mercury consumption
Steering Committee meeting,  held on August 21st, 2015. 
The Consulting Committee meeting, which was held on February 19th, 2016. The participants were San Benito’s mayoral office, Córdoba’s governor’s office (through the Office of Risk Management), the IAVH, and the representatives of the communities of Ayapel, San Marcos and San Benito Abad. At this meeting, the progress made was presented and a proposal was made to continue working on coordinating the actions of the project’s 4 components, with an emphasis on the ecological restoration of the wetlands, restoration of the streams and strengthening of the agro-climate alert system.
The project has participated in the monthly meetings of the committee of the National Adaptation Fund; this committee is drawing up an action plan for comprehensive assistance to the La Mojana region. The project has contributed by providing information on good adaptation practices, which are being included in La Mojana’s Action Plan. Collaboration with local and national organizations is continuing, including the universities of Córdoba, Sucre and Pontificia Bolivariana, the National Federation of Ranchers, National Heritage, mayoral offices and governor’s offices. 
</t>
  </si>
  <si>
    <t xml:space="preserve">Three follow-up field visits by project team.
The quarterly reports prepared and disseminated.
Monthly follow-up meetings  held with the implementation team.
Annual annd Monthly work plans developed
The actions implemented were followed up by strategic partners.
It has not been possible to initiate the Mid-term Review in the reporting period, due to the lack of sufficiently qualified candidates applying to the firts announcement. The MTR is expected to take place later in 2016
</t>
  </si>
  <si>
    <t xml:space="preserve">The strategy for implementing the project’s actions has been redefined, leading to an expansion of the technical field team to ensure more field presence and covering of different technical needs.
ToRs have been drawn up pertaining to contracting for goods and services, such as adaptive architecture, the strengthening of production initiatives, MTR, acquisition of ingredients for agricultural actions, the contract for the revision of San Benito’s Territorial Planning Scheme, and the contract for analysis of mercury contamination. 
The financial execution of the project is being monitored on a monthly basis.
</t>
  </si>
  <si>
    <t>Dissemination and application support for the regional and local studies and maps generated by the  National Adaptation Fund to aid decision-making at the local level.</t>
  </si>
  <si>
    <t>Construction the local climate scenarios for the municipalities of Ayapel, San Marcos and San Benito.</t>
  </si>
  <si>
    <t>Construction of local climatic scenarios for the municipalities of Ayapel, San Marcos and San Benito.</t>
  </si>
  <si>
    <t xml:space="preserve">Implementation of an early warning system (EWS) </t>
  </si>
  <si>
    <t>Execution of restoration actions via the implementation of Landscape Management Tools in the communities of Sincelejito (Ayapel –Córdoba), Cuenca (San Marcos – Sucre) and Chinchorro (San Benito Abad – Sucre).                                                                                                                                                                                            
Signing of a letter of agreement with Alexander von Humboldt Institute as to  responsible party for restoration work. Signing of an agreement with the APAPI Producers association for the strengthening of 12 seedbeds</t>
  </si>
  <si>
    <t xml:space="preserve">Execution of restoration actions via the implementation of Landscape Management Tools in the communities of Sincelejito (Ayapel –Córdoba), Cuenca (San Marcos – Sucre) and Chinchorro (San Benito Abad – Sucre).                                                                                                                                                                                            
Signing of a letter of agreement with Alexander von Humboldt Institute as to  responsible party for restoration work. Signing of an agreement with the APAPI Producers association for the strengthening of 12 seedbeds
</t>
  </si>
  <si>
    <t xml:space="preserve">*Support for the revision of land-use planning instruments with mayoral offices
*Advocate for the inclusion of climate change as a consideration in municipal development plans and corporations’ action plans.
</t>
  </si>
  <si>
    <t>*Support for the revision of land-use planning instruments with mayor’s offices
*Advocate for the inclusion of climate change as a consideration in municipal development plans and corporations’ action plans.</t>
  </si>
  <si>
    <t xml:space="preserve">Consolidation of project team.
Procurement of goods and services.
Management and coordination activities. 
Administration and monitoring.
</t>
  </si>
  <si>
    <t xml:space="preserve">Consolidation of project team.
Procurement of goods and services.
Management and co-ordination activities. 
Administration and monitoring.
</t>
  </si>
  <si>
    <t xml:space="preserve">The partial information on the hydrological and hydraulic models has been presented in 6 meetings held in 3 mayoral offices, 2 corporations and Universidad Pontificia Bolivariana, involving approximately 20 persons
The final dissemination of the information on flood and threat scenarios is pending. This is dependent on information to be provided by the National Adaptation Fund. 
</t>
  </si>
  <si>
    <t xml:space="preserve">Climate scenarios , mapping, vulnerability analysis, and climate trends have been completed for the three municipalities. National and regional workshops for the presentation and validation of the results and the finalization of the documents are still pending. </t>
  </si>
  <si>
    <r>
      <rPr>
        <sz val="10"/>
        <rFont val="Times New Roman"/>
        <family val="1"/>
      </rPr>
      <t xml:space="preserve">In the last PPR, the installation of 9 stations was reported. This year the information collected by the stations was used to build climate scenarios and produce the La Mojana’s climate bulletins. 
2 more stations are to be acquired for the upper basin to collect more precise and relevant information.
</t>
    </r>
    <r>
      <rPr>
        <sz val="10"/>
        <color theme="1"/>
        <rFont val="Times New Roman"/>
        <family val="1"/>
      </rPr>
      <t xml:space="preserve">
</t>
    </r>
  </si>
  <si>
    <t xml:space="preserve"> 
Community risk mapping completed in11 communities
Identification of locations for the community climate monitoring equipment
Progress made in arrangements with Universidad de Cordoba to establish a weather forecasting center with an agro-climatic focus. 
</t>
  </si>
  <si>
    <t>Pending. Analysis of both hydraulic-modelling information and threat and vulnerability scenarios provided by the National Adaptation Fund is to be carried out, in order to decide on the methodology for unblocking streams currently not functional</t>
  </si>
  <si>
    <t>It is necessary to go beyond the workshops and form a strong platform for dialogue between national and local authorities and the communities. 5 workshops were held this year.</t>
  </si>
  <si>
    <t>Ongoing as required</t>
  </si>
  <si>
    <t>Ongoing through various project committees, mainly with National Adaptation Fund, IDEAM and DNP (National Planning Department).</t>
  </si>
  <si>
    <t xml:space="preserve">This output was created by the National Adaptation Fund, the organization responsible for defining the action plan for La Mojana; in other words, for the 11 municipalities that make up this region. The creation of this plan has produced valuable information to influence public policies implemented locally and provide guidance. However, there are two aspects to be taken into account if we want to comply fully with the provisions of this output: 
Firstly, the Adaptation Fund continues to produce information that has not yet been provided to this project and therefore hasn’t been included as inputs into the decisions and measures for adaptation to climate change that are to be taken in each of the components. This information consists of risk and vulnerability assessments as regards flooding and the action plan which defines the involvement of the Colombian government in the region. This situation undoubtedly affects the actions that the project is implementing in the region, and forces us to reconsider and evaluate the actions implemented in this project once the results of the action plan are presented.
Secondly, the information already received has been presented to local authorities. However, their weak institutional capacity means that this information has not been fully used as a fundamental tool in making land zoning and development planning decisions. The same difficulty has arisen in the implementation of this project, as the information generated by the Adaptation Fund has not been considered yet, partly because it is constantly being updated and we still do not have the final results, which will be contained in the document of risk and vulnerability assessment for flood scenarios and the action plan for involvement in the La Mojana region. Furthermore, the project team does not have the expertise to use that information, which impinges on the climate change adaptation measures that have been implemented. 
Finally, an analysis of climate variability has just been carried out and this will support the activities of the municipalities in which we are working. This was the only opportunity to influence local actions as the development plans of the new mayors are in the process of being formulated and therefore, this will be a key indicator to identify project achievements.
</t>
  </si>
  <si>
    <t xml:space="preserve">Implementation of an early warning system (SATH) </t>
  </si>
  <si>
    <t>Analysis of mapping information generated by the National Adaptation Fund in order to plan for adjustments of creeks and streams.</t>
  </si>
  <si>
    <t>Analysis of mapping information generated by the National Adaptation Fund in order to plan for adjustment  of creeks and streams.</t>
  </si>
  <si>
    <t xml:space="preserve">Although the Adaptation Fund has provided information on the modeling of flood scenarios for La Mojana, it is necessary to know how this modeling will define which water regulation interventions and flood control should be implemented in the region, as these actions will be set out in the action plan, which will include the three municipalities in this project. </t>
  </si>
  <si>
    <t xml:space="preserve">Execution of restoration actions via the implementation of Landscape Management Tools in the communities of Sincelejito (Ayapel –Córdoba), Cuenca (San Marcos – Sucre) and Chinchorro (San Benito Abad – Sucre).                                                                                                        
Signing of a letter of agreement with Alexander von Humboldt Institute  responsible party for wetland restoration in La Mojana
</t>
  </si>
  <si>
    <t xml:space="preserve">Since the project prioritized climate change adaptation measures in highly vulnerable populations, it has been found that most of the families involved in the project do not have their own land, which has hampered the implementation of this output. However, with the technical support of the "Sustainable Livestock Program" from FEDEGAN, an organization that represents the union of farmers, measures will be implemented and agrosilvopastoral systems set up with small producers, using the working methodology of the FEDEGAN program.
To mitigate the problem of access to land, we hope to meet the target set by involving an additional 1232 families. 
</t>
  </si>
  <si>
    <t>The information produced through the implementation of the project has been sent to the municipal authorities so that they can make use of it when formulating their development plans, reviewing and adjusting their land zoning plans and formulating projects with public investment. However, given the weak management present in local government, the technical difficulty of processing such information, and the change of officials working in the administrations, it has been difficult to implement this output. We have however made progress in reaching an agreement with the municipality of San Benito Abad to review and adjust their Territorial Planning Scheme, in accordance with the provisions of the law, while incorporating all the information generated by the project. We have also reached agreements to support the Land Zoning Plan of the Municipality of San Marcos, and we have accompanied the formulation of the development plans of the three municipalities, reviewing them and suggesting how to incorporate climate change adaptation measures.</t>
  </si>
  <si>
    <r>
      <t>Progress has been made in the strategy for the implementation of the Hydrometeorological Early Warning System (EWS). To date, the following has been achieved:
*Real-time transmission of data. Equipment integrated into IDEAM’s hydroclimatological network.
*Tests with forecasting and alert bulletins for La Mojana
*11 community workshops (with 444 participants) to update the mapping of flood threats, evacuation routes, safe zones and sites for installation of minor monitoring equipment.
*Definition of strategic points for the location of the community monitoring equipment (rain-gauge stations)</t>
    </r>
    <r>
      <rPr>
        <sz val="10"/>
        <color rgb="FF00B050"/>
        <rFont val="Times New Roman"/>
        <family val="1"/>
      </rPr>
      <t>.</t>
    </r>
    <r>
      <rPr>
        <sz val="10"/>
        <rFont val="Times New Roman"/>
        <family val="1"/>
      </rPr>
      <t xml:space="preserve"> Installation of this equipment is expected to be completed in May 2016. 
*Progress is being made with an agreement with the University of Cordoba to collaborate on the implementation of a regional forecasting center where the regional EWS can be coordinated with the local and national levels. Operationalization of this center is expected to start in July 2016. Likewise, the National Adaptation Fund is working to cooperate with the project by expanding the EWS to 11 municipalities in the La Mojana region.   
</t>
    </r>
  </si>
  <si>
    <r>
      <t xml:space="preserve">Two (2) hydrological stations, two (2) climatological stations and five (5) rain gauge stations are currently operational. 
The regional network of stations monitors the places with the highest precipitation, which cause increased flows in bodies of water, both hourly and in real time. This information is transmitted by satellite to Institute of Hydrology, Meteorology and Environmental Studies (IDEAM) </t>
    </r>
    <r>
      <rPr>
        <sz val="10"/>
        <rFont val="Times New Roman"/>
        <family val="1"/>
      </rPr>
      <t xml:space="preserve"> Station, where it is automatically processed and stored. The data are grouped by region, station and sensor. The information obtained in the region is used by IDEAM to produce daily, weekly and monthly bulletins, which are sent to mayoral offices, governor’s offices, risk-management committees, unions and other users, and is available on the website http://www.pronosticosyalertas.gov.co/                                              
This output will be bolstered by the acquisition of 2 new stations, which will contribute to the monitoring of the upper basin of the San Jorge River, thereby completing the network of stations which will provide more precise information on the climate conditions in the area.
</t>
    </r>
  </si>
  <si>
    <t xml:space="preserve">Nine (9) automated hydro-climatological stations are producing information for decision-making and are integrated into the national network of meteorological stations managed by IDEAM. They consist of five (5) rain-gauge stations, two (2) weather stations and two (2) hydrological stations. Their purpose is to strengthen the environmental information system, and they transmit their data via satellite.
An ADCP has been delivered to the IDEAM, who can use it to make profiles of the currents in the different water bodies of the area.
https://www.minambiente.gov.co/index.php/component/content/article/noticias/1686-gobierno-nacional-entrega-9-estaciones-hidroclimatologicas-para-control-de-cambio-climatico-en-la-region-de-la-mojana
The information obtained in the region is used by IDEAM to produce daily, weekly and monthly bulletins, which are sent to mayoral offices, governor’s offices, risk-management committees, unions and other users, and is available on the website http://www.pronosticosyalertas.gov.co/ </t>
  </si>
  <si>
    <r>
      <t xml:space="preserve"> </t>
    </r>
    <r>
      <rPr>
        <sz val="10"/>
        <rFont val="Times New Roman"/>
        <family val="1"/>
      </rPr>
      <t>By the end of the project, at least 54,000 o</t>
    </r>
    <r>
      <rPr>
        <sz val="10"/>
        <color indexed="8"/>
        <rFont val="Times New Roman"/>
        <family val="1"/>
      </rPr>
      <t xml:space="preserve">f the most vulnerable people (10,800 families) in the municipalities of Ayapel, San Marcos, and San Benito Abad of the Depresión Momposina region, covering an area of 406,054 ha, will benefit from the proposed direct solutions to problems caused by flooding.
</t>
    </r>
  </si>
  <si>
    <t>The project has made significant achievements in strengthening the Early Warning and Climate Information System, defining the ecosystem restoration strategy, implementing production measures that are adapted to climate change, strengthening community partnerships and institutional coordination for the implementation of the measures envisaged in the project, which has led to it being recognized in the region and its actions being replicated by other communities and institutions. In addition, the information of the action plan for structural interventions for the La Mojana Region, developed by the Adaptation Fund, is already in place, as are the climate scenarios and analyses of climate variability. Several measures (such as the design of a community early warning system, actions to restore wetland ecosystems, the implementation of agrosilvopastoral projects and measures of adaptive architecture) may be strengthened and implemented fully, since we now have the technical information we were waiting for, in order to properly implement them, including in this case the development of a vulnerability analysis that will support and strengthen the measures that are still being implemented.</t>
  </si>
  <si>
    <t xml:space="preserve">To date, no progress has been achieved in terms of concrete results in the communities, because the project team have been expecting technical information from the National Adaptation Fund on hydrodynamic modeling and threat scenarios. It is expected that with results of the hydrological and hydraulic modelling that recently became available from NAF, a plan can be finalized by May 2016, that will be coordinated with actions of wetland restoration.
</t>
  </si>
  <si>
    <r>
      <t xml:space="preserve">According to IDEAM’s forecasts, the climate trend in the region is that of a significant reduction in precipitation and a rise in temperature due to the presence of El Niño. For this reason, and based on the results of the participatory rural appraisal, with the participation of the communities, an adaptation measure was identified: the installation of systems for capturing rainwater, a measure which also serves as an alternative to reduce the vulnerability of housing infrastructure in the face of extreme climate changes. This measure not only ensures the families have access to water, but at the same time, by giving out activated carbon filters, heavy-metal contamination (especially mercury) can be mitigated.
Rainwater capture and storage systems have been installed at 480 household to solve water shortage issues in times of drought. These systems also allow the roofs of houses to be used to store rainwater. These actions were complemented by carrying out training in solid-waste, water and hygiene management, with the aim of promoting healthy housing, especially in times of floods. 6 workshops were held in each communities and 536 families received information on these practices regarding the storage, use and management of water. 4 rainwater-collection systems were installed in schools in the community. </t>
    </r>
    <r>
      <rPr>
        <sz val="10"/>
        <color rgb="FFFF0000"/>
        <rFont val="Times New Roman"/>
        <family val="1"/>
      </rPr>
      <t xml:space="preserve"> </t>
    </r>
    <r>
      <rPr>
        <sz val="10"/>
        <rFont val="Times New Roman"/>
        <family val="1"/>
      </rPr>
      <t xml:space="preserve">480 activated-carbon water filters were provided to mitigate water contamination caused by the presence of mercury. 
Progress was made on hiring people to design housing with a vernacular approach, adapted to climatic risks and the needs and socioeconomic conditions of the communities. The communities were consulted on the fundamental aspects to be kept in mind regarding the adapted housing and the design is expected to incorporate the following key aspects: flood-risk management, temperature regulation in hot seasons, use of local materials and cultural acceptability.  Following this consultation, work is expected to start on these activities at the beginning of April 2016.  
</t>
    </r>
  </si>
  <si>
    <t xml:space="preserve">3.Number of Ha established with agro-silvopastoral systems in the target area of the project. </t>
  </si>
  <si>
    <t>0 Ha so far. Of the 8 organizations that were being evaluated during the previous period, two have been shortlisted to provide technical support to the implementation of agro-silvopastoral measures. These are the University of Cordoba and the National Federation of Ranchers (FEDEGAN), both of which have extensive experience in this area and work relations with medium and small farmers. Similarly, the communities that are more intensively engaged in livestock practices and have land available to implement these measures have been selected. The number of seed beds for the production of plant material for the implementation of the agro-silvopastoral action plan has been expanded to 13.</t>
  </si>
  <si>
    <t>20% of the population of the 22 communities in the project area (7,319 people, 62% female and 38% male), the 3 mayoral offices and the offices of 2 CARs have enhanced understanding of climate change and variability and its effects, and of the proposed adaptive measures. Information on these measures have been disseminated in workshops, meetings, training and through the broadcasting of bulletins.</t>
  </si>
  <si>
    <r>
      <rPr>
        <b/>
        <sz val="11"/>
        <rFont val="Times New Roman"/>
        <family val="1"/>
      </rPr>
      <t>Project implementation reports</t>
    </r>
    <r>
      <rPr>
        <sz val="11"/>
        <rFont val="Times New Roman"/>
        <family val="1"/>
      </rPr>
      <t xml:space="preserve">
*Inception Workshop Report
*Social and environmental safeguard document for the project
*Progress Report on activities by APAPI (Producer Association)     
*Minutes of the municipal revision of the Territorial Planning Scheme (EOT) for San Benito Abad
*Minutes of the Committee meetings.
*Quarterly Progress Reports
</t>
    </r>
    <r>
      <rPr>
        <b/>
        <sz val="11"/>
        <rFont val="Times New Roman"/>
        <family val="1"/>
      </rPr>
      <t xml:space="preserve">
Technical reports: </t>
    </r>
    <r>
      <rPr>
        <sz val="11"/>
        <rFont val="Times New Roman"/>
        <family val="1"/>
      </rPr>
      <t xml:space="preserve">
* Agro-ecological practices resilient to the effects of climate change. Strengthening of pioneer experience already established, and design and implementation of 11 agro-ecological innovations. October 2013 - March 2014.
* Agro-ecological practices resilient to the effects of climate change. Creation of field schools. October 2013 - March 2014.
* Preliminary community plans for climate change adaptation of 11 participating communities for the project "Reducing climate change risk and vulnerability in the region of La Mojana, Colombia". October 2013 - March 2014.
* Implementation of production practices adaptable to climate change: Agriculture climatically adapted to climate change. October 2013 - March 2014.
* The journey taken in the implementation of production practices adapted to climate change. October 2013 - March 2014.
* Sharing experiences of the restoration, propagation and conservation of native seeds in community seedbeds. June - September 2014.
* Design and implementation of six community seedbeds for the restoration, propagation and conservation of native seeds. June -September 2014.
* Local community meetings for doing an inventory of native seeds. June -September 2014.
* Results of the follow-up on mercury tracking in the agro-ecological innovations implemented. June -September 2014.
* Follow-up and monitoring of the intervention process for the innovations implemented: final narrative document. June -September 2014.
* Local scenarios for climate change
* Proposal on early warning system design and establishment of a forecast center          
* Design document for the first phase of the restoration of wetlands             
* Technical and financial documents for the agriculture production initiatives
* Strategic plans of the associations
* Regulations for the functions of rice mills         
* Good practice documents to mitigate mercury contamination               
* Report on rainwater collection systems       
 *Proposal for training of “rural advocates on climate change” (“Promotores Rurales” - community coordinators)- Universidad de Córdoba
*Plans for training, adaptation measures and organizational strengthening
</t>
    </r>
    <r>
      <rPr>
        <b/>
        <sz val="11"/>
        <rFont val="Times New Roman"/>
        <family val="1"/>
      </rPr>
      <t>Workshop reports:</t>
    </r>
    <r>
      <rPr>
        <sz val="11"/>
        <rFont val="Times New Roman"/>
        <family val="1"/>
      </rPr>
      <t xml:space="preserve"> 
* Report on three workshops on adaptation to climate change carried out in La Mojana on November 25-27, 2013.
* Monitoring of mercury concentration in the La Mojana region.
* Report on expert workshop to know the current status of the presence of mercury in the La Mojana zone. 
</t>
    </r>
    <r>
      <rPr>
        <b/>
        <sz val="11"/>
        <rFont val="Times New Roman"/>
        <family val="1"/>
      </rPr>
      <t>Communication materials:</t>
    </r>
    <r>
      <rPr>
        <sz val="11"/>
        <rFont val="Times New Roman"/>
        <family val="1"/>
      </rPr>
      <t xml:space="preserve">
* Institutional video of the project transmitted on Señal Institucional on July 27, 2014. Journalist: Alejandro Gonzalez.
* Publication of a news report done from a visit to communities of the project. August 28, 2014. Newspaper of national circulation 'El Espectador'. Journalist: Angelica Maria Cuevas.
* Program on the environmental problem of the La Mojana region and measures implemented with the project. Transmitted for one week on the radio station Blu Radio; program 'Blu Verde'. Journalist: Maria Lourdes Zimmerman.
* Publication of a news report done from a visit to communities benefiting from the project. Broadcast on Caracol television channel, September 6, 2014. Journalist: Mauricio "el Pato" Salcedo.
* Video "Building Future in La Mojana", February 2015. Communications Office of the Ministry of Environment and Sustainable Development.
* Brochure "Results of the Project up to December 31, 2014".         
* Bulletins on hydrometeorological alerts for the La Mojana region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t>
    </r>
  </si>
  <si>
    <t>List output and corresponding amount spent for the current reporting period</t>
  </si>
  <si>
    <t xml:space="preserve">The election in local authorities brought changes that represents both a need and an opportunity for engagement and the reiteration of the CC adaptation mainstreaming processes that the project has been supporting. To ensure a continued political will and support by local authorities the project has been:
- Providing continues technical support mayoral offices for the preparation of municipal development plans  incorporating issues of climate change and climate variability, as an aid to decision-making.
- Setting up Advisory Committees, to promote the participation of local authorities and institutions in  project implementation processes, particularly in decision making for the local adaptation measures supported by the project.
- The training of civil servants through courses in climate change, contributing to a better understanding of the adaptation measures and recognizing the importance of incorporating them into public policies.
- The active participation of the project team in the Committee for the Development of La Mojana’s Action Plan, led by the National Adaptation Fund, strengthening understanding and acceptance of the adaptation measures proposed by the project.
</t>
  </si>
  <si>
    <t xml:space="preserve">This risk remains and is associated with the use and ownership of land in the project area.
- In the first phase of ecological restoration of the wetlands, the project has begun awareness-raising with the large landowners (10 letters of commitment to the care and protection of restored areas have been signed) so that they take on the commitment to protect the forests that are in good condition and caring for areas that are being restored by the project.
- Through signing a letter of agreement with the Humboldt Institute (IAVH), a large mass awareness campaign aimed at the public will be carried out to generate public awareness of the importance of wetland protection.
- The collaborations with corporations to assist communities in the work of protecting the wetlands continues.
- Recovery of native seeds resilient to climate variability has been encouraged in order to facilitate  soil recuperation.
- The Federación Nacional de Ganaderos (National Federation of Ranchers), has been engaged in order to involve them in the implementation of silvopastoral actions.
</t>
  </si>
  <si>
    <t xml:space="preserve">The project is working in close coordination with local and national institutions to leverage resources of related initiatives, including the National Adaptation Fund and the University of Cordoba. </t>
  </si>
  <si>
    <t xml:space="preserve">* Close relationships and trust has been generated between communities and project staff in order to obtain timely information that allows good decision-making regarding security situations
* The Advisory Committee established, which has a local government presence, provides credibility to the project implementation process, and helps ensuring that project plans are incorporated into the agendas of the leaders
* The project team continues to monitor compliance with safety standards established by the Security Office of the United Nations
* The project team maintains fluid communication with local authorities for the socialization and coordination of actions 
</t>
  </si>
  <si>
    <t xml:space="preserve">Expanding the project technical team has allowed the project to have a more continuous presence in the communities, providing monitoring and technical advice to families.
Similarly, closer coordination with local stakeholders has been maintained.
An extensive public awareness campaign about the adaptation measures is planned. 
</t>
  </si>
  <si>
    <t>Please Provide the Name and Contact information of person(s) responsible for completing the Rating section</t>
  </si>
  <si>
    <t>Pending. The National Adaptation Fund has provided the information. Given the specific technical nature of the information, this exercise requires a team with at least one specialist in hydrology in order to assist with the interpretation and use of the information, working not only with the project team, but also with local institutions.</t>
  </si>
  <si>
    <t xml:space="preserve">The first phase of the restoration process, whose main characteristic is community involvement, began. This year:
21.11 ha of riparian forest were established, with approximately 51,000 trees.
70 native, climate-adapted species were recovered.
A  restoration program was initiated, with active-participation of 950 students from schools in the 3 municipalities.
Work continued on the 12 community seedbeds, training the communities on managing the nursery and expanding the area.  
An agreement was established with the Humboldt Institute, which heads biodiversity research in Colombia, in order to support the next phases of implementation of this component. 
It is important to highlight the community involvement of this component. Once the Humboldt Institute joins the process, a knowledge exchange program will be conducted between the communities and the institute, which will set the basis for the next phases to ensure the continuation of the participatory method and process.    
</t>
  </si>
  <si>
    <t xml:space="preserve">*Engagement of additional communities and families.
*Technical designs and detailed budget of the economically productive activities, with financial sustainability analysis.
*Identification of potential climate-adapted production chains for the region: fish, cocoa and native rice.
*Monitoring of the 107 vegetable gardens (on stilts, in circular terraces, in lines of banks, in raised sacks and raised bottles) for families and/or larger organized groups. 232 tool and seed kits have been distributed.
*Planning, design and construction of eight (8) community seedbeds, as a strategy for proliferating and propagating local and native seeds.
*Monitoring of the presence of mercury in soil, plants, fruit and seeds in the agro-ecological innovations implemented in the 11 communities, in order to generate Good Soil and Water Management Practices, a preliminary document for mitigation of contamination risks in rice, horticultural and silvopastoral crops.
*Planting of 200 ha of rice adapted to the weather conditions and with lower mercury retention. 
*22 meetings and workshops aimed at training the community coordinators (called "Rural Promotors of Adaptation to Climate Change" - from straight Spanish translation).
</t>
  </si>
  <si>
    <t xml:space="preserve">739 new  families were identified for participation.
22 new communities were engaged in the project’s activities.
Production chains in cocoa, fish farming and rice cultivation have been identified, with upcoming financial analysis
473 homegardens are in place
The linking of these adaptive process with the management of mercury issues in the region can be also highlighted. 
</t>
  </si>
  <si>
    <t xml:space="preserve">Progress was made in adaptive solutions for the management of drinking water, through installations of rainwater capture and storage and water filters in 488 families and 4 schools.
Workshops were held for solid waste management.
A radio campaign was run promoting care for the environment. 
workshops were held with the communities, in order to define socially acceptable solutions and local knowledge for adaptive housing design. It is necessary to accelerate progress with the implementation of this output, before the more heavy precipitations expected fro next year start, as this would make construction work more difficult.
</t>
  </si>
  <si>
    <t>Output 3.3 - Agro-silvopastoral models incorporated into the multiple-use fluvial landscape contribute to the reduced vulnerability of local farmers.</t>
  </si>
  <si>
    <t xml:space="preserve">Has not been progressing much due to land tenure problems in the initial communities engaged, but there is a better possibility at the newly engaged families to introduce silvopastoral systems. More efforts need to be put into this output to define the intervention strategy and methods for the region. </t>
  </si>
  <si>
    <t>Unsatisfactory</t>
  </si>
  <si>
    <t xml:space="preserve">The project´s technical team has been expanded to broaden the coverage of technical areas and enhance field presence in communities. Project implementation and procurement processes has followed the established work plans </t>
  </si>
  <si>
    <t xml:space="preserve">*Engagement of additional communities and families
*Technical designs and detailed budget of the production activities, with financial sustainability analysis.
*Identification of potential production chains for the region: fish, cocoa and native rice.
*Monitoring of the 107 vegetable gardens (on stilts, in circular terraces, in lines of banks, in raised sacks and raised bottles) for families and/or larger organized groups. Distribution of 232 tool and seed kits.
*Planning, design and construction of eight (8) community seedbeds, as a strategy for proliferating and propagating local and native seeds.
*Monitoring of the presence of mercury in soil, plants, fruit and seeds in the agro-ecological innovations implemented in the 11 communities, in order to generate Good Soil and Water Management Practices, a preliminary document for mitigation of contamination risks in rice, horticultural and silvopastoral crops.
*Planting of 180 ha of climate-adapted rice with lower mercury retention. 
*22 meetings and workshops aimed at training the community coordinators (called "Rural Promotors of Adaptation to Climate Change" - from straight Spanish translation).
</t>
  </si>
  <si>
    <t xml:space="preserve">To reduce the vulnerability of the participating families, using a grant from the SAHED Foundation, on the implementation of mechanisms for harvesting rainwater and treating it for consumption, as the vast majority of families have been affected by the strong drought in the region, reducing the availability of water for their daily activities.
For the implementation of the measures of adaptive architecture in homes and community centers, we will hire a consulting firm that will be responsible for making designs for the housing with a vernacular and participatory approach, seeking to ensure the sustainability of the actions to be made in this regard.
To carry out this output, it is of utmost importance to have the final results of the National Adaptation Fund and the Intervention Plan from the action plan for La Mojana, as these will define the effects of floods, given that water regulation will be implemented. Educational institutions must also be identified in order to define the implementation of actions to be taken in those institutions, seeking to cooperate with the Ministry of Education.
</t>
  </si>
  <si>
    <r>
      <t xml:space="preserve">Climate change scenarios were generated for the three municipalities, which allowed for two important exercises to be performed: 1. </t>
    </r>
    <r>
      <rPr>
        <b/>
        <sz val="10"/>
        <rFont val="Times New Roman"/>
        <family val="1"/>
      </rPr>
      <t>Variability analysis</t>
    </r>
    <r>
      <rPr>
        <sz val="10"/>
        <rFont val="Times New Roman"/>
        <family val="1"/>
      </rPr>
      <t xml:space="preserve">, which permitted a comprehensive analysis of climate variability, focused on the behavior of the precipitation variable, performed via an analysis of historical records from the period 1971-2010. This is of great importance, since it provides an understanding of the behavior of this variable to assist with decision-making in the region. </t>
    </r>
    <r>
      <rPr>
        <b/>
        <sz val="10"/>
        <rFont val="Times New Roman"/>
        <family val="1"/>
      </rPr>
      <t>2. Climate change analysis</t>
    </r>
    <r>
      <rPr>
        <sz val="10"/>
        <rFont val="Times New Roman"/>
        <family val="1"/>
      </rPr>
      <t xml:space="preserve">, with which observable trends were identified in the historical record for three variables: precipitation, maximum temperature and minimum temperature. For this analysis, 31 climate indicators were calculated, describing a set of climate characteristics and their future trends. 
For the generation of climate change scenarios for La Mojana, data with a monthly resolution were used for temperature (maximum, minimum and average) and precipitation, taking the data observed for the reference period (1976-2010) from 128 precipitation  stations, 11 stations for minimum and maximum temperature and 19 for average temperature, the range being a radius of 100km around the study area. To this end, data used in Colombia’s Third National Communication on Climate Change were taken from 15 global CMIP5 models with the aim of generating a multi-model ensemble to provide projections of changes in precipitation and temperature for the periods 2011-2040, 2041-2070 and 2071-2100. These scenarios will be validated in a national workshop of experts to be held on April 22nd, 2016.
A socialization of the scenarios in the regional and local circles is expected to be carried out in April and May.
</t>
    </r>
  </si>
  <si>
    <t>Implementation of an early warning system and training of actors involved in its operationalization</t>
  </si>
  <si>
    <t xml:space="preserve">*Engagement of additional communities and families.
*Technical designs and detailed budget of the economically productive activities, with financial sustainability analysis.
*Identification of potential climate-adapted production chains for the region: fish, cocoa and native rice.
*Monitoring of the 107 vegetable gardens (on stilts, in circular terraces, in lines of banks, in raised sacks and raised bottles) for families and/or larger organized groups. 232 tool and seed kits have been distributed.
*Planning, design and construction of eight (8) community seedbeds, as a strategy for proliferating and propagating local and native seeds.
*Monitoring of the presence of mercury in soil, plants, fruit and seeds in the agro-ecological innovations implemented in the 11 communities, in order to generate Good Soil and Water Management Practices, a preliminary document for mitigation of contamination risks in rice, horticultural and silvopastoral crops.
*Planting of 200 ha of rice adapted to the weather conditions and with lower mercury retention. 
*22 meetings and workshops aimed at training the community coordinators (called "Rural Promotors of Adaptation to Climate Change" - from straight Spanish translation).
</t>
  </si>
  <si>
    <t>Climate change considerations have been mainstreamed into 8 plans so far, as follows:                                                                                                                                                                                                                                                   i) 3 Municipal Development Plans (Ayapel, San Marcos and San Benito)                                                                                                                                                                                                                  ii) 3 Land Zoning Plans (San Benito, Ayapel and San Marcos)                                                                                                                                                                                                                                                                                             iii) CORPOMOJANA’s Action Plan (1). 
iv) 2 Departmental Climate Change Plans, led by the Regional Autonomous Corporation (CVS) in Córdoba</t>
  </si>
  <si>
    <t xml:space="preserve">27 institutions and local stakeholders have access to information related to climate change that is generated by the project and can integrate it into their work. They are:
1) Planning office and risk management committee at the mayoral office in Ayapel
2) Planning office and risk management committee at the mayoral office in San Marcos
3) Planning office and risk management committee at the mayoral office in San Benito Abad
4) Municipal Council of Ayapel
5) Municipal Council of San Marcos
6) Municipal Council of San Benito Abad
7) CORPOMOJANA
8) CVS - The Regional Autonomous Corporation for the Sinú and San Jorge Valleys
9) The Community of Chinchorro (San Benito Abad)
10) The Community of Pasifueras (San Benito Abad)
11) The Community of Tornovan (San Benito Abad)
12) The Community of Las Chispas (San Benito Abad)
13) The Community of El Pital (San Marcos)
14) The Community of Bocas de la Quebrada (San Marcos)
15) The Community of Las Flores (San Marcos)
16) The Community of Cuenca (San Marcos)
17) The Community of El Torno (San Marcos)
18) The Community of Cecilia (Ayapel)
19) The Community of Seheve (Ayapel)
20) The Community of Sincelejito (Ayapel)
21) Universidad Pontificia Bolivariana (Montería campus) 
22) Risk Council for the Department of Córdoba 
23) Risk Council for the Department of Sucre
24) National Adaptation Fund
25) Alexander Von Humboldt Institute                                                                                                                                                                                                                                                                                                        26) Sucre regional government                                                                                                                                                                                                                                                                                                                                         27) National Federation of Rice Farmers (FEDEARROZ)
The information provided corresponds to: i) results of the process of hydrological and hydraulic modeling of La Mojana, carried out by the National Adaptation Fund; ii) results of the participatory rural appraisal on  vulnerability to climate change and climate variability. This vulnerbaility analysis has been fed to the process of Action Plan on CC Adaptation for  La Mojana, which is being led by the National Adaptation Fund.
</t>
  </si>
  <si>
    <t xml:space="preserve">11 communities have been engaged in a set of workshops (444 persons participating of whom 49% were women), where an initial version of an agroclimatic bulletin for the La Mojana region have been presented and discussed, along with an exercise of community risk mapping. Agreements have been made with municipalities for the broadcasting of agro-climatic bulletins through local radio stations.
Agreement has been made with the University of Cordoba to collaborate on the implementation of a regional forecasting center where the regional EWS can be coordinated with the local and national levels. 
</t>
  </si>
  <si>
    <t xml:space="preserve">480 houses/families have benefited by implementing rainwater collection system, adapting both to flood (the storage structures are elevated 50cm above the flood line) and drought conditions. 
Progress has been made towards flood adaptation structural measures for by hiring an expert team to design housing with a vernacular approach, adapted to climatic risks and  socio-economic conditions of the communities. Community consultations were held about design options to incorporate the following key aspects: flood-risk management, temperature regulation in hot seasons, use of local materials and cultural acceptability.  The construction work is expected to start later the year, based on these consultations.  </t>
  </si>
  <si>
    <t xml:space="preserve">The project promotes actions balanced between men and women. In communities where leadership was mostly exercised by men, opportunities for participation and decision-making for women have been increased, including through balanced participation of men and women in the network of rural CC adaptation advocates (Promotores Rurales), participation in the boards of the community associations supported, and in the ecosystem restoration and agroecology work. The tasks in agro-ecological actions are distributed to suit gender characteristics, for example, considering women for tasks that require less physical effort, such as watering and maintenance of nurseries and homegardens, and men for the more heavy-duty work of planting, harvesting and fencing. Likewise, the project promotes the active participation of young people in adaptation actions: 944 young people participated in the ecosystem restoration activities (planting of trees) and were trained on issues related to environmental care and restoration.
</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</si>
  <si>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</si>
  <si>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</si>
  <si>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</si>
  <si>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</si>
  <si>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</si>
  <si>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t xml:space="preserve">The project had some implementation delays between January and Julne 2015: due to difficulties with the 2015 PPR (resulted in the submission of a cumulative 2013-2015 PPR report), funds of the 2nd tranche became available to the project team with some delays until in June 2015. To counteract the situation, the Annual Workplan has been adjusted and time was used to advance with the contracting of the expanded technical team, while the project team continued to monitor and give technical support to families who had started field measures (esp. planting of crops). This way, by the time funds of the 2nd tranche became available to the project, field activities have been quickly reactivated with the extended project team on-board. 
The initiation of the Mid-Term-review exercise has been delayed (from October 2015), given the lack of qualified candidates applying to the 1st announcement and the need to reinitiate the call and tendering process. The review is taking place in July 2016
</t>
  </si>
  <si>
    <r>
      <t>While the project had good delivery of results during this reporting period, it had relatively low level of financial expenditure due to the following reasons:
- Dela</t>
    </r>
    <r>
      <rPr>
        <sz val="11"/>
        <color theme="1"/>
        <rFont val="Times New Roman"/>
        <family val="1"/>
      </rPr>
      <t>ys with the 2015 PPR preparation and submission the project received the 2nd tranche of funds only in June 2015</t>
    </r>
    <r>
      <rPr>
        <sz val="11"/>
        <color indexed="8"/>
        <rFont val="Times New Roman"/>
        <family val="1"/>
      </rPr>
      <t>.</t>
    </r>
    <r>
      <rPr>
        <sz val="11"/>
        <color theme="1"/>
        <rFont val="Times New Roman"/>
        <family val="1"/>
      </rPr>
      <t xml:space="preserve">  
- Devaluation of Colombian Peso (</t>
    </r>
    <r>
      <rPr>
        <sz val="11"/>
        <rFont val="Times New Roman"/>
        <family val="1"/>
      </rPr>
      <t>COP) against USD: When the project started in 2013 1 USD was 1.952,00 COP, in 2015 USD has risen to 3.120,00 COP. As a result, the project funding available in COP has increased by about 55%</t>
    </r>
    <r>
      <rPr>
        <sz val="11"/>
        <color theme="1"/>
        <rFont val="Times New Roman"/>
        <family val="1"/>
      </rPr>
      <t xml:space="preserve">
- Leveraging additional resources: the project has developed successful collaborations and obtained support from a number of initiatives and institutions. These included the Na</t>
    </r>
    <r>
      <rPr>
        <sz val="11"/>
        <rFont val="Times New Roman"/>
        <family val="1"/>
      </rPr>
      <t>tional Adaptation Fund providing information and maps on hydrological modelling (was originally planned to source through the project and budgeted at USD 220.397,00), the University of Pontificia Bolivariana - contributed through shouldering costs of development of a climate change adaptation course for local authorities, and the University of Cordoba carried out training for the community coordinators.</t>
    </r>
    <r>
      <rPr>
        <sz val="11"/>
        <color rgb="FFFF0000"/>
        <rFont val="Times New Roman"/>
        <family val="1"/>
      </rPr>
      <t xml:space="preserve">
 </t>
    </r>
  </si>
  <si>
    <t xml:space="preserve">*32 Communities and 3 Community Associations in the 3 municipalities have strengthened their capabilities in terms of: disaster and climate risk management relating to livelihoods and infrastructure, good agro-ecological production practices that are resilient and/or adapted to climate change, associativity and its importance in climate change adaptation, and re-introduction of traditional and more resilient crop varieties. The community of Las Flores in San Marcos has, through the management of the mayoral office, managed to negotiate the donation of a 1 ha area of land from a private land owner on which they will establish an agricultural production project.
1)            El Pital (San Marcos)
2)            Cuenca (San Marcos)
3)            El Torno (San Marcos)
4)            Las Flores (San Marcos)
5)            La Mancha (San Marcos)
6)            Campanito (San Marcos)
7)            Parcelas de la Gloria (San Marcos)
8)            Mono Solo (San Marcos)
9)            Venecia (San Marcos)
10)         Cecilia (Ayapel)
11)         Sincelejito (Ayapel)
12)         Seheve (Ayapel)
13)         Las Guaduas (Ayapel)
14)         Corea (Ayapel)
15)         Rondón (Ayapel)
16)         Mata de Caña (Ayapel)
17)         Alfonso Lopez (Ayapel)
18)         Cuchillo (Ayapel)
19)         Barcelona (Ayapel)
20)         Los Negritos (Ayapel)
21)         Guartinaja (Ayapel)
22)         Pañuelo (Ayapel)
23)         Caracolí (Ayapel)
24)         Las Marías  (Ayapel)
25)         ASONEGRITOS (Ayapel)
26)         ASOPECE (Ayapel)
27)         ASOPESIN (Ayapel)
28)         Alemania  (Ayapel)
29)         Santa Elena  (Ayapel)
30)         La Mina (Ayapel)
31)         Barandilla  (Ayapel)
32)         Chinchorro (San Benito Abad)
33)         Las Chispas (San Benito Abad)
34)         Pasifueres (San Benito Abad)
35)         Tosnoban (San Benito Abad)
* 15 local and regional institutions have strengthened their capacities to promote adaptation measures, through participation in the course "Tools for Climate Change Adaptation and Risk Management", organized together with the Universidad Pontificia Bolivariana in Monteria:
Four mayoral offices,
2 departmental governments,
2 CARs,
CORPOICA, 
INCODER 
Plan de Aguas Consortium in Córdoba, 
Pastoral Social
Universidad de Córdoba
FEDEARROZ
FENLACE </t>
  </si>
  <si>
    <t xml:space="preserve">Good practices and lessons learnt has been captured so far in the following technical reports, documents, videos and articles:
Agro-meteorological Brochures for the Mojana Region                                                                                                                                                                                                                                    
workshop reports on community risk mapping and early warning system 
Design document of the 1st phase of wetland restoration
Good practices report on: water management and rice production practices for managing mercury contamination risk
Strategic plan for the adaptive management of agriculture production activities
Training plan and method for rural advocates (community contacts)
Implementation report on adaptation measures: for food security (Pastoral Social Montelibano) and for water supply (Fundación SAHED)
Guidelines for Departmental Zoning Plans
Guide to incorporating climate change issues into Land Zoning Plans
Methodological guidance notes for adaptation in:
• Forest restoration
• Agricultural productive activities
• Home gardens
• Seed banks 
• Agro-silvo-pastoral measures
• water capture and storage
Videos and articles: 
https://www.youtube.com/watch?v=K4G-223BM9g&amp;feature=youtu.be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Currently these and other documentation is being organized and uploaded at the project page on the UNDP CC Adaptation portal:
http://www.undp-alm.org/projects/af-colombia
</t>
  </si>
  <si>
    <t xml:space="preserve">Despite a some 6-month setback that the project experienced due to delays with submitting the 2015 PPR and consequent late reception of the 2nd tranche from the Adaptation Fund, the implementation team has made significant progress in several areas: 
i) The installation and monitoring of the hydrometeorological and hydrological stations, facilitating the development of a hydrometeorological alert bulletin for the region of La Mojana. The bulletin is being disseminated to the communities by means of local broadcasters. Progress has been made in establishing a regional forecasting center to support the Early Warning System. It has not been possible to fully consolidate the Early Warning System since it is necessary to coordinate actions with various institutions on a national, regional and local level, especially with the Municipal Risk Management Units, which by law has a duty when it comes to early warning systems.  
ii) Progress has been made in the ecological restoration of the wetlands, with a particularly positive aspect being the active participation of the communities. An agreement has been made with the IAVH to carry out a comprehensive restoration strategy; negotiating this strategy took around a year due to the project’s insistence on a community-based approach to ecological restoration that included transferring the methodology to local stakeholders; it is important to highlight IAVH’s willingness to incorporate this approach in the proposal.  No progress has been made in the river stream-restoration strategy due to the need for technical studies that ensure actions taken are efficacious and appropriate to the hydraulic conditions in the region.
iii) Significant progress has been made in the support being given to the families to re-establish their livelihoods and give them practical techniques and knowledge to ensure food security in extreme climate conditions. To date, support has been given to 49% of the families proposed as a goal, and the project’s area of influence has been expanded. Progress has been made in establishing production initiatives with an associative approach, an action that aims to diversify sources of income and strengthen the socio-organizational structure of the communities. Progress has also been made in adaptation measures related to access to safe drinking water. Given the technical complexity required, no progress has been made on the design of an adaptive architecture model.
iv) Progress has been made in processes to strengthen the technical capabilities of the local institutional and community stakeholders; training has been given that has contributed to this strengthening. Given the change in local administrations, training in “Tools for Adaptation to Climate Change and Risk Management” needs to be given again in order for the afore-mentioned tools to be incorporated in the management of public functions.
v)It was possible to consolidate the implementation team, thereby ensuring ongoing support to the families as well as the high quality of the team’s work.
</t>
  </si>
  <si>
    <t xml:space="preserve">The second phase of the identification of families vulnerable to the effects of climate change and those affected by the floods of 2010-2011 was carried out. 
The project has expanded its coverage with 21 new communities, having a total of 32 communities engaged to date. This represents the engagement of 862 new families, increasing to a total of 1,398 families (6,990 people); 60% of them are women.
* In order to support the newly identified families, a grant has been arranged with the APAPI Association, in order to supply seeds of climate resilient crop varieties. 
*7 technical designs have been produced with detailed budgets of production activities: 3 related to fish farming, 3 to rice mills and 1 to cocoa agroforest.
*7 production chains (3 fish farming, 3 rice mills and 1 cocoa) have been identified. Training in production areas (sales and organization), is being organized with SENA (National Service of Learning) in order to ensure that the families possess the appropriate tools to make their economic activities sustainable. 
*4 production initiatives with an associative focus are running; they are seeking sustainable alternatives to generate income and diversify livelihoods. 70 families are benefitting from these initiatives. The projects are selected by the families. 
*418 family homegardens, with techniques adapted to the region’s climate, have been installed. Of the 473 families with homegardens, 268 (57%) have women as heads of the household. It is important to highlight that in addition to producing enough for daily consumption, some families are making around 20 dollars per month in extra income by selling surplus food, especially garlic, eggplant and cucumber.
*182 tool kits and 414 vegetable seed kits were distributed to the same number of families, as well as 11 community kits. Each kit consists of shovels, spades, a rake, hoes, machetes, wheelbarrows, watering cans, pruning shears, a 20-liter pump, a 2,000-liter water-storage tank, post hole diggers, root cutters, barbed wire, plastic mesh, construction mesh, galvanized wire, electric pumps, and more. The seed kits support the use of climate resilient varieties and crop diversification, including the cultivation of rice, corn, beans, watermelon, melon, plantain, yucca, eggplant, bell peppers, white cucumber, spring onion, and tomatoes, among others.
*13 community seedbeds have been installed, in which climate-adapted varieties have been produced that will assist with the restoration of the wetlands. A process was performed with the communities to identify the plants resistant to flood and drought conditions; around 70,000 seedlings have been produced, including timber-yielding, medicinal and fruit-bearing species, to contribute to the restoration of the native flora. With the installation of these seedbeds, around 70 native climate-adapted species, which were at risk of disappearing, have been recovered.   
*Progress has been made on mercury contamination analysis on the water, soil, fish and rice in the La Mojana region. As a result of this analysis, good practice recommendations have been generated to mitigate the risk of mercury contamination in agricultural products and fish. These good practices are being socialized via community workshops, and two good-practice booklets are currently being prepared, one aimed at experts and one at farmers, containing recommendations on mitigating mercury contamination in farming activities.                                                                                                                                                                                                                                                                                                                                                                                                                                                                                     *200 ha of rice, adapted to the climate conditions of the region, was planted to the benefit of 430 families. Each family received 25kg of rice seeds, enough to plant 0.5 ha of rice. In the same way, 800kg of beans, 2 tons of corn and 200kg of pigeon peas (legumes) were distributed. Each family harvested an average of one ton of rice, 200kg of corn and 50kg of beans. Each family kept 10% of what they produced as a reserve for seeds, thereby ensuring a return to productive livelihoods.                                                                             
*In cooperation with the University of Cordoba, an Environmental Training Seminar/Workshop was held, the subject of this being environmental education as a tool for risk management and adaptation to climate change, based on the formulation of social sustainable solutions. The methodology was based on community intervention by means of social sustainable solutions (SSS), with which needs were identified and targeted with intervention in the way of environmental education. This approach permitted the appropriation and generation of knowledge on the potential risks and impacts currently associated with climate change and variability and applicable alternatives to reduce the vulnerability of socioeconomic systems in the face of climate events. 37 awareness-raisers were certified as a result of this training. 6 training workshops were held, aimed at the families and rural awareness-raisers in the areas of Good Agricultural Practices; around 50 people have received training on the implementation of adaptation measures. 
</t>
  </si>
  <si>
    <t>6,990 people  - 60% of them are women - of the most vulnerable people (1,398 families) in 32 communities in the municipalities of Ayapel, San Marcos and San Benito Abad are benefitting from actions to adapt to climate change, related to both floods and drought. Actions taken in the 4 components have had effects in area of 496,160.65 hectares.</t>
  </si>
  <si>
    <t xml:space="preserve">
As the project has entered to a more dynamic phase of implementation of field activities, there has been a need to provide more direct technical assistance and responses to communities, through enhanced field presence. This has been addressed through:
• Amplification of the project technical team (from one tech specialist): three additional technical specialists (2 experts in agriculture productive systems, 1 in ecosystem restauration), and a professional social worker have been recruited.
• Setting up of a network of community members as advocacy persons and coordinators (called “Promotores Rurales de Adaptatcion al Cambio Climatico”), including man, women and youth, acting on a voluntary basis. Each of them are covering a number of families and supports coordination and dissemination of project information and promotes general community awareness on CC issues. 
• The involvement of local academia (University of Cordoda, University of Sufre and University  Pontificia Bolivariana) and a highly recognized national institution (Humbolt Institute), in the implementation of the actions. 
Some lessons learnt through the above arrangements:
• Strengthening social aspects in implementation process and methodology help communities better understand the climate change adaptation measures and supports the sustainability of them, as they are better tight to community organization structures.
• The implementation of relatively quick-impact measures, such as home-gardens, water-based crops and water harvesting helps maintain community interest and momentum while the planning of other more complex interventions is under way. .
• Taking into account and helping reviving the communities’ ancestral knowledge generates ownership and increases the commitment of families to the project.
• Having local partners implementing the project supports better coverage and assistance to a greater number of beneficiaries and also generates more credibility with communities, but makes closer monitoring necessary to ensure that actions maintain the climate change adaptation focus. 
• It is important to define clear criteria for identifying the role of the community contacts acting as “Promotores Rurales” - rural advocates of climate change adaptation, as this function requires people with certain reading and technical skills to allow them to do their awareness-raising work optimally.
• It is necessary to give the communities opportunities to find solutions to their needs through consultations and providing guidance, and not imposing professional and technical judgment at the expense of popular knowledge and local expertise.
</t>
  </si>
  <si>
    <r>
      <t>http://www.undp-alm.org/projects/af-colombia
https</t>
    </r>
    <r>
      <rPr>
        <sz val="11"/>
        <rFont val="Calibri"/>
        <family val="2"/>
        <scheme val="minor"/>
      </rPr>
      <t xml:space="preserve">://www.minambiente.gov.co/index.php/component/content/article/noticias/1982                                                                                                                                                                                                https://youtu.be/K4G-223BM9g                                                                                                                                                                                                                                                                                                                    </t>
    </r>
    <r>
      <rPr>
        <u/>
        <sz val="11"/>
        <rFont val="Calibri"/>
        <family val="2"/>
      </rPr>
      <t>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t>
    </r>
    <r>
      <rPr>
        <u/>
        <sz val="11"/>
        <color rgb="FFFF0000"/>
        <rFont val="Calibri"/>
        <family val="2"/>
      </rPr>
      <t xml:space="preserve">
</t>
    </r>
  </si>
  <si>
    <r>
      <rPr>
        <sz val="11"/>
        <rFont val="Times New Roman"/>
        <family val="1"/>
      </rPr>
      <t>This has resulted in the engagement of 21 new communities increasing their total number to 32 to date. This meant the incorporation of  862 new families, increasing to a total of 1,398 families (6,990 people).</t>
    </r>
    <r>
      <rPr>
        <sz val="11"/>
        <color rgb="FF000000"/>
        <rFont val="Times New Roman"/>
        <family val="1"/>
      </rPr>
      <t xml:space="preserve"> As mentioned above, in order to expand field presence and direct technical assistance to communities, a number of management arrangements has been made, including the expansion of the project technical team.</t>
    </r>
  </si>
  <si>
    <t>The potential for replication of measures implemented by the project is high, the actions taken in communities already being replicated by neighboring communities, which facilitated the enlargement process of the number of families involved in the project. Likewise, the work articulated with the National Adaptation Fund, responsible for drafting the Action Plan for the entire region of the Mojana (11 municipalities) has allowed this entity to be  aware of the measures implemented by this project, allowing several of them have to be considered in the formulation of the Action Plan. An example of these are: The early warning system and strengthening the environmental information system, agriculture productive activities resilient to the effects of climate change, the formulation of the Land Use Plan in the municipality of San Benito Abad, which will incorporate in its formulation all climate change information generated. The implementation of adaptive architecture measures is also a window of opportunity for the traditional housing types, resilient to the effects of climate change, which will be built in the project communities, this will serve as an example to the different public entities in the region which are responsible for providing housing solutions for the poorest and most vulnerable.</t>
  </si>
  <si>
    <t xml:space="preserve">It is important to have scientific-technical information on regional and local climate change scenarios and trends, prior to the implementation of the project and its adaptation measures. At the project start, Hydrologic and hydraulic models and analysis of local climate change scenarios, trends and vulnerability were not available and have been taken on-board through a combination of project resources and through the National Adaptation Fund. Delays with the co-programmed National Adaptation Fund processes on producing the hydrologic model caused delays in various activities, esp. in outputs 2.1, 2.2. and 2.3. </t>
  </si>
  <si>
    <t>here is high potential for replicaton because the social, environmental, productive sector and institutional conditions of the three municipalities of the project are shared by the 11 municipalities that make up the region Mojana, and several of the municipalities in the Colombian Caribbean coast. In general all adaptation measures promoted by the project has the potential for replication for other municipalities or populations of the region, and we can highlight the following:
In the strengthening information systems component:
- Modernization of existing hydro-met stations by replacing them with automated ones, this will enhance the quality and timeliness of hydroclimatological information in the region, benefiting more broadly the municipalities in the region.
- Designing a Community Early Warning System, based on the information generated with the strengthening of the information system.
In the ecosystem restoration component:
- Establishment of community nurseries for providing native plant material
- Restoration of wetland ecosystems
In productive development adapted to climate change component:
- Diversification of crops taking into account the changing climate conditions
- Implementation of measures to reduce the presence of mercury in agricultural products
- Promoting farmers associations and promote productive projects to ensure food security and promote income generation
In the Institutional Strengthening Component:
- Incorporate into development planning instruments and land management available information about climate change.
- Empowering communities, institutions and stakeholders on the impacts of climate change and mechanisms to reduce the vulnerability of territories
- Build partnerships between communities, producer associations at regional and national level and local to address the problem of climate change impacts on the territory and measures to ensure adaptation to climate change communities, infrastructure and strategic ecosystems public institutions.</t>
  </si>
  <si>
    <t>Communities have been assisted to identify how they can cope with the effects of climate change on their territory and implement measures which can be of benefit to them, mainly, related to food security and water supply in periods of drought and flooding. Diversification of crops, the need to act together as a community, and the importance of valuing and caring strategic ecosystems of the territory, identifying how they reduce their vulnerability to the impacts of climate change, is undoubtedly the aspects proved most significant for the communities.</t>
  </si>
  <si>
    <t xml:space="preserve">Measures towards longer term sustainability has been taken through an instituional strengthening approach, including: 
- A diploma programme aimed at public officials from mayor's offices, governorships and environmental corporations, on mainstreaming adaptation measures into local development processes in the territory. 
- A collaboration agreement with the University of Cordoba  for the implementation of a regional forecasting center where the regional EWS will be articulated at the national and local levels. This capacity building is the key factor contributing to the sustainability of the project.
- Development Plans of the three municipalities have incorporated climate change considerations into their strategic aims and actions, thereby ensuring a more systematic way of taking aboard adaptation measures by local authorities.
- Similarly, support has been given to the Municipality of San Benito Abad, for review and adjustment of the Territorial Zoning Plan, ensuring that the information on climate change to be considered and incorporated into the planning process and definition of land uses. The project  has also provided guidance to the municipalities of San Marcos and Ayapel, for the use of climate information and inclusion in land use planning.
- For the sustainability of agricultural adaptation measures, associative structures and capacities of community based organizations are being strengthened.
</t>
  </si>
  <si>
    <t xml:space="preserve">To involve from the beginning of project formulation large landowners, to work in coordination with the communities and smallholders, facilitating ecosystem restoration actions and implementation of agroforestry systems at the broader landscape level. 
Please refer to important lessons on the technical assistance arrangements as in row 7 above
</t>
  </si>
  <si>
    <t>For the wetland restoration component the following existing information and studies have been used: A comparative analysis of satellite imagery from 1997-2004 that was performed as part of the Environmental Management Plan of the Ayapel Wetlands Complex (CVS, 2007) found that the processes of degradation of the Ayapel Wetlands Complex are stronger in the contributing systems, mainly in the Bagre, Barro, Muñoz, Viloria, Grande, and Quebradona canals, due to deforestation and  land use change. 
Environmental Management Plan of the wetlands associated with the lower watershed of the San Jorge River in the municipalities of San Marcos, Caimito, and San Benito Abad (CORPOMOJANA, 2000), has recommended the rehabilitation and restoration of the wetlands and their upstream contributing systems as an important measure to re-establish some of the wetlands’ hydrological and ecological functions. However little progress has been made previous to the project.
For component on climate resilient agricultural practices, information from previous studies and initiatives have been considered, including the  Priority Regional Action Plan for the Sustainable Development of La Mojana, which ended in 2008 and the Food Security Project for the Region of La Mojana (DNP, 2004). These initiatives provided information on techniques that helped to increase the availability, access, and use of agricultural products for families at risk through the diversified and self-sustainable local production of food, nevertheless they lacked systematic integration of climate risks.  
For the adaptive infrastructure component, consultations have been made with local communities about their traditional knowledge on vernacular architecture elements that help adapting to changing climate conditions of increased flood, drought and heat. The results of these consultations have been considered for the architectural design of adaptive vernacular structures for homes and public buildings.</t>
  </si>
  <si>
    <t xml:space="preserve">Yes, one of the objectives was to ensure that local institutions became aware and knowledgeable on the issues of climate change and this could be integrated in municipal planning processes. Given the weak institutional capacity on CC adaptation, we have identified training needs, delivered training programmes and strengthened the technical management capacity of municipalities for geographic information systems.
Communities, for example, have modified their traditional knowledge in relation to the activities of agriculture and fishing and have learned, implemented and replicated the activities proposed by the project in terms of diversification of crops, fish farming, nursery establishment, rescue native seeds lost by floods, etc.
</t>
  </si>
  <si>
    <t xml:space="preserve">Communities, for example, have modified their traditional knowledge in relation to the activities of agriculture and fishing and have learned, implemented and replicated the activities proposed by the project in terms of diversification of crops, fish farming, nursery establishment, rescue native seeds lost by floods, etc.
Yes, training plans have been established based on the analysis of capacity gaps and training needs. This has been the process e.g. to set up  training programmes targeted to municipal authorities on planning processes integration climate risks and adaptation considerations, trainings on adaptive agro-productive practices delivered to the Rural Advocates on CC Adaptation, or trainings on EWS public institutions, producer associations and civil-society organizations.
</t>
  </si>
  <si>
    <t>As mentioned above, there has been delays in accessing information on hydrological and hydraulically models, carried out with delays under the National Adaptation Fund, a related initiative the project have been synergizing with.</t>
  </si>
  <si>
    <t xml:space="preserve">Land tenure ship and the access to land for the poorest and most vulnerable, and the role of larger land owners needs to be analyzed and considered carefully upfront at project design or initial stages of implementation. The project target audience has been focusing on smallholder poor communities, but for the measures of ecosystem restoration and implementation of silvopastoral measures a broader landscape approach is necessary, as it requires large extensions of land to be developed, therefore early engagement of large landowners. Foregoing there is a need to link these projects, not only to the poor and vulnerable smallholders, but also to large landowners, therefore ecosystem restoration actions can be implemented more effectively. There was a successful case with agreement  made between a large land owner and local community of smallhoders where the large land owners provided land to the community for reforestation efforts using combination of native and agroforestry plants for ecosystem protection and livelihood benefits.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</si>
</sst>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dd\-mmm\-yyyy"/>
    <numFmt numFmtId="170" formatCode="_(* #,##0_);_(* \(#,##0\);_(* &quot;-&quot;??_);_(@_)"/>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u/>
      <sz val="11"/>
      <color rgb="FFFF0000"/>
      <name val="Calibri"/>
      <family val="2"/>
    </font>
    <font>
      <sz val="11"/>
      <color theme="0"/>
      <name val="Times New Roman"/>
      <family val="1"/>
    </font>
    <font>
      <u/>
      <sz val="11"/>
      <name val="Calibri"/>
      <family val="2"/>
    </font>
    <font>
      <b/>
      <sz val="10"/>
      <color theme="1"/>
      <name val="Times New Roman"/>
      <family val="1"/>
    </font>
    <font>
      <b/>
      <sz val="10"/>
      <color indexed="8"/>
      <name val="Times New Roman"/>
      <family val="1"/>
    </font>
    <font>
      <sz val="10"/>
      <color indexed="8"/>
      <name val="Times New Roman"/>
      <family val="1"/>
    </font>
    <font>
      <sz val="10"/>
      <color rgb="FFFF0000"/>
      <name val="Times New Roman"/>
      <family val="1"/>
    </font>
    <font>
      <sz val="10"/>
      <color theme="1"/>
      <name val="Times New Roman"/>
      <family val="1"/>
    </font>
    <font>
      <sz val="11"/>
      <name val="Calibri"/>
      <family val="2"/>
      <scheme val="minor"/>
    </font>
    <font>
      <sz val="11"/>
      <color theme="1"/>
      <name val="Calibri"/>
      <family val="2"/>
      <scheme val="minor"/>
    </font>
    <font>
      <sz val="10"/>
      <color theme="1"/>
      <name val="Calibri"/>
      <family val="2"/>
      <scheme val="minor"/>
    </font>
    <font>
      <b/>
      <sz val="10"/>
      <name val="Times New Roman"/>
      <family val="1"/>
    </font>
    <font>
      <sz val="10"/>
      <name val="Calibri"/>
      <family val="2"/>
      <scheme val="minor"/>
    </font>
    <font>
      <sz val="10"/>
      <color indexed="10"/>
      <name val="Times New Roman"/>
      <family val="1"/>
    </font>
    <font>
      <sz val="10"/>
      <color theme="1"/>
      <name val="Arial Narrow"/>
      <family val="2"/>
    </font>
    <font>
      <b/>
      <sz val="10"/>
      <color theme="1"/>
      <name val="Calibri"/>
      <family val="2"/>
      <scheme val="minor"/>
    </font>
    <font>
      <b/>
      <sz val="10"/>
      <color theme="1"/>
      <name val="Arial Narrow"/>
      <family val="2"/>
    </font>
    <font>
      <b/>
      <i/>
      <sz val="11"/>
      <name val="Times New Roman"/>
      <family val="1"/>
    </font>
    <font>
      <b/>
      <i/>
      <sz val="11"/>
      <color indexed="10"/>
      <name val="Times New Roman"/>
      <family val="1"/>
    </font>
    <font>
      <sz val="10"/>
      <color rgb="FF00B050"/>
      <name val="Times New Roman"/>
      <family val="1"/>
    </font>
    <font>
      <sz val="9"/>
      <color indexed="81"/>
      <name val="Tahoma"/>
      <family val="2"/>
    </font>
    <font>
      <b/>
      <sz val="9"/>
      <color indexed="81"/>
      <name val="Tahoma"/>
      <family val="2"/>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4.9989318521683403E-2"/>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164" fontId="59" fillId="0" borderId="0" applyFont="0" applyFill="0" applyBorder="0" applyAlignment="0" applyProtection="0"/>
  </cellStyleXfs>
  <cellXfs count="650">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27" fillId="4" borderId="14" xfId="0" applyFont="1" applyFill="1" applyBorder="1" applyAlignment="1">
      <alignment horizontal="center" vertical="center" wrapText="1"/>
    </xf>
    <xf numFmtId="0" fontId="17" fillId="3" borderId="11" xfId="0" applyFont="1" applyFill="1" applyBorder="1" applyAlignment="1" applyProtection="1">
      <alignment horizontal="left" vertical="top" wrapText="1"/>
    </xf>
    <xf numFmtId="0" fontId="26" fillId="3" borderId="15" xfId="0" applyFont="1" applyFill="1" applyBorder="1" applyAlignment="1" applyProtection="1">
      <alignment vertical="top" wrapText="1"/>
    </xf>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5" fillId="3" borderId="20" xfId="0" applyFont="1" applyFill="1" applyBorder="1" applyAlignment="1" applyProtection="1">
      <alignment vertical="top" wrapText="1"/>
    </xf>
    <xf numFmtId="0" fontId="15" fillId="3" borderId="19"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4" fillId="3" borderId="16" xfId="0" applyFont="1" applyFill="1" applyBorder="1" applyAlignment="1">
      <alignment horizontal="left" vertical="center"/>
    </xf>
    <xf numFmtId="0" fontId="24" fillId="3" borderId="17" xfId="0" applyFont="1" applyFill="1" applyBorder="1" applyAlignment="1">
      <alignment horizontal="left" vertical="center"/>
    </xf>
    <xf numFmtId="0" fontId="24" fillId="3" borderId="17" xfId="0" applyFont="1" applyFill="1" applyBorder="1"/>
    <xf numFmtId="0" fontId="24" fillId="3" borderId="18" xfId="0" applyFont="1" applyFill="1" applyBorder="1"/>
    <xf numFmtId="0" fontId="24"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24" fillId="3" borderId="17" xfId="0" applyFont="1" applyFill="1" applyBorder="1" applyProtection="1"/>
    <xf numFmtId="0" fontId="24" fillId="3" borderId="18" xfId="0" applyFont="1" applyFill="1" applyBorder="1" applyProtection="1"/>
    <xf numFmtId="0" fontId="24" fillId="3" borderId="0" xfId="0" applyFont="1" applyFill="1" applyBorder="1" applyProtection="1"/>
    <xf numFmtId="0" fontId="24"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8"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0" fillId="3" borderId="20" xfId="0" applyFill="1" applyBorder="1"/>
    <xf numFmtId="0" fontId="29" fillId="3" borderId="16" xfId="0" applyFont="1" applyFill="1" applyBorder="1" applyAlignment="1">
      <alignment vertical="center"/>
    </xf>
    <xf numFmtId="0" fontId="29" fillId="3" borderId="19" xfId="0" applyFont="1" applyFill="1" applyBorder="1" applyAlignment="1">
      <alignment vertical="center"/>
    </xf>
    <xf numFmtId="0" fontId="29" fillId="3" borderId="0" xfId="0" applyFont="1" applyFill="1" applyBorder="1" applyAlignment="1">
      <alignment vertical="center"/>
    </xf>
    <xf numFmtId="0" fontId="24" fillId="3" borderId="16" xfId="0" applyFont="1" applyFill="1" applyBorder="1"/>
    <xf numFmtId="0" fontId="24" fillId="3" borderId="19" xfId="0" applyFont="1" applyFill="1" applyBorder="1"/>
    <xf numFmtId="0" fontId="24" fillId="3" borderId="20" xfId="0" applyFont="1" applyFill="1" applyBorder="1"/>
    <xf numFmtId="0" fontId="30" fillId="3" borderId="0" xfId="0" applyFont="1" applyFill="1" applyBorder="1"/>
    <xf numFmtId="0" fontId="31" fillId="3" borderId="0" xfId="0" applyFont="1" applyFill="1" applyBorder="1"/>
    <xf numFmtId="0" fontId="30" fillId="0" borderId="25" xfId="0" applyFont="1" applyFill="1" applyBorder="1" applyAlignment="1">
      <alignment vertical="top" wrapText="1"/>
    </xf>
    <xf numFmtId="0" fontId="30" fillId="0" borderId="23" xfId="0" applyFont="1" applyFill="1" applyBorder="1" applyAlignment="1">
      <alignment vertical="top" wrapText="1"/>
    </xf>
    <xf numFmtId="0" fontId="30" fillId="0" borderId="24" xfId="0" applyFont="1" applyFill="1" applyBorder="1" applyAlignment="1">
      <alignment vertical="top" wrapText="1"/>
    </xf>
    <xf numFmtId="0" fontId="30" fillId="0" borderId="20" xfId="0" applyFont="1" applyFill="1" applyBorder="1" applyAlignment="1">
      <alignment vertical="top" wrapText="1"/>
    </xf>
    <xf numFmtId="0" fontId="30" fillId="0" borderId="1" xfId="0" applyFont="1" applyFill="1" applyBorder="1" applyAlignment="1">
      <alignment vertical="top" wrapText="1"/>
    </xf>
    <xf numFmtId="0" fontId="30" fillId="0" borderId="28" xfId="0" applyFont="1" applyFill="1" applyBorder="1" applyAlignment="1">
      <alignment vertical="top" wrapText="1"/>
    </xf>
    <xf numFmtId="0" fontId="24" fillId="0" borderId="1" xfId="0" applyFont="1" applyFill="1" applyBorder="1" applyAlignment="1">
      <alignment vertical="top" wrapText="1"/>
    </xf>
    <xf numFmtId="0" fontId="24" fillId="3" borderId="22" xfId="0" applyFont="1" applyFill="1" applyBorder="1"/>
    <xf numFmtId="0" fontId="32" fillId="0" borderId="1" xfId="0" applyFont="1" applyFill="1" applyBorder="1" applyAlignment="1">
      <alignment horizontal="center" vertical="top" wrapText="1"/>
    </xf>
    <xf numFmtId="0" fontId="32" fillId="0" borderId="28"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0" xfId="0" applyNumberFormat="1" applyFont="1" applyFill="1" applyBorder="1" applyAlignment="1" applyProtection="1">
      <alignment horizontal="left"/>
      <protection locked="0"/>
    </xf>
    <xf numFmtId="0" fontId="24" fillId="0" borderId="0" xfId="0" applyFont="1" applyFill="1" applyAlignment="1" applyProtection="1">
      <alignment horizontal="right"/>
    </xf>
    <xf numFmtId="0" fontId="24" fillId="3" borderId="16" xfId="0" applyFont="1" applyFill="1" applyBorder="1" applyAlignment="1" applyProtection="1">
      <alignment horizontal="right"/>
    </xf>
    <xf numFmtId="0" fontId="24" fillId="3" borderId="17"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4" fillId="3" borderId="21" xfId="0" applyFont="1" applyFill="1" applyBorder="1"/>
    <xf numFmtId="0" fontId="24"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42" fillId="11" borderId="53" xfId="0" applyFont="1" applyFill="1" applyBorder="1" applyAlignment="1" applyProtection="1">
      <alignment horizontal="left" vertical="center" wrapText="1"/>
    </xf>
    <xf numFmtId="0" fontId="42" fillId="11" borderId="10" xfId="0" applyFont="1" applyFill="1" applyBorder="1" applyAlignment="1" applyProtection="1">
      <alignment horizontal="left" vertical="center" wrapText="1"/>
    </xf>
    <xf numFmtId="0" fontId="42" fillId="11" borderId="8" xfId="0" applyFont="1" applyFill="1" applyBorder="1" applyAlignment="1" applyProtection="1">
      <alignment horizontal="left" vertical="center" wrapText="1"/>
    </xf>
    <xf numFmtId="0" fontId="43" fillId="0" borderId="9" xfId="0" applyFont="1" applyBorder="1" applyAlignment="1" applyProtection="1">
      <alignment horizontal="left" vertical="center"/>
    </xf>
    <xf numFmtId="0" fontId="43" fillId="0" borderId="56" xfId="0" applyFont="1" applyBorder="1" applyAlignment="1" applyProtection="1">
      <alignment horizontal="left" vertical="center"/>
    </xf>
    <xf numFmtId="0" fontId="39" fillId="12" borderId="10" xfId="4" applyFont="1" applyFill="1" applyBorder="1" applyAlignment="1" applyProtection="1">
      <alignment horizontal="center" vertical="center"/>
      <protection locked="0"/>
    </xf>
    <xf numFmtId="0" fontId="44" fillId="12" borderId="10"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0" xfId="0" applyFont="1" applyBorder="1" applyAlignment="1" applyProtection="1">
      <alignment horizontal="left" vertical="center"/>
    </xf>
    <xf numFmtId="10" fontId="44" fillId="8" borderId="10"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3" xfId="0" applyFont="1" applyBorder="1" applyAlignment="1" applyProtection="1">
      <alignment horizontal="left" vertical="center"/>
    </xf>
    <xf numFmtId="10" fontId="44" fillId="12" borderId="10"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7"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wrapText="1"/>
    </xf>
    <xf numFmtId="0" fontId="43" fillId="0" borderId="10" xfId="0" applyFont="1" applyFill="1" applyBorder="1" applyAlignment="1" applyProtection="1">
      <alignment vertical="center" wrapText="1"/>
    </xf>
    <xf numFmtId="0" fontId="39" fillId="8" borderId="10" xfId="4" applyBorder="1" applyAlignment="1" applyProtection="1">
      <alignment wrapText="1"/>
      <protection locked="0"/>
    </xf>
    <xf numFmtId="0" fontId="39" fillId="12" borderId="10" xfId="4" applyFill="1" applyBorder="1" applyAlignment="1" applyProtection="1">
      <alignment wrapText="1"/>
      <protection locked="0"/>
    </xf>
    <xf numFmtId="0" fontId="46" fillId="2" borderId="10" xfId="0" applyFont="1" applyFill="1" applyBorder="1" applyAlignment="1" applyProtection="1">
      <alignment vertical="center" wrapText="1"/>
    </xf>
    <xf numFmtId="10" fontId="39" fillId="8" borderId="10" xfId="4" applyNumberFormat="1" applyBorder="1" applyAlignment="1" applyProtection="1">
      <alignment horizontal="center" vertical="center" wrapText="1"/>
      <protection locked="0"/>
    </xf>
    <xf numFmtId="10" fontId="39" fillId="12" borderId="10" xfId="4" applyNumberFormat="1"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42" fillId="11" borderId="10"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49" xfId="4" applyFont="1" applyBorder="1" applyAlignment="1" applyProtection="1">
      <alignment vertical="center" wrapText="1"/>
      <protection locked="0"/>
    </xf>
    <xf numFmtId="0" fontId="47" fillId="8" borderId="10"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0" xfId="4" applyFont="1" applyFill="1" applyBorder="1" applyAlignment="1" applyProtection="1">
      <alignment horizontal="center" vertical="center"/>
      <protection locked="0"/>
    </xf>
    <xf numFmtId="0" fontId="47" fillId="12" borderId="49"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4" xfId="4" applyFont="1" applyBorder="1" applyAlignment="1" applyProtection="1">
      <alignment vertical="center"/>
      <protection locked="0"/>
    </xf>
    <xf numFmtId="0" fontId="47" fillId="12" borderId="34"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7" xfId="0" applyFont="1" applyFill="1" applyBorder="1" applyAlignment="1" applyProtection="1">
      <alignment horizontal="center" vertical="center"/>
    </xf>
    <xf numFmtId="0" fontId="42" fillId="11" borderId="8" xfId="0" applyFont="1" applyFill="1" applyBorder="1" applyAlignment="1" applyProtection="1">
      <alignment horizontal="center" vertical="center"/>
    </xf>
    <xf numFmtId="0" fontId="42" fillId="11" borderId="53" xfId="0" applyFont="1" applyFill="1" applyBorder="1" applyAlignment="1" applyProtection="1">
      <alignment horizontal="center" vertical="center" wrapText="1"/>
    </xf>
    <xf numFmtId="0" fontId="39" fillId="8" borderId="10" xfId="4" applyBorder="1" applyAlignment="1" applyProtection="1">
      <alignment horizontal="center" vertical="center"/>
      <protection locked="0"/>
    </xf>
    <xf numFmtId="10" fontId="39" fillId="8" borderId="10" xfId="4" applyNumberFormat="1" applyBorder="1" applyAlignment="1" applyProtection="1">
      <alignment horizontal="center" vertical="center"/>
      <protection locked="0"/>
    </xf>
    <xf numFmtId="0" fontId="39" fillId="12" borderId="10" xfId="4" applyFill="1" applyBorder="1" applyAlignment="1" applyProtection="1">
      <alignment horizontal="center" vertical="center"/>
      <protection locked="0"/>
    </xf>
    <xf numFmtId="10" fontId="39" fillId="12" borderId="10" xfId="4" applyNumberFormat="1" applyFill="1" applyBorder="1" applyAlignment="1" applyProtection="1">
      <alignment horizontal="center" vertical="center"/>
      <protection locked="0"/>
    </xf>
    <xf numFmtId="0" fontId="42" fillId="11" borderId="37" xfId="0" applyFont="1" applyFill="1" applyBorder="1" applyAlignment="1" applyProtection="1">
      <alignment horizontal="center" vertical="center" wrapText="1"/>
    </xf>
    <xf numFmtId="0" fontId="42" fillId="11" borderId="27"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39" fillId="8" borderId="10" xfId="4" applyBorder="1" applyProtection="1">
      <protection locked="0"/>
    </xf>
    <xf numFmtId="0" fontId="47" fillId="8" borderId="27" xfId="4" applyFont="1" applyBorder="1" applyAlignment="1" applyProtection="1">
      <alignment vertical="center" wrapText="1"/>
      <protection locked="0"/>
    </xf>
    <xf numFmtId="0" fontId="47" fillId="8" borderId="50" xfId="4" applyFont="1" applyBorder="1" applyAlignment="1" applyProtection="1">
      <alignment horizontal="center" vertical="center"/>
      <protection locked="0"/>
    </xf>
    <xf numFmtId="0" fontId="39" fillId="12" borderId="10" xfId="4" applyFill="1" applyBorder="1" applyProtection="1">
      <protection locked="0"/>
    </xf>
    <xf numFmtId="0" fontId="47" fillId="12" borderId="27" xfId="4" applyFont="1" applyFill="1" applyBorder="1" applyAlignment="1" applyProtection="1">
      <alignment vertical="center" wrapText="1"/>
      <protection locked="0"/>
    </xf>
    <xf numFmtId="0" fontId="47" fillId="12" borderId="50"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6" xfId="0" applyFont="1" applyFill="1" applyBorder="1" applyAlignment="1" applyProtection="1">
      <alignment horizontal="center" vertical="center"/>
    </xf>
    <xf numFmtId="0" fontId="39" fillId="8" borderId="10" xfId="4" applyBorder="1" applyAlignment="1" applyProtection="1">
      <alignment vertical="center" wrapText="1"/>
      <protection locked="0"/>
    </xf>
    <xf numFmtId="0" fontId="39" fillId="8" borderId="49" xfId="4" applyBorder="1" applyAlignment="1" applyProtection="1">
      <alignment vertical="center" wrapText="1"/>
      <protection locked="0"/>
    </xf>
    <xf numFmtId="0" fontId="39" fillId="12" borderId="10" xfId="4" applyFill="1" applyBorder="1" applyAlignment="1" applyProtection="1">
      <alignment vertical="center" wrapText="1"/>
      <protection locked="0"/>
    </xf>
    <xf numFmtId="0" fontId="39" fillId="12" borderId="49" xfId="4" applyFill="1" applyBorder="1" applyAlignment="1" applyProtection="1">
      <alignment vertical="center" wrapText="1"/>
      <protection locked="0"/>
    </xf>
    <xf numFmtId="0" fontId="39" fillId="8" borderId="53"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1"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27"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38" xfId="0" applyFont="1" applyFill="1" applyBorder="1" applyAlignment="1" applyProtection="1">
      <alignment horizontal="center" vertical="center"/>
    </xf>
    <xf numFmtId="0" fontId="42" fillId="11" borderId="9" xfId="0" applyFont="1" applyFill="1" applyBorder="1" applyAlignment="1" applyProtection="1">
      <alignment horizontal="center" vertical="center" wrapText="1"/>
    </xf>
    <xf numFmtId="0" fontId="39" fillId="8" borderId="32" xfId="4" applyBorder="1" applyAlignment="1" applyProtection="1">
      <protection locked="0"/>
    </xf>
    <xf numFmtId="10" fontId="39" fillId="8" borderId="37" xfId="4" applyNumberFormat="1" applyBorder="1" applyAlignment="1" applyProtection="1">
      <alignment horizontal="center" vertical="center"/>
      <protection locked="0"/>
    </xf>
    <xf numFmtId="0" fontId="39" fillId="12" borderId="32" xfId="4" applyFill="1" applyBorder="1" applyAlignment="1" applyProtection="1">
      <protection locked="0"/>
    </xf>
    <xf numFmtId="10" fontId="39" fillId="12" borderId="37" xfId="4" applyNumberFormat="1" applyFill="1" applyBorder="1" applyAlignment="1" applyProtection="1">
      <alignment horizontal="center" vertical="center"/>
      <protection locked="0"/>
    </xf>
    <xf numFmtId="0" fontId="42" fillId="11" borderId="27" xfId="0" applyFont="1" applyFill="1" applyBorder="1" applyAlignment="1" applyProtection="1">
      <alignment horizontal="center" vertical="center"/>
    </xf>
    <xf numFmtId="0" fontId="42" fillId="11" borderId="10"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3" xfId="0" applyFont="1" applyFill="1" applyBorder="1" applyAlignment="1" applyProtection="1">
      <alignment horizontal="center" wrapText="1"/>
    </xf>
    <xf numFmtId="0" fontId="47" fillId="8" borderId="10" xfId="4" applyFont="1" applyBorder="1" applyAlignment="1" applyProtection="1">
      <alignment horizontal="center" vertical="center" wrapText="1"/>
      <protection locked="0"/>
    </xf>
    <xf numFmtId="0" fontId="47" fillId="12" borderId="10" xfId="4" applyFont="1" applyFill="1" applyBorder="1" applyAlignment="1" applyProtection="1">
      <alignment horizontal="center" vertical="center" wrapText="1"/>
      <protection locked="0"/>
    </xf>
    <xf numFmtId="0" fontId="39" fillId="8" borderId="27"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7" xfId="0" applyFont="1" applyFill="1" applyBorder="1" applyAlignment="1">
      <alignment vertical="top" wrapText="1"/>
    </xf>
    <xf numFmtId="0" fontId="25" fillId="3" borderId="18" xfId="0" applyFont="1" applyFill="1" applyBorder="1" applyAlignment="1">
      <alignment vertical="top" wrapText="1"/>
    </xf>
    <xf numFmtId="0" fontId="23" fillId="3" borderId="22" xfId="1" applyFill="1" applyBorder="1" applyAlignment="1" applyProtection="1">
      <alignment vertical="top" wrapText="1"/>
    </xf>
    <xf numFmtId="0" fontId="23" fillId="3" borderId="23" xfId="1" applyFill="1" applyBorder="1" applyAlignment="1" applyProtection="1">
      <alignment vertical="top" wrapText="1"/>
    </xf>
    <xf numFmtId="0" fontId="42" fillId="11" borderId="27" xfId="0" applyFont="1" applyFill="1" applyBorder="1" applyAlignment="1" applyProtection="1">
      <alignment horizontal="center" vertical="center" wrapText="1"/>
    </xf>
    <xf numFmtId="0" fontId="39" fillId="12" borderId="50" xfId="4" applyFill="1" applyBorder="1" applyAlignment="1" applyProtection="1">
      <alignment horizontal="center" vertical="center"/>
      <protection locked="0"/>
    </xf>
    <xf numFmtId="0" fontId="0" fillId="10" borderId="1" xfId="0" applyFill="1" applyBorder="1" applyProtection="1"/>
    <xf numFmtId="0" fontId="39" fillId="12" borderId="53" xfId="4" applyFill="1" applyBorder="1" applyAlignment="1" applyProtection="1">
      <alignment vertical="center"/>
      <protection locked="0"/>
    </xf>
    <xf numFmtId="0" fontId="0" fillId="0" borderId="0" xfId="0" applyAlignment="1">
      <alignment vertical="center" wrapText="1"/>
    </xf>
    <xf numFmtId="0" fontId="16" fillId="2" borderId="1" xfId="0" applyFont="1" applyFill="1" applyBorder="1" applyAlignment="1" applyProtection="1">
      <alignment horizontal="center"/>
    </xf>
    <xf numFmtId="1" fontId="1" fillId="2" borderId="1" xfId="0" applyNumberFormat="1" applyFont="1" applyFill="1" applyBorder="1" applyAlignment="1" applyProtection="1">
      <alignment vertical="top" wrapText="1"/>
      <protection locked="0"/>
    </xf>
    <xf numFmtId="15" fontId="1" fillId="2" borderId="3" xfId="0" applyNumberFormat="1" applyFont="1" applyFill="1" applyBorder="1" applyAlignment="1" applyProtection="1">
      <alignment horizontal="left"/>
    </xf>
    <xf numFmtId="0" fontId="1" fillId="2" borderId="3" xfId="0"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7" fontId="1" fillId="2" borderId="3" xfId="0" applyNumberFormat="1" applyFont="1" applyFill="1" applyBorder="1" applyAlignment="1" applyProtection="1">
      <alignment horizontal="left"/>
    </xf>
    <xf numFmtId="0" fontId="23" fillId="2" borderId="3" xfId="1" applyFill="1" applyBorder="1" applyAlignment="1" applyProtection="1">
      <protection locked="0"/>
    </xf>
    <xf numFmtId="0" fontId="51" fillId="3" borderId="0" xfId="0" applyFont="1" applyFill="1" applyBorder="1" applyProtection="1"/>
    <xf numFmtId="0" fontId="15" fillId="2" borderId="2" xfId="0" applyFont="1" applyFill="1" applyBorder="1" applyProtection="1">
      <protection locked="0"/>
    </xf>
    <xf numFmtId="0" fontId="52" fillId="2" borderId="3" xfId="1" applyFont="1" applyFill="1" applyBorder="1" applyAlignment="1" applyProtection="1">
      <protection locked="0"/>
    </xf>
    <xf numFmtId="165" fontId="15" fillId="2" borderId="4" xfId="0" applyNumberFormat="1" applyFont="1" applyFill="1" applyBorder="1" applyAlignment="1" applyProtection="1">
      <alignment horizontal="left"/>
      <protection locked="0"/>
    </xf>
    <xf numFmtId="0" fontId="30" fillId="0" borderId="0" xfId="0" applyFont="1"/>
    <xf numFmtId="3" fontId="39" fillId="8" borderId="10" xfId="4" applyNumberFormat="1" applyFont="1" applyBorder="1" applyAlignment="1" applyProtection="1">
      <alignment horizontal="center" vertical="center"/>
      <protection locked="0"/>
    </xf>
    <xf numFmtId="3" fontId="44" fillId="8" borderId="10" xfId="4" applyNumberFormat="1" applyFont="1" applyBorder="1" applyAlignment="1" applyProtection="1">
      <alignment horizontal="center" vertical="center"/>
      <protection locked="0"/>
    </xf>
    <xf numFmtId="0" fontId="30" fillId="0" borderId="23" xfId="0" applyFont="1" applyFill="1" applyBorder="1" applyAlignment="1">
      <alignment horizontal="justify" vertical="top" wrapText="1"/>
    </xf>
    <xf numFmtId="0" fontId="55" fillId="3" borderId="1" xfId="0" applyFont="1" applyFill="1" applyBorder="1" applyAlignment="1" applyProtection="1">
      <alignment vertical="top" wrapText="1"/>
    </xf>
    <xf numFmtId="0" fontId="3" fillId="2" borderId="10" xfId="0" applyFont="1" applyFill="1" applyBorder="1" applyAlignment="1" applyProtection="1">
      <alignment vertical="top" wrapText="1"/>
    </xf>
    <xf numFmtId="0" fontId="55" fillId="3" borderId="24" xfId="0" applyFont="1" applyFill="1" applyBorder="1" applyAlignment="1" applyProtection="1">
      <alignment vertical="top" wrapText="1"/>
    </xf>
    <xf numFmtId="0" fontId="0" fillId="0" borderId="0" xfId="0" applyAlignment="1">
      <alignment vertical="top" wrapText="1"/>
    </xf>
    <xf numFmtId="0" fontId="1" fillId="3" borderId="16" xfId="0" applyFont="1" applyFill="1" applyBorder="1" applyAlignment="1" applyProtection="1">
      <alignment vertical="top" wrapText="1"/>
    </xf>
    <xf numFmtId="0" fontId="1" fillId="3" borderId="17" xfId="0" applyFont="1" applyFill="1" applyBorder="1" applyAlignment="1" applyProtection="1">
      <alignment vertical="top" wrapText="1"/>
    </xf>
    <xf numFmtId="0" fontId="1" fillId="3" borderId="18" xfId="0" applyFont="1" applyFill="1" applyBorder="1" applyAlignment="1" applyProtection="1">
      <alignment vertical="top" wrapText="1"/>
    </xf>
    <xf numFmtId="0" fontId="0" fillId="3" borderId="19" xfId="0" applyFill="1" applyBorder="1" applyAlignment="1">
      <alignment vertical="top" wrapText="1"/>
    </xf>
    <xf numFmtId="0" fontId="14" fillId="3" borderId="20" xfId="0" applyFont="1" applyFill="1" applyBorder="1" applyAlignment="1" applyProtection="1">
      <alignment vertical="top" wrapText="1"/>
    </xf>
    <xf numFmtId="0" fontId="1" fillId="3" borderId="19" xfId="0" applyFont="1" applyFill="1" applyBorder="1" applyAlignment="1" applyProtection="1">
      <alignment vertical="top" wrapText="1"/>
    </xf>
    <xf numFmtId="0" fontId="53" fillId="3" borderId="1" xfId="0" applyFont="1" applyFill="1" applyBorder="1" applyAlignment="1">
      <alignment vertical="top" wrapText="1"/>
    </xf>
    <xf numFmtId="0" fontId="54" fillId="2" borderId="1" xfId="0" applyFont="1" applyFill="1" applyBorder="1" applyAlignment="1" applyProtection="1">
      <alignment vertical="top" wrapText="1"/>
    </xf>
    <xf numFmtId="0" fontId="54" fillId="2" borderId="14" xfId="0" applyFont="1" applyFill="1" applyBorder="1" applyAlignment="1" applyProtection="1">
      <alignment vertical="top" wrapText="1"/>
    </xf>
    <xf numFmtId="0" fontId="55" fillId="2" borderId="1" xfId="0" applyFont="1" applyFill="1" applyBorder="1" applyAlignment="1" applyProtection="1">
      <alignment vertical="top" wrapText="1"/>
    </xf>
    <xf numFmtId="0" fontId="55" fillId="0" borderId="1" xfId="0" applyFont="1" applyFill="1" applyBorder="1" applyAlignment="1" applyProtection="1">
      <alignment vertical="top" wrapText="1"/>
    </xf>
    <xf numFmtId="0" fontId="55" fillId="2" borderId="12" xfId="0" applyFont="1" applyFill="1" applyBorder="1" applyAlignment="1" applyProtection="1">
      <alignment vertical="top" wrapText="1"/>
    </xf>
    <xf numFmtId="0" fontId="55" fillId="0" borderId="12" xfId="0" applyFont="1" applyFill="1" applyBorder="1" applyAlignment="1" applyProtection="1">
      <alignment vertical="top" wrapText="1"/>
    </xf>
    <xf numFmtId="0" fontId="55" fillId="2" borderId="3" xfId="0" applyFont="1" applyFill="1" applyBorder="1" applyAlignment="1" applyProtection="1">
      <alignment vertical="top" wrapText="1"/>
    </xf>
    <xf numFmtId="0" fontId="3" fillId="2" borderId="12" xfId="0" applyFont="1" applyFill="1" applyBorder="1" applyAlignment="1" applyProtection="1">
      <alignment vertical="top" wrapText="1"/>
    </xf>
    <xf numFmtId="0" fontId="55" fillId="0" borderId="3" xfId="0" applyFont="1" applyFill="1" applyBorder="1" applyAlignment="1" applyProtection="1">
      <alignment vertical="top" wrapText="1"/>
    </xf>
    <xf numFmtId="0" fontId="55" fillId="2" borderId="4" xfId="0" applyFont="1" applyFill="1" applyBorder="1" applyAlignment="1" applyProtection="1">
      <alignment vertical="top" wrapText="1"/>
    </xf>
    <xf numFmtId="0" fontId="55" fillId="0" borderId="4" xfId="0" applyFont="1" applyFill="1" applyBorder="1" applyAlignment="1" applyProtection="1">
      <alignment vertical="top" wrapText="1"/>
    </xf>
    <xf numFmtId="0" fontId="55" fillId="2" borderId="2" xfId="0" applyFont="1" applyFill="1" applyBorder="1" applyAlignment="1" applyProtection="1">
      <alignment vertical="top" wrapText="1"/>
    </xf>
    <xf numFmtId="0" fontId="55" fillId="0" borderId="2" xfId="0" applyFont="1" applyFill="1" applyBorder="1" applyAlignment="1" applyProtection="1">
      <alignment vertical="top" wrapText="1"/>
    </xf>
    <xf numFmtId="0" fontId="3" fillId="2" borderId="24" xfId="0" applyFont="1" applyFill="1" applyBorder="1" applyAlignment="1" applyProtection="1">
      <alignment vertical="top" wrapText="1"/>
    </xf>
    <xf numFmtId="0" fontId="55" fillId="2" borderId="61" xfId="0" applyFont="1" applyFill="1" applyBorder="1" applyAlignment="1" applyProtection="1">
      <alignment vertical="top" wrapText="1"/>
    </xf>
    <xf numFmtId="0" fontId="55" fillId="0" borderId="62" xfId="0" applyFont="1" applyFill="1" applyBorder="1" applyAlignment="1" applyProtection="1">
      <alignment vertical="top" wrapText="1"/>
    </xf>
    <xf numFmtId="0" fontId="54" fillId="3" borderId="24" xfId="0" applyFont="1" applyFill="1" applyBorder="1" applyAlignment="1" applyProtection="1">
      <alignment vertical="top" wrapText="1"/>
    </xf>
    <xf numFmtId="0" fontId="54" fillId="3" borderId="25" xfId="0" applyFont="1" applyFill="1" applyBorder="1" applyAlignment="1" applyProtection="1">
      <alignment vertical="top" wrapText="1"/>
    </xf>
    <xf numFmtId="0" fontId="55" fillId="2" borderId="42" xfId="0" applyFont="1" applyFill="1" applyBorder="1" applyAlignment="1" applyProtection="1">
      <alignment vertical="top" wrapText="1"/>
    </xf>
    <xf numFmtId="0" fontId="55" fillId="0" borderId="44" xfId="0" applyFont="1" applyFill="1" applyBorder="1" applyAlignment="1" applyProtection="1">
      <alignment vertical="top" wrapText="1"/>
    </xf>
    <xf numFmtId="0" fontId="55" fillId="2" borderId="48" xfId="0" applyFont="1" applyFill="1" applyBorder="1" applyAlignment="1" applyProtection="1">
      <alignment vertical="top" wrapText="1"/>
    </xf>
    <xf numFmtId="0" fontId="0" fillId="0" borderId="10" xfId="0" applyBorder="1" applyAlignment="1">
      <alignment vertical="top" wrapText="1"/>
    </xf>
    <xf numFmtId="0" fontId="55" fillId="0" borderId="50" xfId="0" applyFont="1" applyFill="1" applyBorder="1" applyAlignment="1" applyProtection="1">
      <alignment vertical="top" wrapText="1"/>
    </xf>
    <xf numFmtId="0" fontId="55" fillId="2" borderId="63" xfId="0" applyFont="1" applyFill="1" applyBorder="1" applyAlignment="1" applyProtection="1">
      <alignment vertical="top" wrapText="1"/>
    </xf>
    <xf numFmtId="0" fontId="55" fillId="0" borderId="64" xfId="0" applyFont="1" applyFill="1" applyBorder="1" applyAlignment="1" applyProtection="1">
      <alignment vertical="top" wrapText="1"/>
    </xf>
    <xf numFmtId="0" fontId="1" fillId="3" borderId="21" xfId="0" applyFont="1" applyFill="1" applyBorder="1" applyAlignment="1" applyProtection="1">
      <alignment vertical="top" wrapText="1"/>
    </xf>
    <xf numFmtId="164" fontId="0" fillId="0" borderId="10" xfId="5" applyFont="1" applyBorder="1" applyAlignment="1">
      <alignment horizontal="center" vertical="center"/>
    </xf>
    <xf numFmtId="164" fontId="0" fillId="0" borderId="10" xfId="0" applyNumberFormat="1" applyBorder="1" applyAlignment="1">
      <alignment horizontal="center" vertical="center"/>
    </xf>
    <xf numFmtId="0" fontId="60" fillId="0" borderId="10" xfId="0" applyFont="1" applyBorder="1" applyAlignment="1">
      <alignment vertical="top" wrapText="1"/>
    </xf>
    <xf numFmtId="164" fontId="2" fillId="2" borderId="50" xfId="0" applyNumberFormat="1" applyFont="1" applyFill="1" applyBorder="1" applyAlignment="1" applyProtection="1">
      <alignment vertical="top" wrapText="1"/>
    </xf>
    <xf numFmtId="0" fontId="2" fillId="2" borderId="48" xfId="0" applyFont="1" applyFill="1" applyBorder="1" applyAlignment="1" applyProtection="1">
      <alignment vertical="top" wrapText="1"/>
    </xf>
    <xf numFmtId="164" fontId="0" fillId="14" borderId="10" xfId="5" applyFont="1" applyFill="1" applyBorder="1" applyAlignment="1">
      <alignment horizontal="center" vertical="center"/>
    </xf>
    <xf numFmtId="164" fontId="0" fillId="14" borderId="10" xfId="0" applyNumberFormat="1" applyFill="1" applyBorder="1" applyAlignment="1">
      <alignment horizontal="center" vertical="center"/>
    </xf>
    <xf numFmtId="15" fontId="57" fillId="2" borderId="10" xfId="0" applyNumberFormat="1" applyFont="1" applyFill="1" applyBorder="1" applyAlignment="1" applyProtection="1">
      <alignment vertical="top" wrapText="1"/>
    </xf>
    <xf numFmtId="0" fontId="60" fillId="0" borderId="53" xfId="0" applyFont="1" applyBorder="1" applyAlignment="1">
      <alignment vertical="top" wrapText="1"/>
    </xf>
    <xf numFmtId="0" fontId="60" fillId="0" borderId="53" xfId="0" applyFont="1" applyBorder="1" applyAlignment="1">
      <alignment wrapText="1"/>
    </xf>
    <xf numFmtId="0" fontId="60" fillId="0" borderId="10" xfId="0" applyFont="1" applyBorder="1" applyAlignment="1">
      <alignment horizontal="left" vertical="center"/>
    </xf>
    <xf numFmtId="4" fontId="60" fillId="2" borderId="10" xfId="0" applyNumberFormat="1" applyFont="1" applyFill="1" applyBorder="1" applyAlignment="1" applyProtection="1">
      <alignment vertical="top" wrapText="1"/>
    </xf>
    <xf numFmtId="0" fontId="60" fillId="0" borderId="10" xfId="0" applyFont="1" applyBorder="1" applyAlignment="1">
      <alignment horizontal="left" vertical="center" wrapText="1"/>
    </xf>
    <xf numFmtId="4" fontId="33" fillId="0" borderId="0" xfId="0" applyNumberFormat="1" applyFont="1"/>
    <xf numFmtId="0" fontId="3" fillId="2" borderId="27" xfId="0" applyFont="1" applyFill="1" applyBorder="1" applyAlignment="1" applyProtection="1">
      <alignment vertical="top" wrapText="1"/>
    </xf>
    <xf numFmtId="0" fontId="61" fillId="15" borderId="2" xfId="0" applyFont="1" applyFill="1" applyBorder="1" applyAlignment="1">
      <alignment horizontal="center" vertical="center" wrapText="1"/>
    </xf>
    <xf numFmtId="0" fontId="61" fillId="15" borderId="3" xfId="0" applyFont="1" applyFill="1" applyBorder="1" applyAlignment="1">
      <alignment horizontal="center" vertical="center"/>
    </xf>
    <xf numFmtId="0" fontId="57" fillId="2" borderId="10" xfId="0" applyFont="1" applyFill="1" applyBorder="1" applyAlignment="1">
      <alignment vertical="top" wrapText="1"/>
    </xf>
    <xf numFmtId="0" fontId="61" fillId="15" borderId="1" xfId="0" applyFont="1" applyFill="1" applyBorder="1" applyAlignment="1">
      <alignment horizontal="center" vertical="center" wrapText="1"/>
    </xf>
    <xf numFmtId="0" fontId="57" fillId="0" borderId="10" xfId="0" applyFont="1" applyFill="1" applyBorder="1" applyAlignment="1">
      <alignment vertical="top" wrapText="1"/>
    </xf>
    <xf numFmtId="0" fontId="16" fillId="2" borderId="13" xfId="0" applyFont="1" applyFill="1" applyBorder="1" applyAlignment="1" applyProtection="1">
      <alignment vertical="top" wrapText="1"/>
    </xf>
    <xf numFmtId="0" fontId="16" fillId="2" borderId="13" xfId="0" applyFont="1" applyFill="1" applyBorder="1" applyAlignment="1" applyProtection="1">
      <alignment horizontal="center" vertical="top" wrapText="1"/>
    </xf>
    <xf numFmtId="0" fontId="61" fillId="15" borderId="10" xfId="0" applyFont="1" applyFill="1" applyBorder="1" applyAlignment="1" applyProtection="1">
      <alignment horizontal="center" vertical="center" wrapText="1"/>
    </xf>
    <xf numFmtId="0" fontId="57" fillId="2" borderId="10" xfId="0" applyFont="1" applyFill="1" applyBorder="1" applyAlignment="1" applyProtection="1">
      <alignment vertical="top" wrapText="1"/>
    </xf>
    <xf numFmtId="0" fontId="11" fillId="3" borderId="0" xfId="0" applyFont="1" applyFill="1" applyBorder="1" applyAlignment="1" applyProtection="1">
      <alignment vertical="top" wrapText="1"/>
    </xf>
    <xf numFmtId="0" fontId="3" fillId="0" borderId="10" xfId="0" applyFont="1" applyFill="1" applyBorder="1" applyAlignment="1">
      <alignment vertical="top" wrapText="1"/>
    </xf>
    <xf numFmtId="0" fontId="4" fillId="3" borderId="0" xfId="0" applyFont="1" applyFill="1" applyBorder="1" applyAlignment="1" applyProtection="1">
      <alignment vertical="top" wrapText="1"/>
    </xf>
    <xf numFmtId="0" fontId="24" fillId="0" borderId="0" xfId="0" applyFont="1" applyAlignment="1">
      <alignment vertical="top" wrapText="1"/>
    </xf>
    <xf numFmtId="0" fontId="0" fillId="3" borderId="17" xfId="0" applyFill="1" applyBorder="1" applyAlignment="1">
      <alignment vertical="top" wrapText="1"/>
    </xf>
    <xf numFmtId="0" fontId="0" fillId="3" borderId="0" xfId="0" applyFill="1" applyBorder="1" applyAlignment="1">
      <alignment vertical="top" wrapText="1"/>
    </xf>
    <xf numFmtId="0" fontId="2" fillId="3" borderId="20" xfId="0" applyFont="1" applyFill="1" applyBorder="1" applyAlignment="1" applyProtection="1">
      <alignment vertical="top" wrapText="1"/>
    </xf>
    <xf numFmtId="0" fontId="1" fillId="5" borderId="0" xfId="0" applyFont="1" applyFill="1" applyBorder="1" applyAlignment="1" applyProtection="1">
      <alignment vertical="top" wrapText="1"/>
    </xf>
    <xf numFmtId="0" fontId="1" fillId="5" borderId="1" xfId="0" applyFont="1" applyFill="1" applyBorder="1" applyAlignment="1" applyProtection="1">
      <alignment vertical="top" wrapText="1"/>
    </xf>
    <xf numFmtId="0" fontId="13" fillId="3" borderId="0" xfId="0" applyFont="1" applyFill="1" applyBorder="1" applyAlignment="1" applyProtection="1">
      <alignment vertical="top" wrapText="1"/>
    </xf>
    <xf numFmtId="0" fontId="0" fillId="0" borderId="0" xfId="0" applyFill="1" applyAlignment="1">
      <alignment vertical="top" wrapText="1"/>
    </xf>
    <xf numFmtId="0" fontId="0" fillId="3" borderId="0" xfId="0" applyFill="1" applyAlignment="1">
      <alignment vertical="top" wrapText="1"/>
    </xf>
    <xf numFmtId="0" fontId="54" fillId="0" borderId="10" xfId="0" applyFont="1" applyBorder="1" applyAlignment="1">
      <alignment vertical="top" wrapText="1"/>
    </xf>
    <xf numFmtId="0" fontId="1" fillId="2" borderId="4" xfId="0" applyFont="1" applyFill="1" applyBorder="1" applyAlignment="1" applyProtection="1">
      <alignment vertical="top" wrapText="1"/>
    </xf>
    <xf numFmtId="0" fontId="0" fillId="3" borderId="22" xfId="0" applyFill="1" applyBorder="1" applyAlignment="1">
      <alignment vertical="top" wrapText="1"/>
    </xf>
    <xf numFmtId="0" fontId="57" fillId="0" borderId="9" xfId="0" applyFont="1" applyFill="1" applyBorder="1" applyAlignment="1">
      <alignment vertical="center" wrapText="1"/>
    </xf>
    <xf numFmtId="0" fontId="57" fillId="0" borderId="8" xfId="0" applyFont="1" applyFill="1" applyBorder="1" applyAlignment="1">
      <alignment vertical="center" wrapText="1"/>
    </xf>
    <xf numFmtId="0" fontId="57" fillId="0" borderId="10" xfId="0" applyFont="1" applyFill="1" applyBorder="1" applyAlignment="1">
      <alignment vertical="center" wrapText="1"/>
    </xf>
    <xf numFmtId="0" fontId="57" fillId="0" borderId="7" xfId="0" applyFont="1" applyFill="1" applyBorder="1" applyAlignment="1">
      <alignment vertical="center" wrapText="1"/>
    </xf>
    <xf numFmtId="3" fontId="39" fillId="12" borderId="10" xfId="4" applyNumberFormat="1" applyFont="1" applyFill="1" applyBorder="1" applyAlignment="1" applyProtection="1">
      <alignment horizontal="center" vertical="center"/>
      <protection locked="0"/>
    </xf>
    <xf numFmtId="3" fontId="44" fillId="12" borderId="10" xfId="4" applyNumberFormat="1" applyFont="1" applyFill="1" applyBorder="1" applyAlignment="1" applyProtection="1">
      <alignment horizontal="center" vertical="center"/>
      <protection locked="0"/>
    </xf>
    <xf numFmtId="0" fontId="2" fillId="3" borderId="22" xfId="0" applyFont="1" applyFill="1" applyBorder="1" applyAlignment="1" applyProtection="1">
      <alignment vertical="top" wrapText="1"/>
    </xf>
    <xf numFmtId="3" fontId="39" fillId="12" borderId="32" xfId="4" applyNumberFormat="1" applyFill="1" applyBorder="1" applyAlignment="1" applyProtection="1">
      <protection locked="0"/>
    </xf>
    <xf numFmtId="0" fontId="60" fillId="0" borderId="56" xfId="0" applyFont="1" applyBorder="1" applyAlignment="1">
      <alignment wrapText="1"/>
    </xf>
    <xf numFmtId="0" fontId="60" fillId="0" borderId="58" xfId="0" applyFont="1" applyBorder="1" applyAlignment="1">
      <alignment vertical="top" wrapText="1"/>
    </xf>
    <xf numFmtId="0" fontId="60" fillId="0" borderId="58" xfId="0" applyFont="1" applyBorder="1" applyAlignment="1">
      <alignment wrapText="1"/>
    </xf>
    <xf numFmtId="4" fontId="65" fillId="2" borderId="33" xfId="0" applyNumberFormat="1" applyFont="1" applyFill="1" applyBorder="1" applyAlignment="1" applyProtection="1">
      <alignment vertical="top" wrapText="1"/>
    </xf>
    <xf numFmtId="0" fontId="1" fillId="2" borderId="20" xfId="0" applyFont="1" applyFill="1" applyBorder="1" applyAlignment="1" applyProtection="1">
      <alignment vertical="top" wrapText="1"/>
    </xf>
    <xf numFmtId="0" fontId="54" fillId="2" borderId="65"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4" fillId="2" borderId="0" xfId="0" applyFont="1" applyFill="1"/>
    <xf numFmtId="0" fontId="24" fillId="0" borderId="10" xfId="0" applyFont="1" applyBorder="1"/>
    <xf numFmtId="164" fontId="64" fillId="2" borderId="38" xfId="5" applyFont="1" applyFill="1" applyBorder="1" applyAlignment="1">
      <alignment vertical="center" wrapText="1"/>
    </xf>
    <xf numFmtId="4" fontId="60" fillId="2" borderId="27" xfId="0" applyNumberFormat="1" applyFont="1" applyFill="1" applyBorder="1" applyAlignment="1" applyProtection="1">
      <alignment vertical="center" wrapText="1"/>
    </xf>
    <xf numFmtId="170" fontId="66" fillId="0" borderId="66" xfId="5" applyNumberFormat="1" applyFont="1" applyFill="1" applyBorder="1" applyAlignment="1">
      <alignment vertical="center" wrapText="1"/>
    </xf>
    <xf numFmtId="4" fontId="60" fillId="2" borderId="26" xfId="0" applyNumberFormat="1" applyFont="1" applyFill="1" applyBorder="1" applyAlignment="1" applyProtection="1">
      <alignment vertical="top" wrapText="1"/>
    </xf>
    <xf numFmtId="4" fontId="65" fillId="2" borderId="27" xfId="0" applyNumberFormat="1" applyFont="1" applyFill="1" applyBorder="1" applyAlignment="1" applyProtection="1">
      <alignment vertical="top" wrapText="1"/>
    </xf>
    <xf numFmtId="4" fontId="60" fillId="2" borderId="27" xfId="0" applyNumberFormat="1" applyFont="1" applyFill="1" applyBorder="1" applyAlignment="1" applyProtection="1">
      <alignment vertical="top" wrapText="1"/>
    </xf>
    <xf numFmtId="15" fontId="53" fillId="2" borderId="10" xfId="0" applyNumberFormat="1" applyFont="1" applyFill="1" applyBorder="1" applyAlignment="1" applyProtection="1">
      <alignment vertical="top" wrapText="1"/>
    </xf>
    <xf numFmtId="0" fontId="2" fillId="2" borderId="35" xfId="0" applyFont="1" applyFill="1" applyBorder="1" applyAlignment="1" applyProtection="1">
      <alignment horizontal="right" vertical="center" wrapText="1"/>
    </xf>
    <xf numFmtId="164" fontId="2" fillId="2" borderId="36" xfId="0" applyNumberFormat="1" applyFont="1" applyFill="1" applyBorder="1" applyAlignment="1" applyProtection="1">
      <alignment vertical="top" wrapText="1"/>
    </xf>
    <xf numFmtId="0" fontId="1" fillId="16" borderId="10" xfId="0" applyFont="1" applyFill="1" applyBorder="1" applyAlignment="1" applyProtection="1">
      <alignment horizontal="right" vertical="top" wrapText="1"/>
    </xf>
    <xf numFmtId="164" fontId="2" fillId="2" borderId="50" xfId="0" applyNumberFormat="1" applyFont="1" applyFill="1" applyBorder="1" applyAlignment="1" applyProtection="1">
      <alignment horizontal="right" vertical="top" wrapText="1"/>
    </xf>
    <xf numFmtId="0" fontId="24" fillId="0" borderId="0" xfId="0" applyFont="1" applyAlignment="1">
      <alignment vertical="top"/>
    </xf>
    <xf numFmtId="0" fontId="1" fillId="3" borderId="19" xfId="0" applyFont="1" applyFill="1" applyBorder="1" applyAlignment="1" applyProtection="1">
      <alignment vertical="top"/>
    </xf>
    <xf numFmtId="0" fontId="2" fillId="3" borderId="20" xfId="0" applyFont="1" applyFill="1" applyBorder="1" applyAlignment="1" applyProtection="1">
      <alignment vertical="top"/>
    </xf>
    <xf numFmtId="0" fontId="0" fillId="0" borderId="0" xfId="0" applyFill="1" applyAlignment="1">
      <alignment vertical="top"/>
    </xf>
    <xf numFmtId="0" fontId="0" fillId="0" borderId="0" xfId="0" applyAlignment="1">
      <alignment vertical="top"/>
    </xf>
    <xf numFmtId="0" fontId="55" fillId="2" borderId="10" xfId="0" applyFont="1" applyFill="1" applyBorder="1" applyAlignment="1">
      <alignment horizontal="left" vertical="top" wrapText="1"/>
    </xf>
    <xf numFmtId="0" fontId="1" fillId="3" borderId="20" xfId="0" applyFont="1" applyFill="1" applyBorder="1" applyAlignment="1" applyProtection="1">
      <alignment horizontal="left" vertical="center"/>
    </xf>
    <xf numFmtId="0" fontId="55" fillId="0" borderId="0" xfId="0" applyFont="1" applyAlignment="1">
      <alignment wrapText="1"/>
    </xf>
    <xf numFmtId="0" fontId="55" fillId="13" borderId="25" xfId="0" applyFont="1" applyFill="1" applyBorder="1" applyAlignment="1">
      <alignment vertical="center" wrapText="1"/>
    </xf>
    <xf numFmtId="0" fontId="1" fillId="5" borderId="0" xfId="0" applyFont="1" applyFill="1" applyBorder="1" applyAlignment="1" applyProtection="1">
      <alignment horizontal="right" vertical="center"/>
    </xf>
    <xf numFmtId="0" fontId="11" fillId="0" borderId="28" xfId="0" applyFont="1" applyFill="1" applyBorder="1" applyAlignment="1" applyProtection="1">
      <alignment vertical="top" wrapText="1"/>
    </xf>
    <xf numFmtId="0" fontId="0" fillId="3" borderId="0" xfId="0" applyFill="1" applyBorder="1" applyAlignment="1"/>
    <xf numFmtId="0" fontId="3" fillId="0" borderId="10" xfId="0" applyFont="1" applyFill="1" applyBorder="1" applyAlignment="1">
      <alignment vertical="top" wrapText="1"/>
    </xf>
    <xf numFmtId="0" fontId="3" fillId="0" borderId="10" xfId="0" applyFont="1" applyFill="1" applyBorder="1" applyAlignment="1">
      <alignment vertical="top" wrapText="1"/>
    </xf>
    <xf numFmtId="0" fontId="3" fillId="0" borderId="10" xfId="0" applyFont="1" applyFill="1" applyBorder="1" applyAlignment="1">
      <alignment vertical="center" wrapText="1"/>
    </xf>
    <xf numFmtId="0" fontId="3" fillId="2" borderId="1" xfId="0" applyFont="1" applyFill="1" applyBorder="1" applyAlignment="1" applyProtection="1">
      <alignment vertical="top" wrapText="1"/>
    </xf>
    <xf numFmtId="0" fontId="60" fillId="0" borderId="10" xfId="0" applyFont="1" applyFill="1" applyBorder="1" applyAlignment="1">
      <alignment wrapText="1"/>
    </xf>
    <xf numFmtId="4" fontId="60" fillId="0" borderId="27" xfId="0" applyNumberFormat="1" applyFont="1" applyFill="1" applyBorder="1" applyAlignment="1" applyProtection="1">
      <alignment vertical="center" wrapText="1"/>
    </xf>
    <xf numFmtId="15" fontId="57" fillId="0" borderId="10" xfId="0" applyNumberFormat="1" applyFont="1" applyFill="1" applyBorder="1" applyAlignment="1" applyProtection="1">
      <alignment vertical="top" wrapText="1"/>
    </xf>
    <xf numFmtId="0" fontId="57" fillId="2" borderId="10" xfId="0" applyFont="1" applyFill="1" applyBorder="1" applyAlignment="1">
      <alignment vertical="top" wrapText="1"/>
    </xf>
    <xf numFmtId="0" fontId="15" fillId="0" borderId="10" xfId="0" applyFont="1" applyBorder="1" applyAlignment="1">
      <alignment vertical="top" wrapText="1"/>
    </xf>
    <xf numFmtId="0" fontId="15" fillId="2" borderId="1" xfId="0" applyFont="1" applyFill="1" applyBorder="1" applyAlignment="1" applyProtection="1">
      <alignment vertical="top" wrapText="1"/>
      <protection locked="0"/>
    </xf>
    <xf numFmtId="0" fontId="0" fillId="0" borderId="0" xfId="0" applyAlignment="1">
      <alignment wrapText="1"/>
    </xf>
    <xf numFmtId="0" fontId="30" fillId="0" borderId="1" xfId="0" applyFont="1" applyFill="1" applyBorder="1" applyAlignment="1">
      <alignment wrapText="1"/>
    </xf>
    <xf numFmtId="15" fontId="1" fillId="2" borderId="13" xfId="0" applyNumberFormat="1" applyFont="1" applyFill="1" applyBorder="1" applyAlignment="1" applyProtection="1">
      <alignment horizontal="left"/>
    </xf>
    <xf numFmtId="0" fontId="1" fillId="2" borderId="12" xfId="0" applyFont="1" applyFill="1" applyBorder="1" applyAlignment="1" applyProtection="1">
      <alignment horizontal="left"/>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3" borderId="20" xfId="0" applyFont="1" applyFill="1" applyBorder="1" applyAlignment="1" applyProtection="1">
      <alignment horizontal="left" vertical="center" wrapText="1"/>
    </xf>
    <xf numFmtId="0" fontId="1" fillId="2" borderId="40"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2" fillId="2" borderId="40" xfId="0" applyNumberFormat="1" applyFont="1" applyFill="1" applyBorder="1" applyAlignment="1" applyProtection="1">
      <alignment horizontal="center" vertical="top" wrapText="1"/>
      <protection locked="0"/>
    </xf>
    <xf numFmtId="3" fontId="2" fillId="2" borderId="28" xfId="0" applyNumberFormat="1" applyFont="1" applyFill="1" applyBorder="1" applyAlignment="1" applyProtection="1">
      <alignment horizontal="center" vertical="top" wrapText="1"/>
      <protection locked="0"/>
    </xf>
    <xf numFmtId="3" fontId="1" fillId="2" borderId="40"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1" fillId="3" borderId="0" xfId="0" applyFont="1" applyFill="1" applyBorder="1" applyAlignment="1" applyProtection="1">
      <alignment vertical="top" wrapText="1"/>
    </xf>
    <xf numFmtId="0" fontId="2" fillId="2" borderId="40"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60" fillId="0" borderId="27" xfId="0" applyFont="1" applyBorder="1" applyAlignment="1">
      <alignment horizontal="center" vertical="center"/>
    </xf>
    <xf numFmtId="0" fontId="60" fillId="0" borderId="53" xfId="0" applyFont="1" applyBorder="1" applyAlignment="1">
      <alignment horizontal="center" vertical="center"/>
    </xf>
    <xf numFmtId="0" fontId="4" fillId="3" borderId="0" xfId="0" applyFont="1" applyFill="1" applyBorder="1" applyAlignment="1" applyProtection="1">
      <alignment horizontal="left" vertical="center" wrapText="1"/>
    </xf>
    <xf numFmtId="164" fontId="1" fillId="2" borderId="40" xfId="5" applyFont="1" applyFill="1" applyBorder="1" applyAlignment="1" applyProtection="1">
      <alignment horizontal="center" vertical="top" wrapText="1"/>
      <protection locked="0"/>
    </xf>
    <xf numFmtId="164" fontId="1" fillId="2" borderId="28" xfId="5" applyFont="1" applyFill="1" applyBorder="1" applyAlignment="1" applyProtection="1">
      <alignment horizontal="center" vertical="top" wrapText="1"/>
      <protection locked="0"/>
    </xf>
    <xf numFmtId="0" fontId="60" fillId="0" borderId="31"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49" xfId="0" applyFont="1" applyBorder="1" applyAlignment="1">
      <alignment horizontal="center" wrapText="1"/>
    </xf>
    <xf numFmtId="0" fontId="60" fillId="0" borderId="53" xfId="0" applyFont="1" applyBorder="1" applyAlignment="1">
      <alignment horizontal="center" wrapText="1"/>
    </xf>
    <xf numFmtId="0" fontId="60" fillId="0" borderId="63" xfId="0" applyFont="1" applyBorder="1" applyAlignment="1">
      <alignment horizontal="center" vertical="center" wrapText="1"/>
    </xf>
    <xf numFmtId="0" fontId="60" fillId="0" borderId="61" xfId="0" applyFont="1" applyBorder="1" applyAlignment="1">
      <alignment horizontal="center" vertical="center" wrapText="1"/>
    </xf>
    <xf numFmtId="0" fontId="24" fillId="3" borderId="0" xfId="0" applyFont="1" applyFill="1" applyBorder="1" applyAlignment="1">
      <alignment horizontal="center"/>
    </xf>
    <xf numFmtId="0" fontId="24" fillId="3" borderId="67" xfId="0" applyFont="1" applyFill="1" applyBorder="1" applyAlignment="1">
      <alignment horizontal="center"/>
    </xf>
    <xf numFmtId="0" fontId="60" fillId="0" borderId="35" xfId="0" applyFont="1" applyBorder="1" applyAlignment="1">
      <alignment horizontal="center" vertical="center" wrapText="1"/>
    </xf>
    <xf numFmtId="0" fontId="60" fillId="0" borderId="49" xfId="0" applyFont="1" applyBorder="1" applyAlignment="1">
      <alignment horizontal="center" vertical="top" wrapText="1"/>
    </xf>
    <xf numFmtId="0" fontId="60" fillId="0" borderId="53" xfId="0" applyFont="1" applyBorder="1" applyAlignment="1">
      <alignment horizontal="center" vertical="top" wrapText="1"/>
    </xf>
    <xf numFmtId="0" fontId="14" fillId="2" borderId="40"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28" xfId="0" applyFont="1" applyFill="1" applyBorder="1" applyAlignment="1" applyProtection="1">
      <alignment horizontal="center"/>
    </xf>
    <xf numFmtId="0" fontId="10" fillId="3"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2" fillId="2" borderId="40"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4" fillId="3" borderId="0" xfId="0" applyFont="1" applyFill="1" applyBorder="1" applyAlignment="1" applyProtection="1">
      <alignment horizontal="left" vertical="top" wrapText="1"/>
    </xf>
    <xf numFmtId="0" fontId="2" fillId="0" borderId="2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19"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3" fillId="15" borderId="14" xfId="0" applyFont="1" applyFill="1" applyBorder="1" applyAlignment="1" applyProtection="1">
      <alignment horizontal="left" vertical="top" wrapText="1"/>
    </xf>
    <xf numFmtId="0" fontId="3" fillId="15" borderId="28" xfId="0" applyFont="1" applyFill="1" applyBorder="1" applyAlignment="1" applyProtection="1">
      <alignment horizontal="left" vertical="top" wrapText="1"/>
    </xf>
    <xf numFmtId="0" fontId="3" fillId="15" borderId="14" xfId="0" applyFont="1" applyFill="1" applyBorder="1" applyAlignment="1" applyProtection="1">
      <alignment horizontal="justify" vertical="top" wrapText="1"/>
    </xf>
    <xf numFmtId="0" fontId="3" fillId="15" borderId="28" xfId="0" applyFont="1" applyFill="1" applyBorder="1" applyAlignment="1" applyProtection="1">
      <alignment horizontal="justify" vertical="top" wrapText="1"/>
    </xf>
    <xf numFmtId="0" fontId="3" fillId="15" borderId="14" xfId="0" applyFont="1" applyFill="1" applyBorder="1" applyAlignment="1">
      <alignment horizontal="left" vertical="top" wrapText="1"/>
    </xf>
    <xf numFmtId="0" fontId="3" fillId="15" borderId="28" xfId="0" applyFont="1" applyFill="1" applyBorder="1" applyAlignment="1">
      <alignment horizontal="left" vertical="top"/>
    </xf>
    <xf numFmtId="0" fontId="33" fillId="3" borderId="0" xfId="0" applyFont="1" applyFill="1" applyAlignment="1">
      <alignment horizontal="left"/>
    </xf>
    <xf numFmtId="0" fontId="34" fillId="3" borderId="0" xfId="0" applyFont="1" applyFill="1" applyAlignment="1">
      <alignment horizontal="left"/>
    </xf>
    <xf numFmtId="0" fontId="3" fillId="15" borderId="10" xfId="0" applyFont="1" applyFill="1" applyBorder="1" applyAlignment="1" applyProtection="1">
      <alignment vertical="top" wrapText="1"/>
    </xf>
    <xf numFmtId="0" fontId="16" fillId="2" borderId="35" xfId="0" applyFont="1" applyFill="1" applyBorder="1" applyAlignment="1" applyProtection="1">
      <alignment horizontal="center" vertical="top" wrapText="1"/>
    </xf>
    <xf numFmtId="0" fontId="16" fillId="2" borderId="36" xfId="0" applyFont="1" applyFill="1" applyBorder="1" applyAlignment="1" applyProtection="1">
      <alignment horizontal="center" vertical="top" wrapText="1"/>
    </xf>
    <xf numFmtId="0" fontId="3" fillId="15" borderId="10" xfId="0" applyFont="1" applyFill="1" applyBorder="1" applyAlignment="1" applyProtection="1">
      <alignment horizontal="justify" vertical="top" wrapText="1"/>
    </xf>
    <xf numFmtId="0" fontId="3" fillId="15" borderId="1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5" fillId="2" borderId="40" xfId="0" applyFont="1" applyFill="1" applyBorder="1" applyAlignment="1" applyProtection="1">
      <alignment horizontal="left" vertical="top" wrapText="1"/>
    </xf>
    <xf numFmtId="0" fontId="15" fillId="2" borderId="14" xfId="0" applyFont="1" applyFill="1" applyBorder="1" applyAlignment="1" applyProtection="1">
      <alignment horizontal="left" vertical="top" wrapText="1"/>
    </xf>
    <xf numFmtId="0" fontId="15" fillId="2" borderId="28"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3" fillId="15" borderId="46" xfId="0" applyFont="1" applyFill="1" applyBorder="1" applyAlignment="1">
      <alignment horizontal="justify" vertical="top" wrapText="1"/>
    </xf>
    <xf numFmtId="0" fontId="62" fillId="15" borderId="47" xfId="0" applyFont="1" applyFill="1" applyBorder="1"/>
    <xf numFmtId="0" fontId="3" fillId="15" borderId="42" xfId="0" applyFont="1" applyFill="1" applyBorder="1" applyAlignment="1" applyProtection="1">
      <alignment horizontal="justify" vertical="top" wrapText="1"/>
    </xf>
    <xf numFmtId="0" fontId="3" fillId="15" borderId="44" xfId="0" applyFont="1" applyFill="1" applyBorder="1" applyAlignment="1" applyProtection="1">
      <alignment horizontal="justify"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16" fillId="2" borderId="29" xfId="0" applyFont="1" applyFill="1" applyBorder="1" applyAlignment="1" applyProtection="1">
      <alignment horizontal="center" vertical="top" wrapText="1"/>
    </xf>
    <xf numFmtId="0" fontId="16" fillId="2" borderId="15" xfId="0" applyFont="1" applyFill="1" applyBorder="1" applyAlignment="1" applyProtection="1">
      <alignment horizontal="center" vertical="top" wrapText="1"/>
    </xf>
    <xf numFmtId="0" fontId="33" fillId="3" borderId="0" xfId="0" applyFont="1" applyFill="1" applyAlignment="1">
      <alignment horizontal="left"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4" fillId="2" borderId="40" xfId="0" applyFont="1" applyFill="1" applyBorder="1" applyAlignment="1" applyProtection="1">
      <alignment vertical="top" wrapText="1"/>
    </xf>
    <xf numFmtId="0" fontId="14" fillId="2" borderId="14" xfId="0" applyFont="1" applyFill="1" applyBorder="1" applyAlignment="1" applyProtection="1">
      <alignment vertical="top" wrapText="1"/>
    </xf>
    <xf numFmtId="0" fontId="14" fillId="2" borderId="28" xfId="0" applyFont="1" applyFill="1" applyBorder="1" applyAlignment="1" applyProtection="1">
      <alignment vertical="top" wrapText="1"/>
    </xf>
    <xf numFmtId="0" fontId="11" fillId="3" borderId="17" xfId="0" applyFont="1" applyFill="1" applyBorder="1" applyAlignment="1" applyProtection="1">
      <alignment vertical="top" wrapText="1"/>
    </xf>
    <xf numFmtId="0" fontId="57" fillId="0" borderId="10" xfId="0" applyFont="1" applyBorder="1" applyAlignment="1">
      <alignment vertical="top" wrapText="1"/>
    </xf>
    <xf numFmtId="0" fontId="2" fillId="3" borderId="22" xfId="0" applyFont="1" applyFill="1" applyBorder="1" applyAlignment="1" applyProtection="1">
      <alignment vertical="top" wrapText="1"/>
    </xf>
    <xf numFmtId="0" fontId="3" fillId="0" borderId="10" xfId="0" applyFont="1" applyFill="1" applyBorder="1" applyAlignment="1">
      <alignment vertical="top"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23" fillId="2" borderId="40" xfId="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vertical="top" wrapText="1"/>
    </xf>
    <xf numFmtId="0" fontId="3" fillId="0" borderId="10" xfId="0" applyFont="1" applyFill="1" applyBorder="1" applyAlignment="1" applyProtection="1">
      <alignment vertical="top" wrapText="1"/>
    </xf>
    <xf numFmtId="0" fontId="57" fillId="0" borderId="10" xfId="0" applyFont="1" applyFill="1" applyBorder="1" applyAlignment="1">
      <alignment vertical="top" wrapText="1"/>
    </xf>
    <xf numFmtId="0" fontId="55" fillId="2" borderId="10" xfId="0" applyFont="1" applyFill="1" applyBorder="1" applyAlignment="1" applyProtection="1">
      <alignment vertical="top" wrapText="1"/>
    </xf>
    <xf numFmtId="0" fontId="57" fillId="2" borderId="10" xfId="0" applyFont="1" applyFill="1" applyBorder="1" applyAlignment="1">
      <alignment vertical="top" wrapText="1"/>
    </xf>
    <xf numFmtId="0" fontId="15" fillId="2" borderId="42" xfId="0" applyFont="1" applyFill="1" applyBorder="1" applyAlignment="1" applyProtection="1">
      <alignment vertical="top" wrapText="1"/>
    </xf>
    <xf numFmtId="0" fontId="15" fillId="2" borderId="43" xfId="0" applyFont="1" applyFill="1" applyBorder="1" applyAlignment="1" applyProtection="1">
      <alignment vertical="top" wrapText="1"/>
    </xf>
    <xf numFmtId="0" fontId="15" fillId="2" borderId="44" xfId="0" applyFont="1" applyFill="1" applyBorder="1" applyAlignment="1" applyProtection="1">
      <alignment vertical="top" wrapText="1"/>
    </xf>
    <xf numFmtId="0" fontId="57" fillId="0" borderId="10" xfId="0" applyFont="1" applyBorder="1" applyAlignment="1">
      <alignment horizontal="left" vertical="top" wrapText="1"/>
    </xf>
    <xf numFmtId="0" fontId="3" fillId="0" borderId="10" xfId="0" applyFont="1" applyFill="1" applyBorder="1" applyAlignment="1" applyProtection="1">
      <alignment horizontal="left" vertical="top" wrapText="1"/>
    </xf>
    <xf numFmtId="0" fontId="67" fillId="3" borderId="0" xfId="0" applyFont="1" applyFill="1" applyBorder="1" applyAlignment="1" applyProtection="1">
      <alignment horizontal="left" vertical="center" wrapText="1"/>
    </xf>
    <xf numFmtId="0" fontId="55" fillId="2" borderId="10" xfId="0" applyFont="1" applyFill="1" applyBorder="1" applyAlignment="1" applyProtection="1">
      <alignment horizontal="left" vertical="top" wrapText="1"/>
    </xf>
    <xf numFmtId="0" fontId="4" fillId="3" borderId="0" xfId="0" applyFont="1" applyFill="1" applyBorder="1" applyAlignment="1" applyProtection="1">
      <alignment horizontal="center" wrapText="1"/>
    </xf>
    <xf numFmtId="0" fontId="1" fillId="2" borderId="40" xfId="0" applyFont="1" applyFill="1" applyBorder="1" applyAlignment="1" applyProtection="1">
      <alignment horizontal="center"/>
      <protection locked="0"/>
    </xf>
    <xf numFmtId="0" fontId="11" fillId="0" borderId="40" xfId="0" applyFont="1" applyFill="1" applyBorder="1" applyAlignment="1" applyProtection="1">
      <alignment horizontal="left" vertical="top" wrapText="1"/>
    </xf>
    <xf numFmtId="0" fontId="11" fillId="0" borderId="14" xfId="0" applyFont="1" applyFill="1" applyBorder="1" applyAlignment="1" applyProtection="1">
      <alignment horizontal="left" vertical="top" wrapText="1"/>
    </xf>
    <xf numFmtId="0" fontId="57" fillId="0" borderId="10" xfId="0" applyFont="1" applyFill="1" applyBorder="1" applyAlignment="1">
      <alignment horizontal="left" vertical="top" wrapText="1"/>
    </xf>
    <xf numFmtId="0" fontId="3" fillId="0" borderId="27" xfId="0" applyFont="1" applyFill="1" applyBorder="1" applyAlignment="1" applyProtection="1">
      <alignment horizontal="left" vertical="top" wrapText="1"/>
    </xf>
    <xf numFmtId="0" fontId="3" fillId="0" borderId="53" xfId="0" applyFont="1" applyFill="1" applyBorder="1" applyAlignment="1" applyProtection="1">
      <alignment horizontal="left" vertical="top" wrapText="1"/>
    </xf>
    <xf numFmtId="0" fontId="3" fillId="0" borderId="9" xfId="0" applyFont="1" applyFill="1" applyBorder="1" applyAlignment="1">
      <alignment vertical="top" wrapText="1"/>
    </xf>
    <xf numFmtId="0" fontId="57" fillId="0" borderId="10" xfId="0" applyFont="1" applyBorder="1" applyAlignment="1">
      <alignment vertical="center" wrapText="1"/>
    </xf>
    <xf numFmtId="0" fontId="3" fillId="0" borderId="27" xfId="0" applyFont="1" applyFill="1" applyBorder="1" applyAlignment="1">
      <alignment vertical="top" wrapText="1"/>
    </xf>
    <xf numFmtId="0" fontId="3" fillId="0" borderId="53" xfId="0" applyFont="1" applyFill="1" applyBorder="1" applyAlignment="1">
      <alignment vertical="top" wrapText="1"/>
    </xf>
    <xf numFmtId="0" fontId="3" fillId="0" borderId="10" xfId="0" applyFont="1" applyFill="1" applyBorder="1" applyAlignment="1">
      <alignment horizontal="left" vertical="top" wrapText="1"/>
    </xf>
    <xf numFmtId="0" fontId="3" fillId="0" borderId="27" xfId="0" applyFont="1" applyFill="1" applyBorder="1" applyAlignment="1" applyProtection="1">
      <alignment vertical="top" wrapText="1"/>
    </xf>
    <xf numFmtId="0" fontId="3" fillId="0" borderId="53" xfId="0" applyFont="1" applyFill="1" applyBorder="1" applyAlignment="1" applyProtection="1">
      <alignment vertical="top" wrapText="1"/>
    </xf>
    <xf numFmtId="0" fontId="57" fillId="0" borderId="27" xfId="0" applyFont="1" applyBorder="1" applyAlignment="1">
      <alignment vertical="top" wrapText="1"/>
    </xf>
    <xf numFmtId="0" fontId="57" fillId="0" borderId="53" xfId="0" applyFont="1" applyBorder="1" applyAlignment="1">
      <alignment vertical="top" wrapText="1"/>
    </xf>
    <xf numFmtId="0" fontId="57" fillId="0" borderId="48" xfId="0" applyFont="1" applyBorder="1" applyAlignment="1">
      <alignment horizontal="left" vertical="top" wrapText="1"/>
    </xf>
    <xf numFmtId="0" fontId="57" fillId="0" borderId="53" xfId="0" applyFont="1" applyBorder="1" applyAlignment="1">
      <alignment horizontal="left" vertical="top" wrapText="1"/>
    </xf>
    <xf numFmtId="0" fontId="57" fillId="0" borderId="48" xfId="0" applyFont="1" applyBorder="1" applyAlignment="1">
      <alignment vertical="center" wrapText="1"/>
    </xf>
    <xf numFmtId="0" fontId="57" fillId="0" borderId="53" xfId="0" applyFont="1" applyBorder="1" applyAlignment="1">
      <alignment vertical="center" wrapText="1"/>
    </xf>
    <xf numFmtId="0" fontId="57" fillId="0" borderId="48" xfId="0" applyFont="1" applyFill="1" applyBorder="1" applyAlignment="1">
      <alignment horizontal="left" vertical="top" wrapText="1"/>
    </xf>
    <xf numFmtId="0" fontId="57" fillId="0" borderId="53" xfId="0" applyFont="1" applyFill="1" applyBorder="1" applyAlignment="1">
      <alignment horizontal="left" vertical="top" wrapText="1"/>
    </xf>
    <xf numFmtId="0" fontId="11" fillId="0" borderId="16" xfId="0" applyFont="1" applyFill="1" applyBorder="1" applyAlignment="1" applyProtection="1">
      <alignment vertical="top" wrapText="1"/>
    </xf>
    <xf numFmtId="0" fontId="11" fillId="0" borderId="17" xfId="0" applyFont="1" applyFill="1" applyBorder="1" applyAlignment="1" applyProtection="1">
      <alignment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vertical="top" wrapText="1"/>
    </xf>
    <xf numFmtId="0" fontId="11" fillId="0" borderId="0" xfId="0" applyFont="1" applyFill="1" applyBorder="1" applyAlignment="1" applyProtection="1">
      <alignment vertical="top" wrapText="1"/>
    </xf>
    <xf numFmtId="0" fontId="11" fillId="0" borderId="20" xfId="0" applyFont="1" applyFill="1" applyBorder="1" applyAlignment="1" applyProtection="1">
      <alignment vertical="top" wrapText="1"/>
    </xf>
    <xf numFmtId="0" fontId="11" fillId="0" borderId="21" xfId="0" applyFont="1" applyFill="1" applyBorder="1" applyAlignment="1" applyProtection="1">
      <alignment vertical="top" wrapText="1"/>
    </xf>
    <xf numFmtId="0" fontId="11" fillId="0" borderId="22" xfId="0" applyFont="1" applyFill="1" applyBorder="1" applyAlignment="1" applyProtection="1">
      <alignment vertical="top" wrapText="1"/>
    </xf>
    <xf numFmtId="0" fontId="11" fillId="0" borderId="23" xfId="0" applyFont="1" applyFill="1" applyBorder="1" applyAlignment="1" applyProtection="1">
      <alignment vertical="top" wrapText="1"/>
    </xf>
    <xf numFmtId="0" fontId="57" fillId="0" borderId="45" xfId="0" applyFont="1" applyBorder="1" applyAlignment="1">
      <alignment horizontal="left" vertical="top" wrapText="1"/>
    </xf>
    <xf numFmtId="0" fontId="57" fillId="0" borderId="56" xfId="0" applyFont="1" applyBorder="1" applyAlignment="1">
      <alignment horizontal="left" vertical="top" wrapText="1"/>
    </xf>
    <xf numFmtId="0" fontId="1" fillId="0" borderId="10" xfId="0" applyFont="1" applyFill="1" applyBorder="1" applyAlignment="1" applyProtection="1">
      <alignment horizontal="right" vertical="center"/>
    </xf>
    <xf numFmtId="0" fontId="1" fillId="3" borderId="27" xfId="0" applyFont="1" applyFill="1" applyBorder="1" applyAlignment="1" applyProtection="1">
      <alignment horizontal="center" vertical="center"/>
    </xf>
    <xf numFmtId="0" fontId="1" fillId="3" borderId="53" xfId="0" applyFont="1" applyFill="1" applyBorder="1" applyAlignment="1" applyProtection="1">
      <alignment horizontal="center" vertical="center"/>
    </xf>
    <xf numFmtId="0" fontId="55" fillId="2" borderId="48" xfId="0" applyFont="1" applyFill="1" applyBorder="1" applyAlignment="1" applyProtection="1">
      <alignment horizontal="left" vertical="top" wrapText="1"/>
    </xf>
    <xf numFmtId="0" fontId="55" fillId="2" borderId="53" xfId="0" applyFont="1" applyFill="1" applyBorder="1" applyAlignment="1" applyProtection="1">
      <alignment horizontal="left" vertical="top" wrapText="1"/>
    </xf>
    <xf numFmtId="0" fontId="55" fillId="2" borderId="42" xfId="0" applyFont="1" applyFill="1" applyBorder="1" applyAlignment="1" applyProtection="1">
      <alignment horizontal="left" vertical="top" wrapText="1"/>
    </xf>
    <xf numFmtId="0" fontId="55" fillId="2" borderId="68" xfId="0"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xf>
    <xf numFmtId="0" fontId="55" fillId="2" borderId="48" xfId="0" applyFont="1" applyFill="1" applyBorder="1" applyAlignment="1" applyProtection="1">
      <alignment vertical="top" wrapText="1"/>
    </xf>
    <xf numFmtId="0" fontId="55" fillId="2" borderId="50" xfId="0" applyFont="1" applyFill="1" applyBorder="1" applyAlignment="1" applyProtection="1">
      <alignment vertical="top" wrapText="1"/>
    </xf>
    <xf numFmtId="0" fontId="55" fillId="2" borderId="42" xfId="0" applyFont="1" applyFill="1" applyBorder="1" applyAlignment="1" applyProtection="1">
      <alignment vertical="top" wrapText="1"/>
    </xf>
    <xf numFmtId="0" fontId="55" fillId="2" borderId="44" xfId="0" applyFont="1" applyFill="1" applyBorder="1" applyAlignment="1" applyProtection="1">
      <alignment vertical="top" wrapText="1"/>
    </xf>
    <xf numFmtId="0" fontId="54" fillId="2" borderId="50" xfId="0" applyFont="1" applyFill="1" applyBorder="1" applyAlignment="1" applyProtection="1">
      <alignment vertical="top" wrapText="1"/>
    </xf>
    <xf numFmtId="0" fontId="55" fillId="2" borderId="63" xfId="0" applyFont="1" applyFill="1" applyBorder="1" applyAlignment="1" applyProtection="1">
      <alignment vertical="top" wrapText="1"/>
    </xf>
    <xf numFmtId="0" fontId="55" fillId="2" borderId="64" xfId="0" applyFont="1" applyFill="1" applyBorder="1" applyAlignment="1" applyProtection="1">
      <alignment vertical="top" wrapText="1"/>
    </xf>
    <xf numFmtId="0" fontId="55" fillId="0" borderId="45" xfId="0" applyFont="1" applyFill="1" applyBorder="1" applyAlignment="1" applyProtection="1">
      <alignment vertical="top" wrapText="1"/>
    </xf>
    <xf numFmtId="0" fontId="55" fillId="0" borderId="47" xfId="0" applyFont="1" applyFill="1" applyBorder="1" applyAlignment="1" applyProtection="1">
      <alignment vertical="top" wrapText="1"/>
    </xf>
    <xf numFmtId="0" fontId="55" fillId="2" borderId="45" xfId="0" applyFont="1" applyFill="1" applyBorder="1" applyAlignment="1" applyProtection="1">
      <alignment vertical="top" wrapText="1"/>
    </xf>
    <xf numFmtId="0" fontId="54" fillId="2" borderId="47" xfId="0" applyFont="1" applyFill="1" applyBorder="1" applyAlignment="1" applyProtection="1">
      <alignment vertical="top" wrapText="1"/>
    </xf>
    <xf numFmtId="0" fontId="55" fillId="3" borderId="13" xfId="0" applyFont="1" applyFill="1" applyBorder="1" applyAlignment="1" applyProtection="1">
      <alignment vertical="top" wrapText="1"/>
    </xf>
    <xf numFmtId="0" fontId="55" fillId="3" borderId="24" xfId="0" applyFont="1" applyFill="1" applyBorder="1" applyAlignment="1" applyProtection="1">
      <alignment vertical="top" wrapText="1"/>
    </xf>
    <xf numFmtId="0" fontId="55" fillId="3" borderId="25" xfId="0" applyFont="1" applyFill="1" applyBorder="1" applyAlignment="1" applyProtection="1">
      <alignment vertical="top" wrapText="1"/>
    </xf>
    <xf numFmtId="0" fontId="0" fillId="0" borderId="14" xfId="0" applyBorder="1" applyAlignment="1">
      <alignment vertical="top" wrapText="1"/>
    </xf>
    <xf numFmtId="0" fontId="0" fillId="0" borderId="28" xfId="0" applyBorder="1" applyAlignment="1">
      <alignment vertical="top" wrapText="1"/>
    </xf>
    <xf numFmtId="0" fontId="34" fillId="3" borderId="17" xfId="0" applyFont="1" applyFill="1" applyBorder="1" applyAlignment="1">
      <alignment vertical="top" wrapText="1"/>
    </xf>
    <xf numFmtId="0" fontId="54" fillId="2" borderId="29" xfId="0" applyFont="1" applyFill="1" applyBorder="1" applyAlignment="1" applyProtection="1">
      <alignment vertical="top" wrapText="1"/>
    </xf>
    <xf numFmtId="0" fontId="54" fillId="2" borderId="33" xfId="0" applyFont="1" applyFill="1" applyBorder="1" applyAlignment="1" applyProtection="1">
      <alignment vertical="top" wrapText="1"/>
    </xf>
    <xf numFmtId="0" fontId="3" fillId="2" borderId="40" xfId="0" applyFont="1" applyFill="1" applyBorder="1" applyAlignment="1" applyProtection="1">
      <alignment vertical="top" wrapText="1"/>
    </xf>
    <xf numFmtId="0" fontId="55" fillId="2" borderId="28" xfId="0" applyFont="1" applyFill="1" applyBorder="1" applyAlignment="1" applyProtection="1">
      <alignment vertical="top" wrapText="1"/>
    </xf>
    <xf numFmtId="0" fontId="57" fillId="0" borderId="47" xfId="0" applyFont="1" applyBorder="1" applyAlignment="1">
      <alignment vertical="top" wrapText="1"/>
    </xf>
    <xf numFmtId="0" fontId="54" fillId="2" borderId="44" xfId="0" applyFont="1" applyFill="1" applyBorder="1" applyAlignment="1" applyProtection="1">
      <alignment vertical="top" wrapText="1"/>
    </xf>
    <xf numFmtId="0" fontId="35" fillId="4" borderId="1" xfId="0" applyFont="1" applyFill="1" applyBorder="1" applyAlignment="1">
      <alignment horizontal="center"/>
    </xf>
    <xf numFmtId="0" fontId="28" fillId="0" borderId="40" xfId="0" applyFont="1" applyFill="1" applyBorder="1" applyAlignment="1">
      <alignment horizontal="center"/>
    </xf>
    <xf numFmtId="0" fontId="28" fillId="0" borderId="51" xfId="0" applyFont="1" applyFill="1" applyBorder="1" applyAlignment="1">
      <alignment horizontal="center"/>
    </xf>
    <xf numFmtId="0" fontId="31" fillId="3" borderId="22" xfId="0" applyFont="1" applyFill="1" applyBorder="1"/>
    <xf numFmtId="0" fontId="40" fillId="0" borderId="0" xfId="0" applyFont="1" applyAlignment="1" applyProtection="1">
      <alignment horizontal="left"/>
    </xf>
    <xf numFmtId="0" fontId="0" fillId="10" borderId="40"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7"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42" fillId="11" borderId="38" xfId="0" applyFont="1" applyFill="1" applyBorder="1" applyAlignment="1" applyProtection="1">
      <alignment horizontal="center" vertical="center" wrapText="1"/>
    </xf>
    <xf numFmtId="0" fontId="42" fillId="11" borderId="56" xfId="0" applyFont="1" applyFill="1" applyBorder="1" applyAlignment="1" applyProtection="1">
      <alignment horizontal="center" vertical="center" wrapText="1"/>
    </xf>
    <xf numFmtId="0" fontId="39" fillId="12" borderId="37" xfId="4" applyFill="1" applyBorder="1" applyAlignment="1" applyProtection="1">
      <alignment horizontal="center" wrapText="1"/>
      <protection locked="0"/>
    </xf>
    <xf numFmtId="0" fontId="39" fillId="12" borderId="57" xfId="4" applyFill="1" applyBorder="1" applyAlignment="1" applyProtection="1">
      <alignment horizontal="center" wrapText="1"/>
      <protection locked="0"/>
    </xf>
    <xf numFmtId="0" fontId="39" fillId="12" borderId="34" xfId="4" applyFill="1" applyBorder="1" applyAlignment="1" applyProtection="1">
      <alignment horizontal="center" wrapText="1"/>
      <protection locked="0"/>
    </xf>
    <xf numFmtId="0" fontId="39" fillId="12" borderId="41" xfId="4" applyFill="1" applyBorder="1" applyAlignment="1" applyProtection="1">
      <alignment horizontal="center" wrapText="1"/>
      <protection locked="0"/>
    </xf>
    <xf numFmtId="0" fontId="0" fillId="0" borderId="37" xfId="0" applyBorder="1" applyAlignment="1" applyProtection="1">
      <alignment horizontal="left" vertical="center" wrapText="1"/>
    </xf>
    <xf numFmtId="0" fontId="0" fillId="0" borderId="54"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37"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57" xfId="0" applyBorder="1" applyAlignment="1" applyProtection="1">
      <alignment horizontal="center" vertical="center" wrapText="1"/>
    </xf>
    <xf numFmtId="0" fontId="47" fillId="8" borderId="37" xfId="4" applyFont="1" applyBorder="1" applyAlignment="1" applyProtection="1">
      <alignment horizontal="center" vertical="center"/>
      <protection locked="0"/>
    </xf>
    <xf numFmtId="0" fontId="47" fillId="8" borderId="57" xfId="4" applyFont="1" applyBorder="1" applyAlignment="1" applyProtection="1">
      <alignment horizontal="center" vertical="center"/>
      <protection locked="0"/>
    </xf>
    <xf numFmtId="0" fontId="47" fillId="12" borderId="37"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39" fillId="8" borderId="37" xfId="4" applyBorder="1" applyAlignment="1" applyProtection="1">
      <alignment horizontal="center" wrapText="1"/>
      <protection locked="0"/>
    </xf>
    <xf numFmtId="0" fontId="39" fillId="8" borderId="57" xfId="4" applyBorder="1" applyAlignment="1" applyProtection="1">
      <alignment horizontal="center" wrapText="1"/>
      <protection locked="0"/>
    </xf>
    <xf numFmtId="0" fontId="39" fillId="8" borderId="34" xfId="4" applyBorder="1" applyAlignment="1" applyProtection="1">
      <alignment horizontal="center" wrapText="1"/>
      <protection locked="0"/>
    </xf>
    <xf numFmtId="0" fontId="39" fillId="8" borderId="41" xfId="4" applyBorder="1" applyAlignment="1" applyProtection="1">
      <alignment horizontal="center" wrapText="1"/>
      <protection locked="0"/>
    </xf>
    <xf numFmtId="0" fontId="42" fillId="11" borderId="27"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wrapText="1"/>
    </xf>
    <xf numFmtId="0" fontId="42" fillId="11" borderId="38" xfId="0" applyFont="1" applyFill="1" applyBorder="1" applyAlignment="1" applyProtection="1">
      <alignment horizontal="center" vertical="center"/>
    </xf>
    <xf numFmtId="0" fontId="42" fillId="11" borderId="56" xfId="0" applyFont="1" applyFill="1" applyBorder="1" applyAlignment="1" applyProtection="1">
      <alignment horizontal="center" vertical="center"/>
    </xf>
    <xf numFmtId="0" fontId="47" fillId="8" borderId="27" xfId="4" applyFont="1" applyBorder="1" applyAlignment="1" applyProtection="1">
      <alignment horizontal="center" vertical="center" wrapText="1"/>
      <protection locked="0"/>
    </xf>
    <xf numFmtId="0" fontId="47" fillId="8" borderId="50" xfId="4" applyFont="1" applyBorder="1" applyAlignment="1" applyProtection="1">
      <alignment horizontal="center" vertical="center" wrapText="1"/>
      <protection locked="0"/>
    </xf>
    <xf numFmtId="0" fontId="47" fillId="12" borderId="27" xfId="4" applyFont="1" applyFill="1" applyBorder="1" applyAlignment="1" applyProtection="1">
      <alignment horizontal="center" vertical="center" wrapText="1"/>
      <protection locked="0"/>
    </xf>
    <xf numFmtId="0" fontId="47" fillId="12" borderId="50" xfId="4" applyFont="1" applyFill="1" applyBorder="1" applyAlignment="1" applyProtection="1">
      <alignment horizontal="center" vertical="center" wrapText="1"/>
      <protection locked="0"/>
    </xf>
    <xf numFmtId="0" fontId="42" fillId="11" borderId="46" xfId="0" applyFont="1" applyFill="1" applyBorder="1" applyAlignment="1" applyProtection="1">
      <alignment horizontal="center" vertical="center"/>
    </xf>
    <xf numFmtId="0" fontId="42" fillId="11" borderId="45"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39" fillId="12" borderId="49" xfId="4" applyFill="1" applyBorder="1" applyAlignment="1" applyProtection="1">
      <alignment horizontal="center" vertical="center"/>
      <protection locked="0"/>
    </xf>
    <xf numFmtId="0" fontId="39" fillId="12" borderId="50" xfId="4" applyFill="1" applyBorder="1" applyAlignment="1" applyProtection="1">
      <alignment horizontal="center" vertical="center"/>
      <protection locked="0"/>
    </xf>
    <xf numFmtId="0" fontId="39" fillId="12" borderId="48"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39" fillId="12" borderId="27" xfId="4" applyFill="1" applyBorder="1" applyAlignment="1" applyProtection="1">
      <alignment horizontal="center" vertical="center" wrapText="1"/>
      <protection locked="0"/>
    </xf>
    <xf numFmtId="0" fontId="39" fillId="12" borderId="50" xfId="4"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39" fillId="8" borderId="49" xfId="4" applyBorder="1" applyAlignment="1" applyProtection="1">
      <alignment horizontal="center" vertical="center"/>
      <protection locked="0"/>
    </xf>
    <xf numFmtId="10" fontId="39" fillId="8" borderId="27" xfId="4" applyNumberFormat="1" applyBorder="1" applyAlignment="1" applyProtection="1">
      <alignment horizontal="center" vertical="center" wrapText="1"/>
      <protection locked="0"/>
    </xf>
    <xf numFmtId="10" fontId="39" fillId="8" borderId="53" xfId="4" applyNumberFormat="1" applyBorder="1" applyAlignment="1" applyProtection="1">
      <alignment horizontal="center" vertical="center" wrapText="1"/>
      <protection locked="0"/>
    </xf>
    <xf numFmtId="0" fontId="39" fillId="8" borderId="27" xfId="4" applyBorder="1" applyAlignment="1" applyProtection="1">
      <alignment horizontal="center" vertical="center" wrapText="1"/>
      <protection locked="0"/>
    </xf>
    <xf numFmtId="0" fontId="39" fillId="8" borderId="49" xfId="4" applyBorder="1" applyAlignment="1" applyProtection="1">
      <alignment horizontal="center" vertical="center" wrapText="1"/>
      <protection locked="0"/>
    </xf>
    <xf numFmtId="9" fontId="39" fillId="12" borderId="48" xfId="4" applyNumberFormat="1" applyFill="1" applyBorder="1" applyAlignment="1" applyProtection="1">
      <alignment horizontal="center" vertical="center" wrapText="1"/>
      <protection locked="0"/>
    </xf>
    <xf numFmtId="0" fontId="39" fillId="8" borderId="50" xfId="4" applyBorder="1" applyAlignment="1" applyProtection="1">
      <alignment horizontal="center" vertical="center" wrapText="1"/>
      <protection locked="0"/>
    </xf>
    <xf numFmtId="0" fontId="39" fillId="8" borderId="27" xfId="4" applyBorder="1" applyAlignment="1" applyProtection="1">
      <alignment horizontal="center"/>
      <protection locked="0"/>
    </xf>
    <xf numFmtId="0" fontId="39" fillId="8" borderId="50" xfId="4" applyBorder="1" applyAlignment="1" applyProtection="1">
      <alignment horizontal="center"/>
      <protection locked="0"/>
    </xf>
    <xf numFmtId="0" fontId="39" fillId="12" borderId="27"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8" borderId="27" xfId="4" applyBorder="1" applyAlignment="1" applyProtection="1">
      <alignment horizontal="center" vertical="center"/>
      <protection locked="0"/>
    </xf>
    <xf numFmtId="0" fontId="39" fillId="8" borderId="53"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15" xfId="0" applyFill="1" applyBorder="1" applyAlignment="1" applyProtection="1">
      <alignment horizontal="center" vertical="center"/>
    </xf>
    <xf numFmtId="0" fontId="42" fillId="11" borderId="45" xfId="0" applyFont="1" applyFill="1" applyBorder="1" applyAlignment="1" applyProtection="1">
      <alignment horizontal="center" vertical="center"/>
    </xf>
    <xf numFmtId="0" fontId="39" fillId="8" borderId="53"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2" fillId="11" borderId="53"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39" fillId="8" borderId="37" xfId="4" applyBorder="1" applyAlignment="1" applyProtection="1">
      <alignment horizontal="center" vertical="center"/>
      <protection locked="0"/>
    </xf>
    <xf numFmtId="0" fontId="39" fillId="8" borderId="57" xfId="4" applyBorder="1" applyAlignment="1" applyProtection="1">
      <alignment horizontal="center" vertical="center"/>
      <protection locked="0"/>
    </xf>
    <xf numFmtId="0" fontId="39" fillId="9" borderId="37" xfId="4" applyFill="1" applyBorder="1" applyAlignment="1" applyProtection="1">
      <alignment horizontal="center" vertical="center"/>
      <protection locked="0"/>
    </xf>
    <xf numFmtId="0" fontId="39" fillId="9" borderId="57" xfId="4" applyFill="1" applyBorder="1" applyAlignment="1" applyProtection="1">
      <alignment horizontal="center" vertical="center"/>
      <protection locked="0"/>
    </xf>
    <xf numFmtId="0" fontId="0" fillId="10" borderId="59" xfId="0" applyFill="1" applyBorder="1" applyAlignment="1" applyProtection="1">
      <alignment horizontal="center" vertical="center"/>
    </xf>
    <xf numFmtId="0" fontId="0" fillId="10" borderId="33" xfId="0" applyFill="1" applyBorder="1" applyAlignment="1" applyProtection="1">
      <alignment horizontal="center" vertical="center"/>
    </xf>
    <xf numFmtId="0" fontId="39" fillId="12" borderId="34" xfId="4" applyFill="1" applyBorder="1" applyAlignment="1" applyProtection="1">
      <alignment horizontal="center" vertical="center"/>
      <protection locked="0"/>
    </xf>
    <xf numFmtId="0" fontId="39" fillId="12" borderId="41" xfId="4" applyFill="1" applyBorder="1" applyAlignment="1" applyProtection="1">
      <alignment horizontal="center" vertical="center"/>
      <protection locked="0"/>
    </xf>
    <xf numFmtId="0" fontId="39" fillId="8" borderId="34" xfId="4" applyBorder="1" applyAlignment="1" applyProtection="1">
      <alignment horizontal="center" vertical="center"/>
      <protection locked="0"/>
    </xf>
    <xf numFmtId="0" fontId="39" fillId="8" borderId="41" xfId="4" applyBorder="1" applyAlignment="1" applyProtection="1">
      <alignment horizontal="center" vertical="center"/>
      <protection locked="0"/>
    </xf>
    <xf numFmtId="0" fontId="39" fillId="12" borderId="37"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0" fillId="10" borderId="37"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10" fontId="39" fillId="12" borderId="27" xfId="4" applyNumberFormat="1" applyFill="1" applyBorder="1" applyAlignment="1" applyProtection="1">
      <alignment horizontal="center" vertical="center"/>
      <protection locked="0"/>
    </xf>
    <xf numFmtId="10" fontId="39" fillId="12" borderId="53" xfId="4" applyNumberFormat="1" applyFill="1" applyBorder="1" applyAlignment="1" applyProtection="1">
      <alignment horizontal="center" vertical="center"/>
      <protection locked="0"/>
    </xf>
    <xf numFmtId="0" fontId="47" fillId="12" borderId="27"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0" fillId="0" borderId="52" xfId="0" applyBorder="1" applyAlignment="1" applyProtection="1">
      <alignment horizontal="left" vertical="center" wrapText="1"/>
    </xf>
    <xf numFmtId="0" fontId="0" fillId="0" borderId="58" xfId="0" applyBorder="1" applyAlignment="1" applyProtection="1">
      <alignment horizontal="left" vertical="center" wrapText="1"/>
    </xf>
    <xf numFmtId="0" fontId="47" fillId="8" borderId="27" xfId="4" applyFont="1" applyBorder="1" applyAlignment="1" applyProtection="1">
      <alignment horizontal="center" vertical="center"/>
      <protection locked="0"/>
    </xf>
    <xf numFmtId="0" fontId="47" fillId="8" borderId="53" xfId="4" applyFont="1" applyBorder="1" applyAlignment="1" applyProtection="1">
      <alignment horizontal="center" vertical="center"/>
      <protection locked="0"/>
    </xf>
    <xf numFmtId="0" fontId="29" fillId="3" borderId="17" xfId="0" applyFont="1" applyFill="1" applyBorder="1" applyAlignment="1">
      <alignment horizontal="center" vertical="center"/>
    </xf>
    <xf numFmtId="0" fontId="20" fillId="3" borderId="16" xfId="0" applyFont="1" applyFill="1" applyBorder="1" applyAlignment="1">
      <alignment horizontal="center" vertical="top" wrapText="1"/>
    </xf>
    <xf numFmtId="0" fontId="20" fillId="3" borderId="17" xfId="0" applyFont="1" applyFill="1" applyBorder="1" applyAlignment="1">
      <alignment horizontal="center" vertical="top" wrapText="1"/>
    </xf>
    <xf numFmtId="0" fontId="25" fillId="3" borderId="17" xfId="0" applyFont="1" applyFill="1" applyBorder="1" applyAlignment="1">
      <alignment horizontal="center" vertical="top" wrapText="1"/>
    </xf>
    <xf numFmtId="0" fontId="23" fillId="3" borderId="21" xfId="1" applyFill="1" applyBorder="1" applyAlignment="1" applyProtection="1">
      <alignment horizontal="center" vertical="top" wrapText="1"/>
    </xf>
    <xf numFmtId="0" fontId="23" fillId="3" borderId="22" xfId="1" applyFill="1" applyBorder="1" applyAlignment="1" applyProtection="1">
      <alignment horizontal="center" vertical="top" wrapText="1"/>
    </xf>
    <xf numFmtId="0" fontId="36" fillId="2" borderId="27"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3" xfId="0" applyFont="1" applyFill="1" applyBorder="1" applyAlignment="1">
      <alignment horizontal="center" vertical="center"/>
    </xf>
    <xf numFmtId="0" fontId="39" fillId="8" borderId="27" xfId="4" applyBorder="1" applyAlignment="1" applyProtection="1">
      <alignment horizontal="left" vertical="center" wrapText="1"/>
      <protection locked="0"/>
    </xf>
    <xf numFmtId="0" fontId="39" fillId="8" borderId="49" xfId="4" applyBorder="1" applyAlignment="1" applyProtection="1">
      <alignment horizontal="left" vertical="center" wrapText="1"/>
      <protection locked="0"/>
    </xf>
    <xf numFmtId="0" fontId="39" fillId="8" borderId="50" xfId="4" applyBorder="1" applyAlignment="1" applyProtection="1">
      <alignment horizontal="left" vertical="center" wrapText="1"/>
      <protection locked="0"/>
    </xf>
    <xf numFmtId="0" fontId="39" fillId="12" borderId="27" xfId="4" applyFill="1" applyBorder="1" applyAlignment="1" applyProtection="1">
      <alignment horizontal="left" vertical="center" wrapText="1"/>
      <protection locked="0"/>
    </xf>
    <xf numFmtId="0" fontId="39" fillId="12" borderId="49"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xf numFmtId="0" fontId="39" fillId="12" borderId="27" xfId="4" applyFill="1" applyBorder="1" applyAlignment="1" applyProtection="1">
      <alignment horizontal="center"/>
      <protection locked="0"/>
    </xf>
    <xf numFmtId="0" fontId="39" fillId="12" borderId="50" xfId="4" applyFill="1" applyBorder="1" applyAlignment="1" applyProtection="1">
      <alignment horizontal="center"/>
      <protection locked="0"/>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imena.puyana@undp.org" TargetMode="External"/><Relationship Id="rId2" Type="http://schemas.openxmlformats.org/officeDocument/2006/relationships/hyperlink" Target="mailto:cvazquez@minambiente.gov.co" TargetMode="External"/><Relationship Id="rId1" Type="http://schemas.openxmlformats.org/officeDocument/2006/relationships/hyperlink" Target="mailto:diana.diaz@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rsuarez@minamiente.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rsuarez@minambiente.gov.co" TargetMode="External"/><Relationship Id="rId2" Type="http://schemas.openxmlformats.org/officeDocument/2006/relationships/hyperlink" Target="mailto:jimena.puyana@undp.org" TargetMode="External"/><Relationship Id="rId1" Type="http://schemas.openxmlformats.org/officeDocument/2006/relationships/hyperlink" Target="mailto:diana.diaz@undp.org"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zoomScaleNormal="100" workbookViewId="0">
      <selection activeCell="D21" sqref="D21"/>
    </sheetView>
  </sheetViews>
  <sheetFormatPr defaultColWidth="102.33203125" defaultRowHeight="13.8" x14ac:dyDescent="0.25"/>
  <cols>
    <col min="1" max="1" width="2.5546875" style="1" customWidth="1"/>
    <col min="2" max="2" width="10.88671875" style="99" customWidth="1"/>
    <col min="3" max="3" width="14.88671875" style="99" customWidth="1"/>
    <col min="4" max="4" width="99" style="1" customWidth="1"/>
    <col min="5" max="5" width="7.33203125" style="1" customWidth="1"/>
    <col min="6" max="6" width="9.109375" style="1" customWidth="1"/>
    <col min="7" max="7" width="12.33203125" style="2" customWidth="1"/>
    <col min="8" max="8" width="15.44140625" style="2" hidden="1" customWidth="1"/>
    <col min="9" max="13" width="0" style="2" hidden="1" customWidth="1"/>
    <col min="14" max="15" width="9.109375" style="2" hidden="1" customWidth="1"/>
    <col min="16" max="16" width="0" style="2" hidden="1" customWidth="1"/>
    <col min="17" max="251" width="9.109375" style="1" customWidth="1"/>
    <col min="252" max="252" width="2.6640625" style="1" customWidth="1"/>
    <col min="253" max="254" width="9.109375" style="1" customWidth="1"/>
    <col min="255" max="255" width="17.33203125" style="1" customWidth="1"/>
    <col min="256" max="16384" width="102.33203125" style="1"/>
  </cols>
  <sheetData>
    <row r="1" spans="2:16" ht="14.4" thickBot="1" x14ac:dyDescent="0.3"/>
    <row r="2" spans="2:16" ht="14.4" thickBot="1" x14ac:dyDescent="0.3">
      <c r="B2" s="100"/>
      <c r="C2" s="101"/>
      <c r="D2" s="60"/>
      <c r="E2" s="61"/>
    </row>
    <row r="3" spans="2:16" ht="18" thickBot="1" x14ac:dyDescent="0.35">
      <c r="B3" s="102"/>
      <c r="C3" s="103"/>
      <c r="D3" s="72" t="s">
        <v>237</v>
      </c>
      <c r="E3" s="63"/>
    </row>
    <row r="4" spans="2:16" ht="14.4" thickBot="1" x14ac:dyDescent="0.3">
      <c r="B4" s="102"/>
      <c r="C4" s="103"/>
      <c r="D4" s="62"/>
      <c r="E4" s="63"/>
    </row>
    <row r="5" spans="2:16" ht="14.4" thickBot="1" x14ac:dyDescent="0.3">
      <c r="B5" s="102"/>
      <c r="C5" s="106" t="s">
        <v>276</v>
      </c>
      <c r="D5" s="218" t="s">
        <v>838</v>
      </c>
      <c r="E5" s="63"/>
    </row>
    <row r="6" spans="2:16" s="3" customFormat="1" ht="14.4" thickBot="1" x14ac:dyDescent="0.3">
      <c r="B6" s="104"/>
      <c r="C6" s="70"/>
      <c r="D6" s="36"/>
      <c r="E6" s="34"/>
      <c r="G6" s="2"/>
      <c r="H6" s="2"/>
      <c r="I6" s="2"/>
      <c r="J6" s="2"/>
      <c r="K6" s="2"/>
      <c r="L6" s="2"/>
      <c r="M6" s="2"/>
      <c r="N6" s="2"/>
      <c r="O6" s="2"/>
      <c r="P6" s="2"/>
    </row>
    <row r="7" spans="2:16" s="3" customFormat="1" ht="30.75" customHeight="1" thickBot="1" x14ac:dyDescent="0.3">
      <c r="B7" s="104"/>
      <c r="C7" s="64" t="s">
        <v>213</v>
      </c>
      <c r="D7" s="12" t="s">
        <v>652</v>
      </c>
      <c r="E7" s="34"/>
      <c r="G7" s="2"/>
      <c r="H7" s="2"/>
      <c r="I7" s="2"/>
      <c r="J7" s="2"/>
      <c r="K7" s="2"/>
      <c r="L7" s="2"/>
      <c r="M7" s="2"/>
      <c r="N7" s="2"/>
      <c r="O7" s="2"/>
      <c r="P7" s="2"/>
    </row>
    <row r="8" spans="2:16" s="3" customFormat="1" hidden="1" x14ac:dyDescent="0.25">
      <c r="B8" s="102"/>
      <c r="C8" s="103"/>
      <c r="D8" s="62"/>
      <c r="E8" s="34"/>
      <c r="G8" s="2"/>
      <c r="H8" s="2"/>
      <c r="I8" s="2"/>
      <c r="J8" s="2"/>
      <c r="K8" s="2"/>
      <c r="L8" s="2"/>
      <c r="M8" s="2"/>
      <c r="N8" s="2"/>
      <c r="O8" s="2"/>
      <c r="P8" s="2"/>
    </row>
    <row r="9" spans="2:16" s="3" customFormat="1" hidden="1" x14ac:dyDescent="0.25">
      <c r="B9" s="102"/>
      <c r="C9" s="103"/>
      <c r="D9" s="62"/>
      <c r="E9" s="34"/>
      <c r="G9" s="2"/>
      <c r="H9" s="2"/>
      <c r="I9" s="2"/>
      <c r="J9" s="2"/>
      <c r="K9" s="2"/>
      <c r="L9" s="2"/>
      <c r="M9" s="2"/>
      <c r="N9" s="2"/>
      <c r="O9" s="2"/>
      <c r="P9" s="2"/>
    </row>
    <row r="10" spans="2:16" s="3" customFormat="1" hidden="1" x14ac:dyDescent="0.25">
      <c r="B10" s="102"/>
      <c r="C10" s="103"/>
      <c r="D10" s="62"/>
      <c r="E10" s="34"/>
      <c r="G10" s="2"/>
      <c r="H10" s="2"/>
      <c r="I10" s="2"/>
      <c r="J10" s="2"/>
      <c r="K10" s="2"/>
      <c r="L10" s="2"/>
      <c r="M10" s="2"/>
      <c r="N10" s="2"/>
      <c r="O10" s="2"/>
      <c r="P10" s="2"/>
    </row>
    <row r="11" spans="2:16" s="3" customFormat="1" hidden="1" x14ac:dyDescent="0.25">
      <c r="B11" s="102"/>
      <c r="C11" s="103"/>
      <c r="D11" s="62"/>
      <c r="E11" s="34"/>
      <c r="G11" s="2"/>
      <c r="H11" s="2"/>
      <c r="I11" s="2"/>
      <c r="J11" s="2"/>
      <c r="K11" s="2"/>
      <c r="L11" s="2"/>
      <c r="M11" s="2"/>
      <c r="N11" s="2"/>
      <c r="O11" s="2"/>
      <c r="P11" s="2"/>
    </row>
    <row r="12" spans="2:16" s="3" customFormat="1" ht="14.4" thickBot="1" x14ac:dyDescent="0.3">
      <c r="B12" s="104"/>
      <c r="C12" s="70"/>
      <c r="D12" s="36"/>
      <c r="E12" s="34"/>
      <c r="G12" s="2"/>
      <c r="H12" s="2"/>
      <c r="I12" s="2"/>
      <c r="J12" s="2"/>
      <c r="K12" s="2"/>
      <c r="L12" s="2"/>
      <c r="M12" s="2"/>
      <c r="N12" s="2"/>
      <c r="O12" s="2"/>
      <c r="P12" s="2"/>
    </row>
    <row r="13" spans="2:16" s="3" customFormat="1" ht="58.5" customHeight="1" thickBot="1" x14ac:dyDescent="0.3">
      <c r="B13" s="104"/>
      <c r="C13" s="65" t="s">
        <v>0</v>
      </c>
      <c r="D13" s="12" t="s">
        <v>653</v>
      </c>
      <c r="E13" s="34"/>
      <c r="G13" s="2"/>
      <c r="H13" s="2"/>
      <c r="I13" s="2"/>
      <c r="J13" s="2"/>
      <c r="K13" s="2"/>
      <c r="L13" s="2"/>
      <c r="M13" s="2"/>
      <c r="N13" s="2"/>
      <c r="O13" s="2"/>
      <c r="P13" s="2"/>
    </row>
    <row r="14" spans="2:16" s="3" customFormat="1" ht="14.4" thickBot="1" x14ac:dyDescent="0.3">
      <c r="B14" s="104"/>
      <c r="C14" s="70"/>
      <c r="D14" s="36"/>
      <c r="E14" s="34"/>
      <c r="G14" s="2"/>
      <c r="H14" s="2" t="s">
        <v>1</v>
      </c>
      <c r="I14" s="2" t="s">
        <v>2</v>
      </c>
      <c r="J14" s="2"/>
      <c r="K14" s="2" t="s">
        <v>3</v>
      </c>
      <c r="L14" s="2" t="s">
        <v>4</v>
      </c>
      <c r="M14" s="2" t="s">
        <v>5</v>
      </c>
      <c r="N14" s="2" t="s">
        <v>6</v>
      </c>
      <c r="O14" s="2" t="s">
        <v>7</v>
      </c>
      <c r="P14" s="2" t="s">
        <v>8</v>
      </c>
    </row>
    <row r="15" spans="2:16" s="3" customFormat="1" x14ac:dyDescent="0.25">
      <c r="B15" s="104"/>
      <c r="C15" s="66" t="s">
        <v>203</v>
      </c>
      <c r="D15" s="13" t="s">
        <v>654</v>
      </c>
      <c r="E15" s="34"/>
      <c r="G15" s="2"/>
      <c r="H15" s="4" t="s">
        <v>9</v>
      </c>
      <c r="I15" s="2" t="s">
        <v>10</v>
      </c>
      <c r="J15" s="2" t="s">
        <v>11</v>
      </c>
      <c r="K15" s="2" t="s">
        <v>12</v>
      </c>
      <c r="L15" s="2">
        <v>1</v>
      </c>
      <c r="M15" s="2">
        <v>1</v>
      </c>
      <c r="N15" s="2" t="s">
        <v>13</v>
      </c>
      <c r="O15" s="2" t="s">
        <v>14</v>
      </c>
      <c r="P15" s="2" t="s">
        <v>15</v>
      </c>
    </row>
    <row r="16" spans="2:16" s="3" customFormat="1" ht="29.25" customHeight="1" x14ac:dyDescent="0.25">
      <c r="B16" s="363" t="s">
        <v>265</v>
      </c>
      <c r="C16" s="364"/>
      <c r="D16" s="14" t="s">
        <v>655</v>
      </c>
      <c r="E16" s="34"/>
      <c r="G16" s="2"/>
      <c r="H16" s="4" t="s">
        <v>16</v>
      </c>
      <c r="I16" s="2" t="s">
        <v>17</v>
      </c>
      <c r="J16" s="2" t="s">
        <v>18</v>
      </c>
      <c r="K16" s="2" t="s">
        <v>19</v>
      </c>
      <c r="L16" s="2">
        <v>2</v>
      </c>
      <c r="M16" s="2">
        <v>2</v>
      </c>
      <c r="N16" s="2" t="s">
        <v>20</v>
      </c>
      <c r="O16" s="2" t="s">
        <v>21</v>
      </c>
      <c r="P16" s="2" t="s">
        <v>22</v>
      </c>
    </row>
    <row r="17" spans="2:16" s="3" customFormat="1" x14ac:dyDescent="0.25">
      <c r="B17" s="104"/>
      <c r="C17" s="66" t="s">
        <v>209</v>
      </c>
      <c r="D17" s="14" t="s">
        <v>656</v>
      </c>
      <c r="E17" s="34"/>
      <c r="G17" s="2"/>
      <c r="H17" s="4" t="s">
        <v>23</v>
      </c>
      <c r="I17" s="2" t="s">
        <v>24</v>
      </c>
      <c r="J17" s="2"/>
      <c r="K17" s="2" t="s">
        <v>25</v>
      </c>
      <c r="L17" s="2">
        <v>3</v>
      </c>
      <c r="M17" s="2">
        <v>3</v>
      </c>
      <c r="N17" s="2" t="s">
        <v>26</v>
      </c>
      <c r="O17" s="2" t="s">
        <v>27</v>
      </c>
      <c r="P17" s="2" t="s">
        <v>28</v>
      </c>
    </row>
    <row r="18" spans="2:16" s="3" customFormat="1" ht="14.4" thickBot="1" x14ac:dyDescent="0.3">
      <c r="B18" s="105"/>
      <c r="C18" s="65" t="s">
        <v>204</v>
      </c>
      <c r="D18" s="98" t="s">
        <v>621</v>
      </c>
      <c r="E18" s="34"/>
      <c r="G18" s="2"/>
      <c r="H18" s="4" t="s">
        <v>29</v>
      </c>
      <c r="I18" s="2"/>
      <c r="J18" s="2"/>
      <c r="K18" s="2" t="s">
        <v>30</v>
      </c>
      <c r="L18" s="2">
        <v>5</v>
      </c>
      <c r="M18" s="2">
        <v>5</v>
      </c>
      <c r="N18" s="2" t="s">
        <v>31</v>
      </c>
      <c r="O18" s="2" t="s">
        <v>32</v>
      </c>
      <c r="P18" s="2" t="s">
        <v>33</v>
      </c>
    </row>
    <row r="19" spans="2:16" s="3" customFormat="1" ht="44.25" customHeight="1" thickBot="1" x14ac:dyDescent="0.3">
      <c r="B19" s="366" t="s">
        <v>205</v>
      </c>
      <c r="C19" s="367"/>
      <c r="D19" s="219" t="s">
        <v>657</v>
      </c>
      <c r="E19" s="34"/>
      <c r="G19" s="2"/>
      <c r="H19" s="4" t="s">
        <v>34</v>
      </c>
      <c r="I19" s="2"/>
      <c r="J19" s="2"/>
      <c r="K19" s="2" t="s">
        <v>35</v>
      </c>
      <c r="L19" s="2"/>
      <c r="M19" s="2"/>
      <c r="N19" s="2"/>
      <c r="O19" s="2" t="s">
        <v>36</v>
      </c>
      <c r="P19" s="2" t="s">
        <v>37</v>
      </c>
    </row>
    <row r="20" spans="2:16" s="3" customFormat="1" x14ac:dyDescent="0.25">
      <c r="B20" s="104"/>
      <c r="C20" s="65"/>
      <c r="D20" s="36"/>
      <c r="E20" s="63"/>
      <c r="F20" s="4"/>
      <c r="G20" s="2"/>
      <c r="H20" s="2"/>
      <c r="J20" s="2"/>
      <c r="K20" s="2"/>
      <c r="L20" s="2"/>
      <c r="M20" s="2" t="s">
        <v>38</v>
      </c>
      <c r="N20" s="2" t="s">
        <v>39</v>
      </c>
    </row>
    <row r="21" spans="2:16" s="3" customFormat="1" x14ac:dyDescent="0.25">
      <c r="B21" s="104"/>
      <c r="C21" s="106" t="s">
        <v>208</v>
      </c>
      <c r="D21" s="36"/>
      <c r="E21" s="63"/>
      <c r="F21" s="4"/>
      <c r="G21" s="2"/>
      <c r="H21" s="2"/>
      <c r="J21" s="2"/>
      <c r="K21" s="2"/>
      <c r="L21" s="2"/>
      <c r="M21" s="2" t="s">
        <v>40</v>
      </c>
      <c r="N21" s="2" t="s">
        <v>41</v>
      </c>
    </row>
    <row r="22" spans="2:16" s="3" customFormat="1" ht="14.4" thickBot="1" x14ac:dyDescent="0.3">
      <c r="B22" s="104"/>
      <c r="C22" s="107" t="s">
        <v>211</v>
      </c>
      <c r="D22" s="36"/>
      <c r="E22" s="34"/>
      <c r="G22" s="2"/>
      <c r="H22" s="4" t="s">
        <v>42</v>
      </c>
      <c r="I22" s="2"/>
      <c r="J22" s="2"/>
      <c r="L22" s="2"/>
      <c r="M22" s="2"/>
      <c r="N22" s="2"/>
      <c r="O22" s="2" t="s">
        <v>43</v>
      </c>
      <c r="P22" s="2" t="s">
        <v>44</v>
      </c>
    </row>
    <row r="23" spans="2:16" s="3" customFormat="1" x14ac:dyDescent="0.25">
      <c r="B23" s="363" t="s">
        <v>210</v>
      </c>
      <c r="C23" s="364"/>
      <c r="D23" s="361">
        <v>41089</v>
      </c>
      <c r="E23" s="34"/>
      <c r="G23" s="2"/>
      <c r="H23" s="4"/>
      <c r="I23" s="2"/>
      <c r="J23" s="2"/>
      <c r="L23" s="2"/>
      <c r="M23" s="2"/>
      <c r="N23" s="2"/>
      <c r="O23" s="2"/>
      <c r="P23" s="2"/>
    </row>
    <row r="24" spans="2:16" s="3" customFormat="1" ht="4.5" customHeight="1" x14ac:dyDescent="0.25">
      <c r="B24" s="363"/>
      <c r="C24" s="364"/>
      <c r="D24" s="362"/>
      <c r="E24" s="34"/>
      <c r="G24" s="2"/>
      <c r="H24" s="4"/>
      <c r="I24" s="2"/>
      <c r="J24" s="2"/>
      <c r="L24" s="2"/>
      <c r="M24" s="2"/>
      <c r="N24" s="2"/>
      <c r="O24" s="2"/>
      <c r="P24" s="2"/>
    </row>
    <row r="25" spans="2:16" s="3" customFormat="1" ht="27.75" customHeight="1" x14ac:dyDescent="0.25">
      <c r="B25" s="363" t="s">
        <v>271</v>
      </c>
      <c r="C25" s="364"/>
      <c r="D25" s="220">
        <v>41194</v>
      </c>
      <c r="E25" s="34"/>
      <c r="F25" s="2"/>
      <c r="G25" s="4"/>
      <c r="H25" s="2"/>
      <c r="I25" s="2"/>
      <c r="K25" s="2"/>
      <c r="L25" s="2"/>
      <c r="M25" s="2"/>
      <c r="N25" s="2" t="s">
        <v>45</v>
      </c>
      <c r="O25" s="2" t="s">
        <v>46</v>
      </c>
    </row>
    <row r="26" spans="2:16" s="3" customFormat="1" ht="24.75" customHeight="1" thickBot="1" x14ac:dyDescent="0.3">
      <c r="B26" s="363" t="s">
        <v>212</v>
      </c>
      <c r="C26" s="364"/>
      <c r="D26" s="221" t="s">
        <v>658</v>
      </c>
      <c r="E26" s="34"/>
      <c r="F26" s="2"/>
      <c r="G26" s="4"/>
      <c r="H26" s="2"/>
      <c r="I26" s="2"/>
      <c r="K26" s="2"/>
      <c r="L26" s="2"/>
      <c r="M26" s="2"/>
      <c r="N26" s="2" t="s">
        <v>47</v>
      </c>
      <c r="O26" s="2" t="s">
        <v>48</v>
      </c>
    </row>
    <row r="27" spans="2:16" s="3" customFormat="1" ht="80.25" customHeight="1" thickBot="1" x14ac:dyDescent="0.3">
      <c r="B27" s="363" t="s">
        <v>270</v>
      </c>
      <c r="C27" s="364"/>
      <c r="D27" s="222" t="s">
        <v>835</v>
      </c>
      <c r="E27" s="67"/>
      <c r="F27" s="2"/>
      <c r="G27" s="4"/>
      <c r="H27" s="2"/>
      <c r="I27" s="2"/>
      <c r="J27" s="2"/>
      <c r="K27" s="2"/>
      <c r="L27" s="2"/>
      <c r="M27" s="2"/>
      <c r="N27" s="2"/>
      <c r="O27" s="2"/>
    </row>
    <row r="28" spans="2:16" s="3" customFormat="1" x14ac:dyDescent="0.25">
      <c r="B28" s="104"/>
      <c r="C28" s="66" t="s">
        <v>273</v>
      </c>
      <c r="D28" s="223">
        <v>41334</v>
      </c>
      <c r="E28" s="34"/>
      <c r="F28" s="2"/>
      <c r="G28" s="4"/>
      <c r="H28" s="2"/>
      <c r="I28" s="2"/>
      <c r="J28" s="2"/>
      <c r="K28" s="2"/>
      <c r="L28" s="2"/>
      <c r="M28" s="2"/>
      <c r="N28" s="2"/>
      <c r="O28" s="2"/>
    </row>
    <row r="29" spans="2:16" s="3" customFormat="1" x14ac:dyDescent="0.25">
      <c r="B29" s="104"/>
      <c r="C29" s="70"/>
      <c r="D29" s="68"/>
      <c r="E29" s="34"/>
      <c r="F29" s="2"/>
      <c r="G29" s="4"/>
      <c r="H29" s="2"/>
      <c r="I29" s="2"/>
      <c r="J29" s="2"/>
      <c r="K29" s="2"/>
      <c r="L29" s="2"/>
      <c r="M29" s="2"/>
      <c r="N29" s="2"/>
      <c r="O29" s="2"/>
    </row>
    <row r="30" spans="2:16" s="3" customFormat="1" ht="14.4" thickBot="1" x14ac:dyDescent="0.3">
      <c r="B30" s="104"/>
      <c r="C30" s="70"/>
      <c r="D30" s="69" t="s">
        <v>49</v>
      </c>
      <c r="E30" s="34"/>
      <c r="G30" s="2"/>
      <c r="H30" s="4" t="s">
        <v>50</v>
      </c>
      <c r="I30" s="2"/>
      <c r="J30" s="2"/>
      <c r="K30" s="2"/>
      <c r="L30" s="2"/>
      <c r="M30" s="2"/>
      <c r="N30" s="2"/>
      <c r="O30" s="2"/>
      <c r="P30" s="2"/>
    </row>
    <row r="31" spans="2:16" s="3" customFormat="1" ht="409.5" customHeight="1" thickBot="1" x14ac:dyDescent="0.3">
      <c r="B31" s="104"/>
      <c r="C31" s="70"/>
      <c r="D31" s="358" t="s">
        <v>901</v>
      </c>
      <c r="E31" s="34"/>
      <c r="F31" s="5"/>
      <c r="G31" s="2"/>
      <c r="H31" s="4" t="s">
        <v>51</v>
      </c>
      <c r="I31" s="2"/>
      <c r="J31" s="2"/>
      <c r="K31" s="2"/>
      <c r="L31" s="2"/>
      <c r="M31" s="2"/>
      <c r="N31" s="2"/>
      <c r="O31" s="2"/>
      <c r="P31" s="2"/>
    </row>
    <row r="32" spans="2:16" s="3" customFormat="1" ht="32.25" customHeight="1" x14ac:dyDescent="0.25">
      <c r="B32" s="363" t="s">
        <v>52</v>
      </c>
      <c r="C32" s="365"/>
      <c r="D32" s="36"/>
      <c r="E32" s="34"/>
      <c r="G32" s="2"/>
      <c r="H32" s="4" t="s">
        <v>53</v>
      </c>
      <c r="I32" s="2"/>
      <c r="J32" s="2"/>
      <c r="K32" s="2"/>
      <c r="L32" s="2"/>
      <c r="M32" s="2"/>
      <c r="N32" s="2"/>
      <c r="O32" s="2"/>
      <c r="P32" s="2"/>
    </row>
    <row r="33" spans="1:16" s="3" customFormat="1" ht="189" customHeight="1" x14ac:dyDescent="0.3">
      <c r="B33" s="104"/>
      <c r="C33" s="70"/>
      <c r="D33" s="359" t="s">
        <v>941</v>
      </c>
      <c r="E33" s="34"/>
      <c r="G33" s="2"/>
      <c r="H33" s="4" t="s">
        <v>54</v>
      </c>
      <c r="I33" s="2"/>
      <c r="J33" s="2"/>
      <c r="K33" s="2"/>
      <c r="L33" s="2"/>
      <c r="M33" s="2"/>
      <c r="N33" s="2"/>
      <c r="O33" s="2"/>
      <c r="P33" s="2"/>
    </row>
    <row r="34" spans="1:16" s="3" customFormat="1" x14ac:dyDescent="0.25">
      <c r="B34" s="104"/>
      <c r="C34" s="70"/>
      <c r="D34" s="36"/>
      <c r="E34" s="34"/>
      <c r="F34" s="5"/>
      <c r="G34" s="2"/>
      <c r="H34" s="4" t="s">
        <v>55</v>
      </c>
      <c r="I34" s="2"/>
      <c r="J34" s="2"/>
      <c r="K34" s="2"/>
      <c r="L34" s="2"/>
      <c r="M34" s="2"/>
      <c r="N34" s="2"/>
      <c r="O34" s="2"/>
      <c r="P34" s="2"/>
    </row>
    <row r="35" spans="1:16" s="3" customFormat="1" x14ac:dyDescent="0.25">
      <c r="B35" s="104"/>
      <c r="C35" s="108" t="s">
        <v>56</v>
      </c>
      <c r="D35" s="36"/>
      <c r="E35" s="34"/>
      <c r="G35" s="2"/>
      <c r="H35" s="4" t="s">
        <v>57</v>
      </c>
      <c r="I35" s="2"/>
      <c r="J35" s="2"/>
      <c r="K35" s="2"/>
      <c r="L35" s="2"/>
      <c r="M35" s="2"/>
      <c r="N35" s="2"/>
      <c r="O35" s="2"/>
      <c r="P35" s="2"/>
    </row>
    <row r="36" spans="1:16" s="3" customFormat="1" ht="31.5" customHeight="1" thickBot="1" x14ac:dyDescent="0.3">
      <c r="B36" s="363" t="s">
        <v>58</v>
      </c>
      <c r="C36" s="365"/>
      <c r="D36" s="36"/>
      <c r="E36" s="34"/>
      <c r="G36" s="2"/>
      <c r="H36" s="4" t="s">
        <v>59</v>
      </c>
      <c r="I36" s="2"/>
      <c r="J36" s="2"/>
      <c r="K36" s="2"/>
      <c r="L36" s="2"/>
      <c r="M36" s="2"/>
      <c r="N36" s="2"/>
      <c r="O36" s="2"/>
      <c r="P36" s="2"/>
    </row>
    <row r="37" spans="1:16" s="3" customFormat="1" x14ac:dyDescent="0.25">
      <c r="B37" s="104"/>
      <c r="C37" s="70" t="s">
        <v>60</v>
      </c>
      <c r="D37" s="16" t="s">
        <v>659</v>
      </c>
      <c r="E37" s="34"/>
      <c r="G37" s="2"/>
      <c r="H37" s="4" t="s">
        <v>61</v>
      </c>
      <c r="I37" s="2"/>
      <c r="J37" s="2"/>
      <c r="K37" s="2"/>
      <c r="L37" s="2"/>
      <c r="M37" s="2"/>
      <c r="N37" s="2"/>
      <c r="O37" s="2"/>
      <c r="P37" s="2"/>
    </row>
    <row r="38" spans="1:16" s="3" customFormat="1" ht="14.4" x14ac:dyDescent="0.3">
      <c r="B38" s="104"/>
      <c r="C38" s="70" t="s">
        <v>62</v>
      </c>
      <c r="D38" s="224" t="s">
        <v>660</v>
      </c>
      <c r="E38" s="34"/>
      <c r="G38" s="2"/>
      <c r="H38" s="4" t="s">
        <v>63</v>
      </c>
      <c r="I38" s="2"/>
      <c r="J38" s="2"/>
      <c r="K38" s="2"/>
      <c r="L38" s="2"/>
      <c r="M38" s="2"/>
      <c r="N38" s="2"/>
      <c r="O38" s="2"/>
      <c r="P38" s="2"/>
    </row>
    <row r="39" spans="1:16" s="3" customFormat="1" ht="14.4" thickBot="1" x14ac:dyDescent="0.3">
      <c r="B39" s="104"/>
      <c r="C39" s="70" t="s">
        <v>64</v>
      </c>
      <c r="D39" s="17" t="s">
        <v>780</v>
      </c>
      <c r="E39" s="34"/>
      <c r="G39" s="2"/>
      <c r="H39" s="4" t="s">
        <v>65</v>
      </c>
      <c r="I39" s="2"/>
      <c r="J39" s="2"/>
      <c r="K39" s="2"/>
      <c r="L39" s="2"/>
      <c r="M39" s="2"/>
      <c r="N39" s="2"/>
      <c r="O39" s="2"/>
      <c r="P39" s="2"/>
    </row>
    <row r="40" spans="1:16" s="3" customFormat="1" ht="15" customHeight="1" thickBot="1" x14ac:dyDescent="0.3">
      <c r="B40" s="104"/>
      <c r="C40" s="66" t="s">
        <v>207</v>
      </c>
      <c r="D40" s="225"/>
      <c r="E40" s="34"/>
      <c r="G40" s="2"/>
      <c r="H40" s="4" t="s">
        <v>66</v>
      </c>
      <c r="I40" s="2"/>
      <c r="J40" s="2"/>
      <c r="K40" s="2"/>
      <c r="L40" s="2"/>
      <c r="M40" s="2"/>
      <c r="N40" s="2"/>
      <c r="O40" s="2"/>
      <c r="P40" s="2"/>
    </row>
    <row r="41" spans="1:16" s="3" customFormat="1" x14ac:dyDescent="0.25">
      <c r="B41" s="104"/>
      <c r="C41" s="70" t="s">
        <v>60</v>
      </c>
      <c r="D41" s="226" t="s">
        <v>661</v>
      </c>
      <c r="E41" s="34"/>
      <c r="G41" s="2"/>
      <c r="H41" s="4" t="s">
        <v>630</v>
      </c>
      <c r="I41" s="2"/>
      <c r="J41" s="2"/>
      <c r="K41" s="2"/>
      <c r="L41" s="2"/>
      <c r="M41" s="2"/>
      <c r="N41" s="2"/>
      <c r="O41" s="2"/>
      <c r="P41" s="2"/>
    </row>
    <row r="42" spans="1:16" s="3" customFormat="1" ht="14.4" x14ac:dyDescent="0.3">
      <c r="B42" s="104"/>
      <c r="C42" s="70" t="s">
        <v>62</v>
      </c>
      <c r="D42" s="227" t="s">
        <v>662</v>
      </c>
      <c r="E42" s="34"/>
      <c r="G42" s="2"/>
      <c r="H42" s="4" t="s">
        <v>67</v>
      </c>
      <c r="I42" s="2"/>
      <c r="J42" s="2"/>
      <c r="K42" s="2"/>
      <c r="L42" s="2"/>
      <c r="M42" s="2"/>
      <c r="N42" s="2"/>
      <c r="O42" s="2"/>
      <c r="P42" s="2"/>
    </row>
    <row r="43" spans="1:16" s="3" customFormat="1" ht="14.4" thickBot="1" x14ac:dyDescent="0.3">
      <c r="B43" s="104"/>
      <c r="C43" s="70" t="s">
        <v>64</v>
      </c>
      <c r="D43" s="228" t="s">
        <v>779</v>
      </c>
      <c r="E43" s="34"/>
      <c r="G43" s="2"/>
      <c r="H43" s="4" t="s">
        <v>68</v>
      </c>
      <c r="I43" s="2"/>
      <c r="J43" s="2"/>
      <c r="K43" s="2"/>
      <c r="L43" s="2"/>
      <c r="M43" s="2"/>
      <c r="N43" s="2"/>
      <c r="O43" s="2"/>
      <c r="P43" s="2"/>
    </row>
    <row r="44" spans="1:16" s="3" customFormat="1" ht="14.4" thickBot="1" x14ac:dyDescent="0.3">
      <c r="B44" s="104"/>
      <c r="C44" s="66" t="s">
        <v>272</v>
      </c>
      <c r="D44" s="36"/>
      <c r="E44" s="34"/>
      <c r="G44" s="2"/>
      <c r="H44" s="4" t="s">
        <v>69</v>
      </c>
      <c r="I44" s="2"/>
      <c r="J44" s="2"/>
      <c r="K44" s="2"/>
      <c r="L44" s="2"/>
      <c r="M44" s="2"/>
      <c r="N44" s="2"/>
      <c r="O44" s="2"/>
      <c r="P44" s="2"/>
    </row>
    <row r="45" spans="1:16" s="3" customFormat="1" x14ac:dyDescent="0.25">
      <c r="B45" s="104"/>
      <c r="C45" s="70" t="s">
        <v>60</v>
      </c>
      <c r="D45" s="16" t="s">
        <v>663</v>
      </c>
      <c r="E45" s="34"/>
      <c r="G45" s="2"/>
      <c r="H45" s="4" t="s">
        <v>70</v>
      </c>
      <c r="I45" s="2"/>
      <c r="J45" s="2"/>
      <c r="K45" s="2"/>
      <c r="L45" s="2"/>
      <c r="M45" s="2"/>
      <c r="N45" s="2"/>
      <c r="O45" s="2"/>
      <c r="P45" s="2"/>
    </row>
    <row r="46" spans="1:16" s="3" customFormat="1" ht="14.4" x14ac:dyDescent="0.3">
      <c r="B46" s="104"/>
      <c r="C46" s="70" t="s">
        <v>62</v>
      </c>
      <c r="D46" s="224" t="s">
        <v>664</v>
      </c>
      <c r="E46" s="34"/>
      <c r="G46" s="2"/>
      <c r="H46" s="4" t="s">
        <v>71</v>
      </c>
      <c r="I46" s="2"/>
      <c r="J46" s="2"/>
      <c r="K46" s="2"/>
      <c r="L46" s="2"/>
      <c r="M46" s="2"/>
      <c r="N46" s="2"/>
      <c r="O46" s="2"/>
      <c r="P46" s="2"/>
    </row>
    <row r="47" spans="1:16" ht="14.4" thickBot="1" x14ac:dyDescent="0.3">
      <c r="A47" s="3"/>
      <c r="B47" s="104"/>
      <c r="C47" s="70" t="s">
        <v>64</v>
      </c>
      <c r="D47" s="17"/>
      <c r="E47" s="34"/>
      <c r="H47" s="4" t="s">
        <v>72</v>
      </c>
    </row>
    <row r="48" spans="1:16" ht="14.4" thickBot="1" x14ac:dyDescent="0.3">
      <c r="B48" s="104"/>
      <c r="C48" s="66" t="s">
        <v>206</v>
      </c>
      <c r="D48" s="36"/>
      <c r="E48" s="34"/>
      <c r="H48" s="4" t="s">
        <v>73</v>
      </c>
    </row>
    <row r="49" spans="2:8" x14ac:dyDescent="0.25">
      <c r="B49" s="104"/>
      <c r="C49" s="70" t="s">
        <v>60</v>
      </c>
      <c r="D49" s="16" t="s">
        <v>665</v>
      </c>
      <c r="E49" s="34"/>
      <c r="H49" s="4" t="s">
        <v>74</v>
      </c>
    </row>
    <row r="50" spans="2:8" ht="14.4" x14ac:dyDescent="0.3">
      <c r="B50" s="104"/>
      <c r="C50" s="70" t="s">
        <v>62</v>
      </c>
      <c r="D50" s="224" t="s">
        <v>666</v>
      </c>
      <c r="E50" s="34"/>
      <c r="H50" s="4" t="s">
        <v>75</v>
      </c>
    </row>
    <row r="51" spans="2:8" ht="14.4" thickBot="1" x14ac:dyDescent="0.3">
      <c r="B51" s="104"/>
      <c r="C51" s="70" t="s">
        <v>64</v>
      </c>
      <c r="D51" s="17"/>
      <c r="E51" s="34"/>
      <c r="H51" s="4" t="s">
        <v>76</v>
      </c>
    </row>
    <row r="52" spans="2:8" ht="14.4" thickBot="1" x14ac:dyDescent="0.3">
      <c r="B52" s="104"/>
      <c r="C52" s="66" t="s">
        <v>206</v>
      </c>
      <c r="D52" s="36"/>
      <c r="E52" s="34"/>
      <c r="H52" s="4" t="s">
        <v>77</v>
      </c>
    </row>
    <row r="53" spans="2:8" x14ac:dyDescent="0.25">
      <c r="B53" s="104"/>
      <c r="C53" s="70" t="s">
        <v>60</v>
      </c>
      <c r="D53" s="16"/>
      <c r="E53" s="34"/>
      <c r="H53" s="4" t="s">
        <v>78</v>
      </c>
    </row>
    <row r="54" spans="2:8" x14ac:dyDescent="0.25">
      <c r="B54" s="104"/>
      <c r="C54" s="70" t="s">
        <v>62</v>
      </c>
      <c r="D54" s="15"/>
      <c r="E54" s="34"/>
      <c r="H54" s="4" t="s">
        <v>79</v>
      </c>
    </row>
    <row r="55" spans="2:8" ht="14.4" thickBot="1" x14ac:dyDescent="0.3">
      <c r="B55" s="104"/>
      <c r="C55" s="70" t="s">
        <v>64</v>
      </c>
      <c r="D55" s="17"/>
      <c r="E55" s="34"/>
      <c r="H55" s="4" t="s">
        <v>80</v>
      </c>
    </row>
    <row r="56" spans="2:8" ht="14.4" thickBot="1" x14ac:dyDescent="0.3">
      <c r="B56" s="104"/>
      <c r="C56" s="66" t="s">
        <v>206</v>
      </c>
      <c r="D56" s="36"/>
      <c r="E56" s="34"/>
      <c r="H56" s="4" t="s">
        <v>81</v>
      </c>
    </row>
    <row r="57" spans="2:8" x14ac:dyDescent="0.25">
      <c r="B57" s="104"/>
      <c r="C57" s="70" t="s">
        <v>60</v>
      </c>
      <c r="D57" s="16"/>
      <c r="E57" s="34"/>
      <c r="H57" s="4" t="s">
        <v>82</v>
      </c>
    </row>
    <row r="58" spans="2:8" x14ac:dyDescent="0.25">
      <c r="B58" s="104"/>
      <c r="C58" s="70" t="s">
        <v>62</v>
      </c>
      <c r="D58" s="15"/>
      <c r="E58" s="34"/>
      <c r="H58" s="4" t="s">
        <v>83</v>
      </c>
    </row>
    <row r="59" spans="2:8" ht="14.4" thickBot="1" x14ac:dyDescent="0.3">
      <c r="B59" s="104"/>
      <c r="C59" s="70" t="s">
        <v>64</v>
      </c>
      <c r="D59" s="17"/>
      <c r="E59" s="34"/>
      <c r="H59" s="4" t="s">
        <v>84</v>
      </c>
    </row>
    <row r="60" spans="2:8" ht="14.4" thickBot="1" x14ac:dyDescent="0.3">
      <c r="B60" s="109"/>
      <c r="C60" s="110"/>
      <c r="D60" s="71"/>
      <c r="E60" s="41"/>
      <c r="H60" s="4" t="s">
        <v>85</v>
      </c>
    </row>
    <row r="61" spans="2:8" x14ac:dyDescent="0.25">
      <c r="H61" s="4" t="s">
        <v>86</v>
      </c>
    </row>
    <row r="62" spans="2:8" x14ac:dyDescent="0.25">
      <c r="H62" s="4" t="s">
        <v>87</v>
      </c>
    </row>
    <row r="63" spans="2:8" x14ac:dyDescent="0.25">
      <c r="H63" s="4" t="s">
        <v>88</v>
      </c>
    </row>
    <row r="64" spans="2:8" x14ac:dyDescent="0.25">
      <c r="H64" s="4" t="s">
        <v>89</v>
      </c>
    </row>
    <row r="65" spans="8:8" x14ac:dyDescent="0.25">
      <c r="H65" s="4" t="s">
        <v>90</v>
      </c>
    </row>
    <row r="66" spans="8:8" x14ac:dyDescent="0.25">
      <c r="H66" s="4" t="s">
        <v>91</v>
      </c>
    </row>
    <row r="67" spans="8:8" x14ac:dyDescent="0.25">
      <c r="H67" s="4" t="s">
        <v>92</v>
      </c>
    </row>
    <row r="68" spans="8:8" x14ac:dyDescent="0.25">
      <c r="H68" s="4" t="s">
        <v>93</v>
      </c>
    </row>
    <row r="69" spans="8:8" x14ac:dyDescent="0.25">
      <c r="H69" s="4" t="s">
        <v>94</v>
      </c>
    </row>
    <row r="70" spans="8:8" x14ac:dyDescent="0.25">
      <c r="H70" s="4" t="s">
        <v>95</v>
      </c>
    </row>
    <row r="71" spans="8:8" x14ac:dyDescent="0.25">
      <c r="H71" s="4" t="s">
        <v>96</v>
      </c>
    </row>
    <row r="72" spans="8:8" x14ac:dyDescent="0.25">
      <c r="H72" s="4" t="s">
        <v>97</v>
      </c>
    </row>
    <row r="73" spans="8:8" x14ac:dyDescent="0.25">
      <c r="H73" s="4" t="s">
        <v>98</v>
      </c>
    </row>
    <row r="74" spans="8:8" x14ac:dyDescent="0.25">
      <c r="H74" s="4" t="s">
        <v>99</v>
      </c>
    </row>
    <row r="75" spans="8:8" x14ac:dyDescent="0.25">
      <c r="H75" s="4" t="s">
        <v>100</v>
      </c>
    </row>
    <row r="76" spans="8:8" x14ac:dyDescent="0.25">
      <c r="H76" s="4" t="s">
        <v>101</v>
      </c>
    </row>
    <row r="77" spans="8:8" x14ac:dyDescent="0.25">
      <c r="H77" s="4" t="s">
        <v>102</v>
      </c>
    </row>
    <row r="78" spans="8:8" x14ac:dyDescent="0.25">
      <c r="H78" s="4" t="s">
        <v>103</v>
      </c>
    </row>
    <row r="79" spans="8:8" x14ac:dyDescent="0.25">
      <c r="H79" s="4" t="s">
        <v>104</v>
      </c>
    </row>
    <row r="80" spans="8:8" x14ac:dyDescent="0.25">
      <c r="H80" s="4" t="s">
        <v>105</v>
      </c>
    </row>
    <row r="81" spans="8:8" x14ac:dyDescent="0.25">
      <c r="H81" s="4" t="s">
        <v>106</v>
      </c>
    </row>
    <row r="82" spans="8:8" x14ac:dyDescent="0.25">
      <c r="H82" s="4" t="s">
        <v>107</v>
      </c>
    </row>
    <row r="83" spans="8:8" x14ac:dyDescent="0.25">
      <c r="H83" s="4" t="s">
        <v>108</v>
      </c>
    </row>
    <row r="84" spans="8:8" x14ac:dyDescent="0.25">
      <c r="H84" s="4" t="s">
        <v>109</v>
      </c>
    </row>
    <row r="85" spans="8:8" x14ac:dyDescent="0.25">
      <c r="H85" s="4" t="s">
        <v>110</v>
      </c>
    </row>
    <row r="86" spans="8:8" x14ac:dyDescent="0.25">
      <c r="H86" s="4" t="s">
        <v>111</v>
      </c>
    </row>
    <row r="87" spans="8:8" x14ac:dyDescent="0.25">
      <c r="H87" s="4" t="s">
        <v>112</v>
      </c>
    </row>
    <row r="88" spans="8:8" x14ac:dyDescent="0.25">
      <c r="H88" s="4" t="s">
        <v>113</v>
      </c>
    </row>
    <row r="89" spans="8:8" x14ac:dyDescent="0.25">
      <c r="H89" s="4" t="s">
        <v>114</v>
      </c>
    </row>
    <row r="90" spans="8:8" x14ac:dyDescent="0.25">
      <c r="H90" s="4" t="s">
        <v>115</v>
      </c>
    </row>
    <row r="91" spans="8:8" x14ac:dyDescent="0.25">
      <c r="H91" s="4" t="s">
        <v>116</v>
      </c>
    </row>
    <row r="92" spans="8:8" x14ac:dyDescent="0.25">
      <c r="H92" s="4" t="s">
        <v>117</v>
      </c>
    </row>
    <row r="93" spans="8:8" x14ac:dyDescent="0.25">
      <c r="H93" s="4" t="s">
        <v>118</v>
      </c>
    </row>
    <row r="94" spans="8:8" x14ac:dyDescent="0.25">
      <c r="H94" s="4" t="s">
        <v>119</v>
      </c>
    </row>
    <row r="95" spans="8:8" x14ac:dyDescent="0.25">
      <c r="H95" s="4" t="s">
        <v>120</v>
      </c>
    </row>
    <row r="96" spans="8:8" x14ac:dyDescent="0.25">
      <c r="H96" s="4" t="s">
        <v>121</v>
      </c>
    </row>
    <row r="97" spans="8:8" x14ac:dyDescent="0.25">
      <c r="H97" s="4" t="s">
        <v>122</v>
      </c>
    </row>
    <row r="98" spans="8:8" x14ac:dyDescent="0.25">
      <c r="H98" s="4" t="s">
        <v>123</v>
      </c>
    </row>
    <row r="99" spans="8:8" x14ac:dyDescent="0.25">
      <c r="H99" s="4" t="s">
        <v>124</v>
      </c>
    </row>
    <row r="100" spans="8:8" x14ac:dyDescent="0.25">
      <c r="H100" s="4" t="s">
        <v>125</v>
      </c>
    </row>
    <row r="101" spans="8:8" x14ac:dyDescent="0.25">
      <c r="H101" s="4" t="s">
        <v>126</v>
      </c>
    </row>
    <row r="102" spans="8:8" x14ac:dyDescent="0.25">
      <c r="H102" s="4" t="s">
        <v>127</v>
      </c>
    </row>
    <row r="103" spans="8:8" x14ac:dyDescent="0.25">
      <c r="H103" s="4" t="s">
        <v>128</v>
      </c>
    </row>
    <row r="104" spans="8:8" x14ac:dyDescent="0.25">
      <c r="H104" s="4" t="s">
        <v>129</v>
      </c>
    </row>
    <row r="105" spans="8:8" x14ac:dyDescent="0.25">
      <c r="H105" s="4" t="s">
        <v>130</v>
      </c>
    </row>
    <row r="106" spans="8:8" x14ac:dyDescent="0.25">
      <c r="H106" s="4" t="s">
        <v>131</v>
      </c>
    </row>
    <row r="107" spans="8:8" x14ac:dyDescent="0.25">
      <c r="H107" s="4" t="s">
        <v>132</v>
      </c>
    </row>
    <row r="108" spans="8:8" x14ac:dyDescent="0.25">
      <c r="H108" s="4" t="s">
        <v>133</v>
      </c>
    </row>
    <row r="109" spans="8:8" x14ac:dyDescent="0.25">
      <c r="H109" s="4" t="s">
        <v>134</v>
      </c>
    </row>
    <row r="110" spans="8:8" x14ac:dyDescent="0.25">
      <c r="H110" s="4" t="s">
        <v>135</v>
      </c>
    </row>
    <row r="111" spans="8:8" x14ac:dyDescent="0.25">
      <c r="H111" s="4" t="s">
        <v>136</v>
      </c>
    </row>
    <row r="112" spans="8:8" x14ac:dyDescent="0.25">
      <c r="H112" s="4" t="s">
        <v>137</v>
      </c>
    </row>
    <row r="113" spans="8:8" x14ac:dyDescent="0.25">
      <c r="H113" s="4" t="s">
        <v>138</v>
      </c>
    </row>
    <row r="114" spans="8:8" x14ac:dyDescent="0.25">
      <c r="H114" s="4" t="s">
        <v>139</v>
      </c>
    </row>
    <row r="115" spans="8:8" x14ac:dyDescent="0.25">
      <c r="H115" s="4" t="s">
        <v>140</v>
      </c>
    </row>
    <row r="116" spans="8:8" x14ac:dyDescent="0.25">
      <c r="H116" s="4" t="s">
        <v>141</v>
      </c>
    </row>
    <row r="117" spans="8:8" x14ac:dyDescent="0.25">
      <c r="H117" s="4" t="s">
        <v>142</v>
      </c>
    </row>
    <row r="118" spans="8:8" x14ac:dyDescent="0.25">
      <c r="H118" s="4" t="s">
        <v>143</v>
      </c>
    </row>
    <row r="119" spans="8:8" x14ac:dyDescent="0.25">
      <c r="H119" s="4" t="s">
        <v>144</v>
      </c>
    </row>
    <row r="120" spans="8:8" x14ac:dyDescent="0.25">
      <c r="H120" s="4" t="s">
        <v>145</v>
      </c>
    </row>
    <row r="121" spans="8:8" x14ac:dyDescent="0.25">
      <c r="H121" s="4" t="s">
        <v>146</v>
      </c>
    </row>
    <row r="122" spans="8:8" x14ac:dyDescent="0.25">
      <c r="H122" s="4" t="s">
        <v>147</v>
      </c>
    </row>
    <row r="123" spans="8:8" x14ac:dyDescent="0.25">
      <c r="H123" s="4" t="s">
        <v>148</v>
      </c>
    </row>
    <row r="124" spans="8:8" x14ac:dyDescent="0.25">
      <c r="H124" s="4" t="s">
        <v>149</v>
      </c>
    </row>
    <row r="125" spans="8:8" x14ac:dyDescent="0.25">
      <c r="H125" s="4" t="s">
        <v>150</v>
      </c>
    </row>
    <row r="126" spans="8:8" x14ac:dyDescent="0.25">
      <c r="H126" s="4" t="s">
        <v>151</v>
      </c>
    </row>
    <row r="127" spans="8:8" x14ac:dyDescent="0.25">
      <c r="H127" s="4" t="s">
        <v>152</v>
      </c>
    </row>
    <row r="128" spans="8:8" x14ac:dyDescent="0.25">
      <c r="H128" s="4" t="s">
        <v>153</v>
      </c>
    </row>
    <row r="129" spans="8:8" x14ac:dyDescent="0.25">
      <c r="H129" s="4" t="s">
        <v>154</v>
      </c>
    </row>
    <row r="130" spans="8:8" x14ac:dyDescent="0.25">
      <c r="H130" s="4" t="s">
        <v>155</v>
      </c>
    </row>
    <row r="131" spans="8:8" x14ac:dyDescent="0.25">
      <c r="H131" s="4" t="s">
        <v>156</v>
      </c>
    </row>
    <row r="132" spans="8:8" x14ac:dyDescent="0.25">
      <c r="H132" s="4" t="s">
        <v>157</v>
      </c>
    </row>
    <row r="133" spans="8:8" x14ac:dyDescent="0.25">
      <c r="H133" s="4" t="s">
        <v>158</v>
      </c>
    </row>
    <row r="134" spans="8:8" x14ac:dyDescent="0.25">
      <c r="H134" s="4" t="s">
        <v>159</v>
      </c>
    </row>
    <row r="135" spans="8:8" x14ac:dyDescent="0.25">
      <c r="H135" s="4" t="s">
        <v>160</v>
      </c>
    </row>
    <row r="136" spans="8:8" x14ac:dyDescent="0.25">
      <c r="H136" s="4" t="s">
        <v>161</v>
      </c>
    </row>
    <row r="137" spans="8:8" x14ac:dyDescent="0.25">
      <c r="H137" s="4" t="s">
        <v>162</v>
      </c>
    </row>
    <row r="138" spans="8:8" x14ac:dyDescent="0.25">
      <c r="H138" s="4" t="s">
        <v>163</v>
      </c>
    </row>
    <row r="139" spans="8:8" x14ac:dyDescent="0.25">
      <c r="H139" s="4" t="s">
        <v>164</v>
      </c>
    </row>
    <row r="140" spans="8:8" x14ac:dyDescent="0.25">
      <c r="H140" s="4" t="s">
        <v>165</v>
      </c>
    </row>
    <row r="141" spans="8:8" x14ac:dyDescent="0.25">
      <c r="H141" s="4" t="s">
        <v>166</v>
      </c>
    </row>
    <row r="142" spans="8:8" x14ac:dyDescent="0.25">
      <c r="H142" s="4" t="s">
        <v>167</v>
      </c>
    </row>
    <row r="143" spans="8:8" x14ac:dyDescent="0.25">
      <c r="H143" s="4" t="s">
        <v>168</v>
      </c>
    </row>
    <row r="144" spans="8:8" x14ac:dyDescent="0.25">
      <c r="H144" s="4" t="s">
        <v>169</v>
      </c>
    </row>
    <row r="145" spans="8:8" x14ac:dyDescent="0.25">
      <c r="H145" s="4" t="s">
        <v>170</v>
      </c>
    </row>
    <row r="146" spans="8:8" x14ac:dyDescent="0.25">
      <c r="H146" s="4" t="s">
        <v>171</v>
      </c>
    </row>
    <row r="147" spans="8:8" x14ac:dyDescent="0.25">
      <c r="H147" s="4" t="s">
        <v>172</v>
      </c>
    </row>
    <row r="148" spans="8:8" x14ac:dyDescent="0.25">
      <c r="H148" s="4" t="s">
        <v>173</v>
      </c>
    </row>
    <row r="149" spans="8:8" x14ac:dyDescent="0.25">
      <c r="H149" s="4" t="s">
        <v>174</v>
      </c>
    </row>
    <row r="150" spans="8:8" x14ac:dyDescent="0.25">
      <c r="H150" s="4" t="s">
        <v>175</v>
      </c>
    </row>
    <row r="151" spans="8:8" x14ac:dyDescent="0.25">
      <c r="H151" s="4" t="s">
        <v>176</v>
      </c>
    </row>
    <row r="152" spans="8:8" x14ac:dyDescent="0.25">
      <c r="H152" s="4" t="s">
        <v>177</v>
      </c>
    </row>
    <row r="153" spans="8:8" x14ac:dyDescent="0.25">
      <c r="H153" s="4" t="s">
        <v>178</v>
      </c>
    </row>
    <row r="154" spans="8:8" x14ac:dyDescent="0.25">
      <c r="H154" s="4" t="s">
        <v>179</v>
      </c>
    </row>
    <row r="155" spans="8:8" x14ac:dyDescent="0.25">
      <c r="H155" s="4" t="s">
        <v>180</v>
      </c>
    </row>
    <row r="156" spans="8:8" x14ac:dyDescent="0.25">
      <c r="H156" s="4" t="s">
        <v>181</v>
      </c>
    </row>
    <row r="157" spans="8:8" x14ac:dyDescent="0.25">
      <c r="H157" s="4" t="s">
        <v>182</v>
      </c>
    </row>
    <row r="158" spans="8:8" x14ac:dyDescent="0.25">
      <c r="H158" s="4" t="s">
        <v>183</v>
      </c>
    </row>
    <row r="159" spans="8:8" x14ac:dyDescent="0.25">
      <c r="H159" s="4" t="s">
        <v>184</v>
      </c>
    </row>
    <row r="160" spans="8:8" x14ac:dyDescent="0.25">
      <c r="H160" s="4" t="s">
        <v>185</v>
      </c>
    </row>
    <row r="161" spans="8:8" x14ac:dyDescent="0.25">
      <c r="H161" s="4" t="s">
        <v>186</v>
      </c>
    </row>
    <row r="162" spans="8:8" x14ac:dyDescent="0.25">
      <c r="H162" s="4" t="s">
        <v>187</v>
      </c>
    </row>
    <row r="163" spans="8:8" x14ac:dyDescent="0.25">
      <c r="H163" s="4" t="s">
        <v>188</v>
      </c>
    </row>
    <row r="164" spans="8:8" x14ac:dyDescent="0.25">
      <c r="H164" s="4" t="s">
        <v>189</v>
      </c>
    </row>
    <row r="165" spans="8:8" x14ac:dyDescent="0.25">
      <c r="H165" s="4" t="s">
        <v>190</v>
      </c>
    </row>
    <row r="166" spans="8:8" x14ac:dyDescent="0.25">
      <c r="H166" s="4" t="s">
        <v>191</v>
      </c>
    </row>
    <row r="167" spans="8:8" x14ac:dyDescent="0.25">
      <c r="H167" s="4" t="s">
        <v>192</v>
      </c>
    </row>
    <row r="168" spans="8:8" x14ac:dyDescent="0.25">
      <c r="H168" s="4" t="s">
        <v>193</v>
      </c>
    </row>
    <row r="169" spans="8:8" x14ac:dyDescent="0.25">
      <c r="H169" s="4" t="s">
        <v>194</v>
      </c>
    </row>
    <row r="170" spans="8:8" x14ac:dyDescent="0.25">
      <c r="H170" s="4" t="s">
        <v>195</v>
      </c>
    </row>
    <row r="171" spans="8:8" x14ac:dyDescent="0.25">
      <c r="H171" s="4" t="s">
        <v>196</v>
      </c>
    </row>
    <row r="172" spans="8:8" x14ac:dyDescent="0.25">
      <c r="H172" s="4" t="s">
        <v>197</v>
      </c>
    </row>
    <row r="173" spans="8:8" x14ac:dyDescent="0.25">
      <c r="H173" s="4" t="s">
        <v>198</v>
      </c>
    </row>
    <row r="174" spans="8:8" x14ac:dyDescent="0.25">
      <c r="H174" s="4" t="s">
        <v>199</v>
      </c>
    </row>
    <row r="175" spans="8:8" x14ac:dyDescent="0.25">
      <c r="H175" s="4" t="s">
        <v>200</v>
      </c>
    </row>
    <row r="176" spans="8:8" x14ac:dyDescent="0.25">
      <c r="H176" s="4" t="s">
        <v>201</v>
      </c>
    </row>
    <row r="177" spans="8:8" x14ac:dyDescent="0.25">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 ref="D50" r:id="rId4"/>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1"/>
  <sheetViews>
    <sheetView workbookViewId="0">
      <selection activeCell="H2" sqref="H2:I39"/>
    </sheetView>
  </sheetViews>
  <sheetFormatPr defaultColWidth="9.109375" defaultRowHeight="13.8" x14ac:dyDescent="0.25"/>
  <cols>
    <col min="1" max="1" width="1.44140625" style="19" customWidth="1"/>
    <col min="2" max="2" width="1.5546875" style="18" customWidth="1"/>
    <col min="3" max="3" width="10.33203125" style="18" customWidth="1"/>
    <col min="4" max="4" width="14.109375" style="18" customWidth="1"/>
    <col min="5" max="5" width="25.109375" style="19" customWidth="1"/>
    <col min="6" max="6" width="45.44140625" style="19" customWidth="1"/>
    <col min="7" max="7" width="13.5546875" style="19" customWidth="1"/>
    <col min="8" max="8" width="13.88671875" style="19" customWidth="1"/>
    <col min="9" max="9" width="13.6640625" style="19" customWidth="1"/>
    <col min="10" max="10" width="9.109375" style="19"/>
    <col min="11" max="13" width="18.109375" style="19" customWidth="1"/>
    <col min="14" max="14" width="18.33203125" style="19" customWidth="1"/>
    <col min="15" max="15" width="9.33203125" style="19" customWidth="1"/>
    <col min="16" max="16384" width="9.109375" style="19"/>
  </cols>
  <sheetData>
    <row r="1" spans="2:15" ht="14.4" thickBot="1" x14ac:dyDescent="0.3"/>
    <row r="2" spans="2:15" ht="14.4" thickBot="1" x14ac:dyDescent="0.3">
      <c r="B2" s="50"/>
      <c r="C2" s="51"/>
      <c r="D2" s="51"/>
      <c r="E2" s="52"/>
      <c r="F2" s="52"/>
      <c r="G2" s="52"/>
      <c r="H2" s="397"/>
      <c r="I2" s="397"/>
    </row>
    <row r="3" spans="2:15" ht="21" thickBot="1" x14ac:dyDescent="0.4">
      <c r="B3" s="54"/>
      <c r="C3" s="402" t="s">
        <v>792</v>
      </c>
      <c r="D3" s="403"/>
      <c r="E3" s="403"/>
      <c r="F3" s="403"/>
      <c r="G3" s="404"/>
      <c r="H3" s="397"/>
      <c r="I3" s="397"/>
    </row>
    <row r="4" spans="2:15" x14ac:dyDescent="0.25">
      <c r="B4" s="406"/>
      <c r="C4" s="407"/>
      <c r="D4" s="407"/>
      <c r="E4" s="407"/>
      <c r="F4" s="407"/>
      <c r="G4" s="57"/>
      <c r="H4" s="397"/>
      <c r="I4" s="397"/>
    </row>
    <row r="5" spans="2:15" x14ac:dyDescent="0.25">
      <c r="B5" s="56"/>
      <c r="C5" s="405"/>
      <c r="D5" s="405"/>
      <c r="E5" s="405"/>
      <c r="F5" s="405"/>
      <c r="G5" s="57"/>
      <c r="H5" s="397"/>
      <c r="I5" s="397"/>
    </row>
    <row r="6" spans="2:15" x14ac:dyDescent="0.25">
      <c r="B6" s="56"/>
      <c r="C6" s="35"/>
      <c r="D6" s="38"/>
      <c r="E6" s="36"/>
      <c r="F6" s="57"/>
      <c r="G6" s="57"/>
      <c r="H6" s="397"/>
      <c r="I6" s="397"/>
    </row>
    <row r="7" spans="2:15" x14ac:dyDescent="0.25">
      <c r="B7" s="56"/>
      <c r="C7" s="371" t="s">
        <v>229</v>
      </c>
      <c r="D7" s="371"/>
      <c r="E7" s="37"/>
      <c r="F7" s="57"/>
      <c r="G7" s="57"/>
      <c r="H7" s="397"/>
      <c r="I7" s="397"/>
    </row>
    <row r="8" spans="2:15" ht="37.5" customHeight="1" thickBot="1" x14ac:dyDescent="0.3">
      <c r="B8" s="56"/>
      <c r="C8" s="410" t="s">
        <v>242</v>
      </c>
      <c r="D8" s="410"/>
      <c r="E8" s="410"/>
      <c r="F8" s="410"/>
      <c r="G8" s="57"/>
      <c r="H8" s="397"/>
      <c r="I8" s="397"/>
    </row>
    <row r="9" spans="2:15" ht="45" customHeight="1" thickBot="1" x14ac:dyDescent="0.3">
      <c r="B9" s="56"/>
      <c r="C9" s="369" t="s">
        <v>839</v>
      </c>
      <c r="D9" s="411"/>
      <c r="E9" s="378">
        <v>1919989</v>
      </c>
      <c r="F9" s="379"/>
      <c r="G9" s="57"/>
      <c r="H9" s="397"/>
      <c r="I9" s="397"/>
      <c r="K9" s="20"/>
    </row>
    <row r="10" spans="2:15" ht="233.25" customHeight="1" thickBot="1" x14ac:dyDescent="0.3">
      <c r="B10" s="56"/>
      <c r="C10" s="371" t="s">
        <v>230</v>
      </c>
      <c r="D10" s="371"/>
      <c r="E10" s="376" t="s">
        <v>934</v>
      </c>
      <c r="F10" s="377"/>
      <c r="G10" s="57"/>
      <c r="H10" s="397"/>
      <c r="I10" s="397"/>
      <c r="K10" s="229"/>
    </row>
    <row r="11" spans="2:15" ht="14.4" thickBot="1" x14ac:dyDescent="0.3">
      <c r="B11" s="56"/>
      <c r="C11" s="38"/>
      <c r="D11" s="38"/>
      <c r="E11" s="57"/>
      <c r="F11" s="57"/>
      <c r="G11" s="57"/>
      <c r="H11" s="397"/>
      <c r="I11" s="397"/>
    </row>
    <row r="12" spans="2:15" ht="26.25" customHeight="1" thickBot="1" x14ac:dyDescent="0.3">
      <c r="B12" s="56"/>
      <c r="C12" s="371" t="s">
        <v>296</v>
      </c>
      <c r="D12" s="371"/>
      <c r="E12" s="388">
        <v>18298.93</v>
      </c>
      <c r="F12" s="389"/>
      <c r="G12" s="57"/>
      <c r="H12" s="397"/>
      <c r="I12" s="397"/>
    </row>
    <row r="13" spans="2:15" ht="24.75" customHeight="1" x14ac:dyDescent="0.25">
      <c r="B13" s="56"/>
      <c r="C13" s="387" t="s">
        <v>295</v>
      </c>
      <c r="D13" s="387"/>
      <c r="E13" s="387"/>
      <c r="F13" s="387"/>
      <c r="G13" s="57"/>
      <c r="H13" s="397"/>
      <c r="I13" s="397"/>
    </row>
    <row r="14" spans="2:15" ht="15" customHeight="1" x14ac:dyDescent="0.25">
      <c r="B14" s="56"/>
      <c r="C14" s="116"/>
      <c r="D14" s="116"/>
      <c r="E14" s="116"/>
      <c r="F14" s="116"/>
      <c r="G14" s="57"/>
      <c r="H14" s="397"/>
      <c r="I14" s="397"/>
    </row>
    <row r="15" spans="2:15" ht="14.4" thickBot="1" x14ac:dyDescent="0.3">
      <c r="B15" s="56"/>
      <c r="C15" s="371" t="s">
        <v>217</v>
      </c>
      <c r="D15" s="371"/>
      <c r="E15" s="57"/>
      <c r="F15" s="57"/>
      <c r="G15" s="57"/>
      <c r="H15" s="397"/>
      <c r="I15" s="397"/>
      <c r="J15" s="20"/>
      <c r="K15" s="20"/>
      <c r="L15" s="20"/>
      <c r="M15" s="20"/>
      <c r="N15" s="20"/>
      <c r="O15" s="20"/>
    </row>
    <row r="16" spans="2:15" ht="63" customHeight="1" x14ac:dyDescent="0.25">
      <c r="B16" s="56"/>
      <c r="C16" s="371" t="s">
        <v>902</v>
      </c>
      <c r="D16" s="371"/>
      <c r="E16" s="111" t="s">
        <v>218</v>
      </c>
      <c r="F16" s="112" t="s">
        <v>219</v>
      </c>
      <c r="G16" s="57"/>
      <c r="H16" s="397"/>
      <c r="I16" s="397"/>
      <c r="J16" s="20"/>
      <c r="K16" s="21"/>
      <c r="L16" s="21"/>
      <c r="M16" s="21"/>
      <c r="N16" s="21"/>
      <c r="O16" s="20"/>
    </row>
    <row r="17" spans="2:15" ht="77.25" customHeight="1" x14ac:dyDescent="0.25">
      <c r="B17" s="56"/>
      <c r="C17" s="38"/>
      <c r="D17" s="38"/>
      <c r="E17" s="272" t="s">
        <v>715</v>
      </c>
      <c r="F17" s="275" t="s">
        <v>714</v>
      </c>
      <c r="G17" s="57"/>
      <c r="H17" s="397"/>
      <c r="I17" s="397"/>
      <c r="J17" s="20"/>
      <c r="K17" s="22"/>
      <c r="L17" s="22"/>
      <c r="M17" s="22"/>
      <c r="N17" s="22"/>
      <c r="O17" s="20"/>
    </row>
    <row r="18" spans="2:15" ht="68.25" customHeight="1" x14ac:dyDescent="0.25">
      <c r="B18" s="56"/>
      <c r="C18" s="38"/>
      <c r="D18" s="38"/>
      <c r="E18" s="272" t="s">
        <v>716</v>
      </c>
      <c r="F18" s="275">
        <f>15190.91+17163.25</f>
        <v>32354.16</v>
      </c>
      <c r="G18" s="57"/>
      <c r="H18" s="397"/>
      <c r="I18" s="397"/>
      <c r="J18" s="20"/>
      <c r="K18" s="22"/>
      <c r="L18" s="22"/>
      <c r="M18" s="22"/>
      <c r="N18" s="22"/>
      <c r="O18" s="20"/>
    </row>
    <row r="19" spans="2:15" ht="63" customHeight="1" x14ac:dyDescent="0.25">
      <c r="B19" s="56"/>
      <c r="C19" s="38"/>
      <c r="D19" s="38"/>
      <c r="E19" s="272" t="s">
        <v>717</v>
      </c>
      <c r="F19" s="275">
        <f>5682.96+32641.19</f>
        <v>38324.15</v>
      </c>
      <c r="G19" s="57"/>
      <c r="H19" s="397"/>
      <c r="I19" s="397"/>
      <c r="J19" s="20"/>
      <c r="K19" s="22"/>
      <c r="L19" s="22"/>
      <c r="M19" s="22"/>
      <c r="N19" s="22"/>
      <c r="O19" s="20"/>
    </row>
    <row r="20" spans="2:15" ht="41.25" customHeight="1" x14ac:dyDescent="0.25">
      <c r="B20" s="56"/>
      <c r="C20" s="38"/>
      <c r="D20" s="38"/>
      <c r="E20" s="272" t="s">
        <v>718</v>
      </c>
      <c r="F20" s="275">
        <f>3234.8+31140.74</f>
        <v>34375.54</v>
      </c>
      <c r="G20" s="57"/>
      <c r="H20" s="397"/>
      <c r="I20" s="397"/>
      <c r="J20" s="20"/>
      <c r="K20" s="22"/>
      <c r="L20" s="22"/>
      <c r="M20" s="22"/>
      <c r="N20" s="22"/>
      <c r="O20" s="20"/>
    </row>
    <row r="21" spans="2:15" x14ac:dyDescent="0.25">
      <c r="B21" s="56"/>
      <c r="C21" s="38"/>
      <c r="D21" s="38"/>
      <c r="E21" s="274" t="s">
        <v>795</v>
      </c>
      <c r="F21" s="273">
        <f>F18+F19+F20</f>
        <v>105053.85</v>
      </c>
      <c r="G21" s="57"/>
      <c r="H21" s="397"/>
      <c r="I21" s="397"/>
      <c r="J21" s="20"/>
      <c r="K21" s="22"/>
      <c r="L21" s="22"/>
      <c r="M21" s="22"/>
      <c r="N21" s="22"/>
      <c r="O21" s="20"/>
    </row>
    <row r="22" spans="2:15" ht="50.25" customHeight="1" x14ac:dyDescent="0.25">
      <c r="B22" s="56"/>
      <c r="C22" s="38"/>
      <c r="D22" s="38"/>
      <c r="E22" s="272" t="s">
        <v>793</v>
      </c>
      <c r="F22" s="275" t="s">
        <v>714</v>
      </c>
      <c r="G22" s="57"/>
      <c r="H22" s="397"/>
      <c r="I22" s="397"/>
      <c r="J22" s="20"/>
      <c r="K22" s="22"/>
      <c r="L22" s="22"/>
      <c r="M22" s="22"/>
      <c r="N22" s="22"/>
      <c r="O22" s="20"/>
    </row>
    <row r="23" spans="2:15" ht="54.75" customHeight="1" x14ac:dyDescent="0.25">
      <c r="B23" s="56"/>
      <c r="C23" s="38"/>
      <c r="D23" s="38"/>
      <c r="E23" s="272" t="s">
        <v>794</v>
      </c>
      <c r="F23" s="275">
        <v>56280.969999999994</v>
      </c>
      <c r="G23" s="57"/>
      <c r="H23" s="397"/>
      <c r="I23" s="397"/>
      <c r="J23" s="20"/>
      <c r="K23" s="22"/>
      <c r="L23" s="22"/>
      <c r="M23" s="22"/>
      <c r="N23" s="22"/>
      <c r="O23" s="20"/>
    </row>
    <row r="24" spans="2:15" x14ac:dyDescent="0.25">
      <c r="B24" s="56"/>
      <c r="C24" s="38"/>
      <c r="D24" s="38"/>
      <c r="E24" s="274" t="s">
        <v>796</v>
      </c>
      <c r="F24" s="273">
        <f>SUM(F23)</f>
        <v>56280.969999999994</v>
      </c>
      <c r="G24" s="57"/>
      <c r="H24" s="397"/>
      <c r="I24" s="397"/>
      <c r="J24" s="20"/>
      <c r="K24" s="22"/>
      <c r="L24" s="22"/>
      <c r="M24" s="22"/>
      <c r="N24" s="22"/>
      <c r="O24" s="20"/>
    </row>
    <row r="25" spans="2:15" ht="51" customHeight="1" x14ac:dyDescent="0.25">
      <c r="B25" s="56"/>
      <c r="C25" s="38"/>
      <c r="D25" s="38"/>
      <c r="E25" s="272" t="s">
        <v>800</v>
      </c>
      <c r="F25" s="275">
        <f>125920.03+32190.63</f>
        <v>158110.66</v>
      </c>
      <c r="G25" s="57"/>
      <c r="H25" s="397"/>
      <c r="I25" s="397"/>
      <c r="J25" s="20"/>
      <c r="K25" s="22"/>
      <c r="L25" s="22"/>
      <c r="M25" s="22"/>
      <c r="N25" s="22"/>
      <c r="O25" s="20"/>
    </row>
    <row r="26" spans="2:15" ht="51" customHeight="1" x14ac:dyDescent="0.25">
      <c r="B26" s="56"/>
      <c r="C26" s="38"/>
      <c r="D26" s="38"/>
      <c r="E26" s="272" t="s">
        <v>801</v>
      </c>
      <c r="F26" s="275">
        <v>135038.1</v>
      </c>
      <c r="G26" s="57"/>
      <c r="H26" s="397"/>
      <c r="I26" s="397"/>
      <c r="J26" s="20"/>
      <c r="K26" s="22"/>
      <c r="L26" s="22"/>
      <c r="M26" s="22"/>
      <c r="N26" s="22"/>
      <c r="O26" s="20"/>
    </row>
    <row r="27" spans="2:15" ht="38.25" customHeight="1" x14ac:dyDescent="0.25">
      <c r="B27" s="56"/>
      <c r="C27" s="38"/>
      <c r="D27" s="38"/>
      <c r="E27" s="272" t="s">
        <v>802</v>
      </c>
      <c r="F27" s="275"/>
      <c r="G27" s="57"/>
      <c r="H27" s="397"/>
      <c r="I27" s="397"/>
      <c r="J27" s="20"/>
      <c r="K27" s="22"/>
      <c r="L27" s="22"/>
      <c r="M27" s="22"/>
      <c r="N27" s="22"/>
      <c r="O27" s="20"/>
    </row>
    <row r="28" spans="2:15" x14ac:dyDescent="0.25">
      <c r="B28" s="56"/>
      <c r="C28" s="38"/>
      <c r="D28" s="38"/>
      <c r="E28" s="274" t="s">
        <v>797</v>
      </c>
      <c r="F28" s="273">
        <f>SUM(F25:F27)</f>
        <v>293148.76</v>
      </c>
      <c r="G28" s="57"/>
      <c r="H28" s="397"/>
      <c r="I28" s="397"/>
      <c r="J28" s="20"/>
      <c r="K28" s="22"/>
      <c r="L28" s="22"/>
      <c r="M28" s="22"/>
      <c r="N28" s="22"/>
      <c r="O28" s="20"/>
    </row>
    <row r="29" spans="2:15" ht="60" customHeight="1" x14ac:dyDescent="0.25">
      <c r="B29" s="56"/>
      <c r="C29" s="38"/>
      <c r="D29" s="38"/>
      <c r="E29" s="265" t="s">
        <v>803</v>
      </c>
      <c r="F29" s="276">
        <f>3713.1+330.44</f>
        <v>4043.54</v>
      </c>
      <c r="G29" s="57"/>
      <c r="H29" s="397"/>
      <c r="I29" s="397"/>
      <c r="J29" s="20"/>
      <c r="K29" s="22"/>
      <c r="L29" s="22"/>
      <c r="M29" s="22"/>
      <c r="N29" s="22"/>
      <c r="O29" s="20"/>
    </row>
    <row r="30" spans="2:15" ht="51" customHeight="1" x14ac:dyDescent="0.25">
      <c r="B30" s="56"/>
      <c r="C30" s="38"/>
      <c r="D30" s="38"/>
      <c r="E30" s="272" t="s">
        <v>804</v>
      </c>
      <c r="F30" s="275">
        <f>23829.67+560.86</f>
        <v>24390.53</v>
      </c>
      <c r="G30" s="57"/>
      <c r="H30" s="397"/>
      <c r="I30" s="397"/>
      <c r="J30" s="20"/>
      <c r="K30" s="22"/>
      <c r="L30" s="22"/>
      <c r="M30" s="22"/>
      <c r="N30" s="22"/>
      <c r="O30" s="20"/>
    </row>
    <row r="31" spans="2:15" ht="51" customHeight="1" x14ac:dyDescent="0.25">
      <c r="B31" s="56"/>
      <c r="C31" s="38"/>
      <c r="D31" s="38"/>
      <c r="E31" s="272" t="s">
        <v>805</v>
      </c>
      <c r="F31" s="275">
        <v>50524.170000000006</v>
      </c>
      <c r="G31" s="57"/>
      <c r="H31" s="397"/>
      <c r="I31" s="397"/>
      <c r="J31" s="20"/>
      <c r="K31" s="22"/>
      <c r="L31" s="22"/>
      <c r="M31" s="22"/>
      <c r="N31" s="22"/>
      <c r="O31" s="20"/>
    </row>
    <row r="32" spans="2:15" ht="38.25" customHeight="1" x14ac:dyDescent="0.25">
      <c r="B32" s="56"/>
      <c r="C32" s="38"/>
      <c r="D32" s="38"/>
      <c r="E32" s="272" t="s">
        <v>806</v>
      </c>
      <c r="F32" s="275">
        <v>9909.65</v>
      </c>
      <c r="G32" s="57"/>
      <c r="H32" s="397"/>
      <c r="I32" s="397"/>
      <c r="J32" s="20"/>
      <c r="K32" s="22"/>
      <c r="L32" s="22"/>
      <c r="M32" s="22"/>
      <c r="N32" s="22"/>
      <c r="O32" s="20"/>
    </row>
    <row r="33" spans="2:15" x14ac:dyDescent="0.25">
      <c r="B33" s="56"/>
      <c r="C33" s="38"/>
      <c r="D33" s="38"/>
      <c r="E33" s="274" t="s">
        <v>798</v>
      </c>
      <c r="F33" s="273">
        <f>F29+F30+F31+F32</f>
        <v>88867.89</v>
      </c>
      <c r="G33" s="57"/>
      <c r="H33" s="397"/>
      <c r="I33" s="397"/>
      <c r="J33" s="20"/>
      <c r="K33" s="22"/>
      <c r="L33" s="22"/>
      <c r="M33" s="22"/>
      <c r="N33" s="22"/>
      <c r="O33" s="20"/>
    </row>
    <row r="34" spans="2:15" ht="14.4" x14ac:dyDescent="0.25">
      <c r="B34" s="56"/>
      <c r="C34" s="38"/>
      <c r="D34" s="38"/>
      <c r="E34" s="272" t="s">
        <v>807</v>
      </c>
      <c r="F34" s="271">
        <v>649.5</v>
      </c>
      <c r="G34" s="57"/>
      <c r="H34" s="397"/>
      <c r="I34" s="397"/>
      <c r="J34" s="20"/>
      <c r="K34" s="22"/>
      <c r="L34" s="22"/>
      <c r="M34" s="22"/>
      <c r="N34" s="22"/>
      <c r="O34" s="20"/>
    </row>
    <row r="35" spans="2:15" ht="14.4" x14ac:dyDescent="0.25">
      <c r="B35" s="56"/>
      <c r="C35" s="38"/>
      <c r="D35" s="38"/>
      <c r="E35" s="272" t="s">
        <v>808</v>
      </c>
      <c r="F35" s="270">
        <v>102675.04</v>
      </c>
      <c r="G35" s="57"/>
      <c r="H35" s="397"/>
      <c r="I35" s="397"/>
      <c r="J35" s="20"/>
      <c r="K35" s="22"/>
      <c r="L35" s="22"/>
      <c r="M35" s="22"/>
      <c r="N35" s="22"/>
      <c r="O35" s="20"/>
    </row>
    <row r="36" spans="2:15" ht="14.4" thickBot="1" x14ac:dyDescent="0.3">
      <c r="B36" s="56"/>
      <c r="C36" s="38"/>
      <c r="D36" s="38"/>
      <c r="E36" s="274" t="s">
        <v>799</v>
      </c>
      <c r="F36" s="273">
        <f>SUM(F34:F35)</f>
        <v>103324.54</v>
      </c>
      <c r="G36" s="57"/>
      <c r="H36" s="397"/>
      <c r="I36" s="397"/>
      <c r="J36" s="20"/>
      <c r="K36" s="22"/>
      <c r="L36" s="22"/>
      <c r="M36" s="22"/>
      <c r="N36" s="22"/>
      <c r="O36" s="20"/>
    </row>
    <row r="37" spans="2:15" x14ac:dyDescent="0.25">
      <c r="B37" s="56"/>
      <c r="C37" s="38"/>
      <c r="D37" s="38"/>
      <c r="E37" s="333" t="s">
        <v>274</v>
      </c>
      <c r="F37" s="334">
        <f>F21+F24+F28+F33+F36</f>
        <v>646676.01</v>
      </c>
      <c r="G37" s="57"/>
      <c r="H37" s="397"/>
      <c r="I37" s="397"/>
      <c r="J37" s="20"/>
      <c r="K37" s="22"/>
      <c r="L37" s="22"/>
      <c r="M37" s="22"/>
      <c r="N37" s="22"/>
      <c r="O37" s="20"/>
    </row>
    <row r="38" spans="2:15" ht="56.25" customHeight="1" x14ac:dyDescent="0.25">
      <c r="B38" s="56"/>
      <c r="C38" s="38"/>
      <c r="D38" s="38"/>
      <c r="E38" s="335" t="s">
        <v>809</v>
      </c>
      <c r="F38" s="336" t="s">
        <v>761</v>
      </c>
      <c r="G38" s="57"/>
      <c r="H38" s="397"/>
      <c r="I38" s="397"/>
      <c r="J38" s="20"/>
      <c r="K38" s="20"/>
      <c r="L38" s="20"/>
      <c r="M38" s="20"/>
      <c r="N38" s="20"/>
      <c r="O38" s="20"/>
    </row>
    <row r="39" spans="2:15" ht="48" customHeight="1" thickBot="1" x14ac:dyDescent="0.3">
      <c r="B39" s="56"/>
      <c r="C39" s="371" t="s">
        <v>277</v>
      </c>
      <c r="D39" s="371"/>
      <c r="E39" s="57"/>
      <c r="F39" s="57"/>
      <c r="G39" s="57"/>
      <c r="H39" s="398"/>
      <c r="I39" s="398"/>
      <c r="J39" s="20"/>
      <c r="K39" s="20"/>
      <c r="L39" s="20"/>
      <c r="M39" s="20"/>
      <c r="N39" s="20"/>
      <c r="O39" s="20"/>
    </row>
    <row r="40" spans="2:15" ht="84.75" customHeight="1" thickBot="1" x14ac:dyDescent="0.3">
      <c r="B40" s="56"/>
      <c r="C40" s="371" t="s">
        <v>837</v>
      </c>
      <c r="D40" s="375"/>
      <c r="E40" s="408" t="s">
        <v>218</v>
      </c>
      <c r="F40" s="409"/>
      <c r="G40" s="322" t="s">
        <v>220</v>
      </c>
      <c r="H40" s="323" t="s">
        <v>243</v>
      </c>
      <c r="I40" s="323"/>
    </row>
    <row r="41" spans="2:15" ht="51.75" customHeight="1" x14ac:dyDescent="0.3">
      <c r="B41" s="56"/>
      <c r="C41" s="38"/>
      <c r="D41" s="38"/>
      <c r="E41" s="399" t="s">
        <v>753</v>
      </c>
      <c r="F41" s="317" t="s">
        <v>715</v>
      </c>
      <c r="G41" s="326">
        <v>0</v>
      </c>
      <c r="H41" s="277"/>
      <c r="I41" s="325"/>
      <c r="L41" s="324"/>
    </row>
    <row r="42" spans="2:15" ht="63.75" customHeight="1" x14ac:dyDescent="0.25">
      <c r="B42" s="56"/>
      <c r="C42" s="38"/>
      <c r="D42" s="38"/>
      <c r="E42" s="391"/>
      <c r="F42" s="318" t="s">
        <v>716</v>
      </c>
      <c r="G42" s="327">
        <v>89860.08</v>
      </c>
      <c r="H42" s="277" t="s">
        <v>812</v>
      </c>
      <c r="I42" s="325"/>
    </row>
    <row r="43" spans="2:15" ht="69" x14ac:dyDescent="0.3">
      <c r="B43" s="56"/>
      <c r="C43" s="38"/>
      <c r="D43" s="38"/>
      <c r="E43" s="391"/>
      <c r="F43" s="319" t="s">
        <v>717</v>
      </c>
      <c r="G43" s="327">
        <v>106280</v>
      </c>
      <c r="H43" s="277">
        <v>42825</v>
      </c>
      <c r="I43" s="277"/>
    </row>
    <row r="44" spans="2:15" ht="41.4" x14ac:dyDescent="0.3">
      <c r="B44" s="56"/>
      <c r="C44" s="38"/>
      <c r="D44" s="38"/>
      <c r="E44" s="392"/>
      <c r="F44" s="319" t="s">
        <v>718</v>
      </c>
      <c r="G44" s="327">
        <v>200000</v>
      </c>
      <c r="H44" s="277">
        <v>42825</v>
      </c>
      <c r="I44" s="277"/>
    </row>
    <row r="45" spans="2:15" ht="16.5" customHeight="1" thickBot="1" x14ac:dyDescent="0.3">
      <c r="B45" s="56"/>
      <c r="C45" s="38"/>
      <c r="D45" s="38"/>
      <c r="E45" s="400"/>
      <c r="F45" s="400"/>
      <c r="G45" s="328">
        <f>SUM(G42:G44)</f>
        <v>396140.08</v>
      </c>
      <c r="H45" s="332">
        <v>42825</v>
      </c>
      <c r="I45" s="325"/>
    </row>
    <row r="46" spans="2:15" ht="33" customHeight="1" x14ac:dyDescent="0.25">
      <c r="B46" s="56"/>
      <c r="C46" s="38"/>
      <c r="D46" s="38"/>
      <c r="E46" s="390" t="s">
        <v>754</v>
      </c>
      <c r="F46" s="282" t="s">
        <v>726</v>
      </c>
      <c r="G46" s="329">
        <v>150000</v>
      </c>
      <c r="H46" s="277">
        <v>42825</v>
      </c>
      <c r="I46" s="325"/>
    </row>
    <row r="47" spans="2:15" ht="45" customHeight="1" x14ac:dyDescent="0.3">
      <c r="B47" s="56"/>
      <c r="C47" s="38"/>
      <c r="D47" s="38"/>
      <c r="E47" s="392"/>
      <c r="F47" s="353" t="s">
        <v>755</v>
      </c>
      <c r="G47" s="354">
        <v>600000</v>
      </c>
      <c r="H47" s="355">
        <v>42825</v>
      </c>
      <c r="I47" s="325"/>
    </row>
    <row r="48" spans="2:15" ht="15" customHeight="1" x14ac:dyDescent="0.25">
      <c r="B48" s="56"/>
      <c r="C48" s="38"/>
      <c r="D48" s="38"/>
      <c r="E48" s="400"/>
      <c r="F48" s="401"/>
      <c r="G48" s="330">
        <f>SUM(G46:G47)</f>
        <v>750000</v>
      </c>
      <c r="H48" s="332">
        <v>42825</v>
      </c>
      <c r="I48" s="325"/>
    </row>
    <row r="49" spans="2:9" ht="74.25" customHeight="1" x14ac:dyDescent="0.25">
      <c r="B49" s="56"/>
      <c r="C49" s="38"/>
      <c r="D49" s="38"/>
      <c r="E49" s="390" t="s">
        <v>756</v>
      </c>
      <c r="F49" s="278" t="s">
        <v>757</v>
      </c>
      <c r="G49" s="327">
        <v>400000</v>
      </c>
      <c r="H49" s="277">
        <v>42825</v>
      </c>
      <c r="I49" s="325"/>
    </row>
    <row r="50" spans="2:9" ht="49.5" customHeight="1" x14ac:dyDescent="0.25">
      <c r="B50" s="56"/>
      <c r="C50" s="38"/>
      <c r="D50" s="38"/>
      <c r="E50" s="391"/>
      <c r="F50" s="278" t="s">
        <v>758</v>
      </c>
      <c r="G50" s="327">
        <v>150000</v>
      </c>
      <c r="H50" s="277" t="s">
        <v>811</v>
      </c>
      <c r="I50" s="277"/>
    </row>
    <row r="51" spans="2:9" ht="41.4" x14ac:dyDescent="0.25">
      <c r="B51" s="56"/>
      <c r="C51" s="38"/>
      <c r="D51" s="38"/>
      <c r="E51" s="392"/>
      <c r="F51" s="278" t="s">
        <v>719</v>
      </c>
      <c r="G51" s="327">
        <v>150000</v>
      </c>
      <c r="H51" s="277" t="s">
        <v>810</v>
      </c>
      <c r="I51" s="325"/>
    </row>
    <row r="52" spans="2:9" ht="14.4" x14ac:dyDescent="0.3">
      <c r="B52" s="56"/>
      <c r="C52" s="38"/>
      <c r="D52" s="38"/>
      <c r="E52" s="393"/>
      <c r="F52" s="394"/>
      <c r="G52" s="330">
        <f>SUM(G49:G51)</f>
        <v>700000</v>
      </c>
      <c r="H52" s="332">
        <v>42825</v>
      </c>
      <c r="I52" s="325"/>
    </row>
    <row r="53" spans="2:9" ht="55.2" x14ac:dyDescent="0.25">
      <c r="B53" s="56"/>
      <c r="C53" s="38"/>
      <c r="D53" s="38"/>
      <c r="E53" s="390" t="s">
        <v>759</v>
      </c>
      <c r="F53" s="278" t="s">
        <v>720</v>
      </c>
      <c r="G53" s="327">
        <v>15750</v>
      </c>
      <c r="H53" s="277">
        <v>42825</v>
      </c>
      <c r="I53" s="325"/>
    </row>
    <row r="54" spans="2:9" ht="55.2" x14ac:dyDescent="0.25">
      <c r="B54" s="56"/>
      <c r="C54" s="38"/>
      <c r="D54" s="38"/>
      <c r="E54" s="391"/>
      <c r="F54" s="278" t="s">
        <v>721</v>
      </c>
      <c r="G54" s="327">
        <v>45210.47</v>
      </c>
      <c r="H54" s="277">
        <v>42825</v>
      </c>
      <c r="I54" s="325"/>
    </row>
    <row r="55" spans="2:9" ht="55.2" x14ac:dyDescent="0.25">
      <c r="B55" s="56"/>
      <c r="C55" s="38"/>
      <c r="D55" s="38"/>
      <c r="E55" s="391"/>
      <c r="F55" s="278" t="s">
        <v>722</v>
      </c>
      <c r="G55" s="327">
        <v>81338.080000000002</v>
      </c>
      <c r="H55" s="277">
        <v>42825</v>
      </c>
      <c r="I55" s="325"/>
    </row>
    <row r="56" spans="2:9" ht="41.4" x14ac:dyDescent="0.3">
      <c r="B56" s="56"/>
      <c r="C56" s="38"/>
      <c r="D56" s="38"/>
      <c r="E56" s="392"/>
      <c r="F56" s="279" t="s">
        <v>723</v>
      </c>
      <c r="G56" s="327">
        <v>43200</v>
      </c>
      <c r="H56" s="277">
        <v>42825</v>
      </c>
      <c r="I56" s="325"/>
    </row>
    <row r="57" spans="2:9" ht="14.4" x14ac:dyDescent="0.3">
      <c r="B57" s="56"/>
      <c r="C57" s="38"/>
      <c r="D57" s="38"/>
      <c r="E57" s="393"/>
      <c r="F57" s="394"/>
      <c r="G57" s="330">
        <f>G53+G54+G55+G56</f>
        <v>185498.55</v>
      </c>
      <c r="H57" s="332">
        <v>42825</v>
      </c>
      <c r="I57" s="325"/>
    </row>
    <row r="58" spans="2:9" x14ac:dyDescent="0.25">
      <c r="B58" s="56"/>
      <c r="C58" s="38"/>
      <c r="D58" s="38"/>
      <c r="E58" s="395" t="s">
        <v>760</v>
      </c>
      <c r="F58" s="280" t="s">
        <v>724</v>
      </c>
      <c r="G58" s="331">
        <v>49500</v>
      </c>
      <c r="H58" s="277">
        <v>42825</v>
      </c>
      <c r="I58" s="325"/>
    </row>
    <row r="59" spans="2:9" x14ac:dyDescent="0.25">
      <c r="B59" s="56"/>
      <c r="C59" s="38"/>
      <c r="D59" s="38"/>
      <c r="E59" s="396"/>
      <c r="F59" s="280" t="s">
        <v>725</v>
      </c>
      <c r="G59" s="331">
        <v>133000</v>
      </c>
      <c r="H59" s="277">
        <v>42825</v>
      </c>
      <c r="I59" s="325"/>
    </row>
    <row r="60" spans="2:9" ht="15" customHeight="1" thickBot="1" x14ac:dyDescent="0.3">
      <c r="B60" s="56"/>
      <c r="C60" s="38"/>
      <c r="D60" s="38"/>
      <c r="E60" s="385"/>
      <c r="F60" s="386"/>
      <c r="G60" s="330">
        <f>SUM(G58:G59)</f>
        <v>182500</v>
      </c>
      <c r="H60" s="332">
        <v>42825</v>
      </c>
      <c r="I60" s="325"/>
    </row>
    <row r="61" spans="2:9" ht="15" customHeight="1" thickBot="1" x14ac:dyDescent="0.3">
      <c r="B61" s="56"/>
      <c r="C61" s="38"/>
      <c r="D61" s="38"/>
      <c r="E61" s="280"/>
      <c r="F61" s="281"/>
      <c r="G61" s="320">
        <f>G45+G48+G52+G57+G60</f>
        <v>2214138.63</v>
      </c>
      <c r="H61" s="332">
        <v>42825</v>
      </c>
      <c r="I61" s="325"/>
    </row>
    <row r="62" spans="2:9" x14ac:dyDescent="0.25">
      <c r="B62" s="56"/>
      <c r="C62" s="38"/>
      <c r="D62" s="38"/>
      <c r="F62" s="283"/>
      <c r="H62" s="321"/>
    </row>
    <row r="63" spans="2:9" ht="34.5" customHeight="1" thickBot="1" x14ac:dyDescent="0.3">
      <c r="B63" s="56"/>
      <c r="C63" s="371" t="s">
        <v>279</v>
      </c>
      <c r="D63" s="371"/>
      <c r="E63" s="371"/>
      <c r="F63" s="371"/>
      <c r="G63" s="113"/>
      <c r="H63" s="55"/>
    </row>
    <row r="64" spans="2:9" ht="63.75" customHeight="1" thickBot="1" x14ac:dyDescent="0.3">
      <c r="B64" s="56"/>
      <c r="C64" s="371" t="s">
        <v>214</v>
      </c>
      <c r="D64" s="375"/>
      <c r="E64" s="383"/>
      <c r="F64" s="384"/>
      <c r="G64" s="57"/>
      <c r="H64" s="55"/>
    </row>
    <row r="65" spans="2:8" ht="15" customHeight="1" thickBot="1" x14ac:dyDescent="0.3">
      <c r="B65" s="56"/>
      <c r="C65" s="382"/>
      <c r="D65" s="382"/>
      <c r="E65" s="382"/>
      <c r="F65" s="382"/>
      <c r="G65" s="57"/>
      <c r="H65" s="55"/>
    </row>
    <row r="66" spans="2:8" ht="59.25" customHeight="1" thickBot="1" x14ac:dyDescent="0.3">
      <c r="B66" s="56"/>
      <c r="C66" s="371" t="s">
        <v>215</v>
      </c>
      <c r="D66" s="375"/>
      <c r="E66" s="380"/>
      <c r="F66" s="381"/>
      <c r="G66" s="57"/>
      <c r="H66" s="55"/>
    </row>
    <row r="67" spans="2:8" ht="99.9" customHeight="1" thickBot="1" x14ac:dyDescent="0.3">
      <c r="B67" s="56"/>
      <c r="C67" s="371" t="s">
        <v>216</v>
      </c>
      <c r="D67" s="375"/>
      <c r="E67" s="376"/>
      <c r="F67" s="377"/>
      <c r="G67" s="57"/>
      <c r="H67" s="55"/>
    </row>
    <row r="68" spans="2:8" ht="15.75" customHeight="1" x14ac:dyDescent="0.25">
      <c r="B68" s="56"/>
      <c r="C68" s="38"/>
      <c r="D68" s="38"/>
      <c r="E68" s="57"/>
      <c r="F68" s="57"/>
      <c r="G68" s="57"/>
      <c r="H68" s="55"/>
    </row>
    <row r="69" spans="2:8" ht="14.4" thickBot="1" x14ac:dyDescent="0.3">
      <c r="B69" s="58"/>
      <c r="C69" s="368"/>
      <c r="D69" s="368"/>
      <c r="E69" s="315"/>
      <c r="F69" s="40"/>
      <c r="G69" s="40"/>
      <c r="H69" s="59"/>
    </row>
    <row r="70" spans="2:8" s="24" customFormat="1" ht="65.099999999999994" customHeight="1" x14ac:dyDescent="0.25">
      <c r="B70" s="23"/>
      <c r="C70" s="369"/>
      <c r="D70" s="369"/>
      <c r="E70" s="370"/>
      <c r="F70" s="370"/>
      <c r="G70" s="11"/>
    </row>
    <row r="71" spans="2:8" ht="59.25" customHeight="1" x14ac:dyDescent="0.25">
      <c r="B71" s="23"/>
      <c r="C71" s="25"/>
      <c r="D71" s="25"/>
      <c r="E71" s="22"/>
      <c r="F71" s="22"/>
      <c r="G71" s="11"/>
    </row>
    <row r="72" spans="2:8" ht="50.1" customHeight="1" x14ac:dyDescent="0.25">
      <c r="B72" s="23"/>
      <c r="C72" s="372"/>
      <c r="D72" s="372"/>
      <c r="E72" s="374"/>
      <c r="F72" s="374"/>
      <c r="G72" s="11"/>
    </row>
    <row r="73" spans="2:8" ht="99.9" customHeight="1" x14ac:dyDescent="0.25">
      <c r="B73" s="23"/>
      <c r="C73" s="372"/>
      <c r="D73" s="372"/>
      <c r="E73" s="373"/>
      <c r="F73" s="373"/>
      <c r="G73" s="11"/>
    </row>
    <row r="74" spans="2:8" x14ac:dyDescent="0.25">
      <c r="B74" s="23"/>
      <c r="C74" s="23"/>
      <c r="D74" s="23"/>
      <c r="E74" s="11"/>
      <c r="F74" s="11"/>
      <c r="G74" s="11"/>
    </row>
    <row r="75" spans="2:8" x14ac:dyDescent="0.25">
      <c r="B75" s="23"/>
      <c r="C75" s="369"/>
      <c r="D75" s="369"/>
      <c r="E75" s="11"/>
      <c r="F75" s="11"/>
      <c r="G75" s="11"/>
    </row>
    <row r="76" spans="2:8" ht="50.1" customHeight="1" x14ac:dyDescent="0.25">
      <c r="B76" s="23"/>
      <c r="C76" s="369"/>
      <c r="D76" s="369"/>
      <c r="E76" s="373"/>
      <c r="F76" s="373"/>
      <c r="G76" s="11"/>
    </row>
    <row r="77" spans="2:8" ht="99.9" customHeight="1" x14ac:dyDescent="0.25">
      <c r="B77" s="23"/>
      <c r="C77" s="372"/>
      <c r="D77" s="372"/>
      <c r="E77" s="373"/>
      <c r="F77" s="373"/>
      <c r="G77" s="11"/>
    </row>
    <row r="78" spans="2:8" x14ac:dyDescent="0.25">
      <c r="B78" s="23"/>
      <c r="C78" s="26"/>
      <c r="D78" s="23"/>
      <c r="E78" s="27"/>
      <c r="F78" s="11"/>
      <c r="G78" s="11"/>
    </row>
    <row r="79" spans="2:8" x14ac:dyDescent="0.25">
      <c r="B79" s="23"/>
      <c r="C79" s="26"/>
      <c r="D79" s="26"/>
      <c r="E79" s="27"/>
      <c r="F79" s="27"/>
      <c r="G79" s="10"/>
    </row>
    <row r="80" spans="2:8" x14ac:dyDescent="0.25">
      <c r="E80" s="28"/>
      <c r="F80" s="28"/>
    </row>
    <row r="81" spans="5:6" x14ac:dyDescent="0.25">
      <c r="E81" s="28"/>
      <c r="F81" s="28"/>
    </row>
  </sheetData>
  <mergeCells count="48">
    <mergeCell ref="H2:I39"/>
    <mergeCell ref="E41:E44"/>
    <mergeCell ref="E45:F45"/>
    <mergeCell ref="E46:E47"/>
    <mergeCell ref="E48:F48"/>
    <mergeCell ref="C3:G3"/>
    <mergeCell ref="C5:F5"/>
    <mergeCell ref="B4:F4"/>
    <mergeCell ref="C7:D7"/>
    <mergeCell ref="E40:F40"/>
    <mergeCell ref="E10:F10"/>
    <mergeCell ref="C8:F8"/>
    <mergeCell ref="C12:D12"/>
    <mergeCell ref="C9:D9"/>
    <mergeCell ref="C10:D10"/>
    <mergeCell ref="C39:D39"/>
    <mergeCell ref="E9:F9"/>
    <mergeCell ref="E66:F66"/>
    <mergeCell ref="C64:D64"/>
    <mergeCell ref="C65:F65"/>
    <mergeCell ref="E64:F64"/>
    <mergeCell ref="E60:F60"/>
    <mergeCell ref="C40:D40"/>
    <mergeCell ref="C16:D16"/>
    <mergeCell ref="C15:D15"/>
    <mergeCell ref="C13:F13"/>
    <mergeCell ref="E12:F12"/>
    <mergeCell ref="E49:E51"/>
    <mergeCell ref="E52:F52"/>
    <mergeCell ref="E53:E56"/>
    <mergeCell ref="E57:F57"/>
    <mergeCell ref="E58:E59"/>
    <mergeCell ref="C69:D69"/>
    <mergeCell ref="C70:D70"/>
    <mergeCell ref="E70:F70"/>
    <mergeCell ref="C63:F63"/>
    <mergeCell ref="C77:D77"/>
    <mergeCell ref="E76:F76"/>
    <mergeCell ref="E77:F77"/>
    <mergeCell ref="E73:F73"/>
    <mergeCell ref="E72:F72"/>
    <mergeCell ref="C72:D72"/>
    <mergeCell ref="C73:D73"/>
    <mergeCell ref="C76:D76"/>
    <mergeCell ref="C75:D75"/>
    <mergeCell ref="C67:D67"/>
    <mergeCell ref="C66:D66"/>
    <mergeCell ref="E67:F67"/>
  </mergeCells>
  <dataValidations count="2">
    <dataValidation type="whole" allowBlank="1" showInputMessage="1" showErrorMessage="1" sqref="E72 E66 E9">
      <formula1>-999999999</formula1>
      <formula2>999999999</formula2>
    </dataValidation>
    <dataValidation type="list" allowBlank="1" showInputMessage="1" showErrorMessage="1" sqref="E76">
      <formula1>$K$82:$K$83</formula1>
    </dataValidation>
  </dataValidations>
  <pageMargins left="0.25" right="0.25" top="0.18" bottom="0.19" header="0.17" footer="0.17"/>
  <pageSetup orientation="portrait" r:id="rId1"/>
  <ignoredErrors>
    <ignoredError sqref="G45"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56"/>
  <sheetViews>
    <sheetView topLeftCell="A26" workbookViewId="0">
      <selection activeCell="E15" sqref="E15:F15"/>
    </sheetView>
  </sheetViews>
  <sheetFormatPr defaultColWidth="9.109375" defaultRowHeight="14.4" x14ac:dyDescent="0.3"/>
  <cols>
    <col min="1" max="2" width="1.88671875" customWidth="1"/>
    <col min="3" max="5" width="22.88671875" customWidth="1"/>
    <col min="6" max="6" width="54.44140625" customWidth="1"/>
    <col min="7" max="7" width="23.33203125" customWidth="1"/>
    <col min="8" max="8" width="1.5546875" customWidth="1"/>
  </cols>
  <sheetData>
    <row r="1" spans="2:7" ht="15" thickBot="1" x14ac:dyDescent="0.35"/>
    <row r="2" spans="2:7" ht="15" thickBot="1" x14ac:dyDescent="0.35">
      <c r="B2" s="73"/>
      <c r="C2" s="74"/>
      <c r="D2" s="74"/>
      <c r="E2" s="74"/>
      <c r="F2" s="74"/>
      <c r="G2" s="75"/>
    </row>
    <row r="3" spans="2:7" ht="21" thickBot="1" x14ac:dyDescent="0.4">
      <c r="B3" s="76"/>
      <c r="C3" s="402" t="s">
        <v>221</v>
      </c>
      <c r="D3" s="403"/>
      <c r="E3" s="403"/>
      <c r="F3" s="404"/>
      <c r="G3" s="42"/>
    </row>
    <row r="4" spans="2:7" x14ac:dyDescent="0.3">
      <c r="B4" s="413"/>
      <c r="C4" s="414"/>
      <c r="D4" s="414"/>
      <c r="E4" s="414"/>
      <c r="F4" s="414"/>
      <c r="G4" s="42"/>
    </row>
    <row r="5" spans="2:7" x14ac:dyDescent="0.3">
      <c r="B5" s="43"/>
      <c r="C5" s="440"/>
      <c r="D5" s="440"/>
      <c r="E5" s="440"/>
      <c r="F5" s="440"/>
      <c r="G5" s="42"/>
    </row>
    <row r="6" spans="2:7" x14ac:dyDescent="0.3">
      <c r="B6" s="43"/>
      <c r="C6" s="44"/>
      <c r="D6" s="45"/>
      <c r="E6" s="44"/>
      <c r="F6" s="45"/>
      <c r="G6" s="42"/>
    </row>
    <row r="7" spans="2:7" x14ac:dyDescent="0.3">
      <c r="B7" s="43"/>
      <c r="C7" s="412" t="s">
        <v>226</v>
      </c>
      <c r="D7" s="412"/>
      <c r="E7" s="46"/>
      <c r="F7" s="45"/>
      <c r="G7" s="42"/>
    </row>
    <row r="8" spans="2:7" ht="15" thickBot="1" x14ac:dyDescent="0.35">
      <c r="B8" s="43"/>
      <c r="C8" s="432" t="s">
        <v>281</v>
      </c>
      <c r="D8" s="432"/>
      <c r="E8" s="432"/>
      <c r="F8" s="432"/>
      <c r="G8" s="42"/>
    </row>
    <row r="9" spans="2:7" ht="15" thickBot="1" x14ac:dyDescent="0.35">
      <c r="B9" s="43"/>
      <c r="C9" s="29" t="s">
        <v>228</v>
      </c>
      <c r="D9" s="30" t="s">
        <v>227</v>
      </c>
      <c r="E9" s="441" t="s">
        <v>266</v>
      </c>
      <c r="F9" s="442"/>
      <c r="G9" s="42"/>
    </row>
    <row r="10" spans="2:7" ht="169.5" customHeight="1" x14ac:dyDescent="0.3">
      <c r="B10" s="43"/>
      <c r="C10" s="284" t="s">
        <v>727</v>
      </c>
      <c r="D10" s="285" t="s">
        <v>728</v>
      </c>
      <c r="E10" s="433" t="s">
        <v>903</v>
      </c>
      <c r="F10" s="434"/>
      <c r="G10" s="42"/>
    </row>
    <row r="11" spans="2:7" ht="194.25" customHeight="1" thickBot="1" x14ac:dyDescent="0.35">
      <c r="B11" s="43"/>
      <c r="C11" s="234" t="s">
        <v>729</v>
      </c>
      <c r="D11" s="286" t="s">
        <v>730</v>
      </c>
      <c r="E11" s="435" t="s">
        <v>904</v>
      </c>
      <c r="F11" s="436"/>
      <c r="G11" s="42"/>
    </row>
    <row r="12" spans="2:7" ht="78" customHeight="1" thickBot="1" x14ac:dyDescent="0.35">
      <c r="B12" s="43"/>
      <c r="C12" s="287" t="s">
        <v>731</v>
      </c>
      <c r="D12" s="286" t="s">
        <v>730</v>
      </c>
      <c r="E12" s="417" t="s">
        <v>840</v>
      </c>
      <c r="F12" s="418"/>
      <c r="G12" s="42"/>
    </row>
    <row r="13" spans="2:7" ht="62.25" customHeight="1" thickBot="1" x14ac:dyDescent="0.35">
      <c r="B13" s="43"/>
      <c r="C13" s="287" t="s">
        <v>732</v>
      </c>
      <c r="D13" s="288" t="s">
        <v>730</v>
      </c>
      <c r="E13" s="415" t="s">
        <v>841</v>
      </c>
      <c r="F13" s="416"/>
      <c r="G13" s="42"/>
    </row>
    <row r="14" spans="2:7" ht="69" customHeight="1" thickBot="1" x14ac:dyDescent="0.35">
      <c r="B14" s="43"/>
      <c r="C14" s="289" t="s">
        <v>733</v>
      </c>
      <c r="D14" s="288" t="s">
        <v>728</v>
      </c>
      <c r="E14" s="417" t="s">
        <v>907</v>
      </c>
      <c r="F14" s="418"/>
      <c r="G14" s="42"/>
    </row>
    <row r="15" spans="2:7" ht="51.75" customHeight="1" thickBot="1" x14ac:dyDescent="0.35">
      <c r="B15" s="43"/>
      <c r="C15" s="289" t="s">
        <v>842</v>
      </c>
      <c r="D15" s="288" t="s">
        <v>728</v>
      </c>
      <c r="E15" s="419" t="s">
        <v>813</v>
      </c>
      <c r="F15" s="420"/>
      <c r="G15" s="42"/>
    </row>
    <row r="16" spans="2:7" ht="86.25" customHeight="1" thickBot="1" x14ac:dyDescent="0.35">
      <c r="B16" s="43"/>
      <c r="C16" s="287" t="s">
        <v>843</v>
      </c>
      <c r="D16" s="288" t="s">
        <v>728</v>
      </c>
      <c r="E16" s="415" t="s">
        <v>905</v>
      </c>
      <c r="F16" s="416"/>
      <c r="G16" s="42"/>
    </row>
    <row r="17" spans="2:7" x14ac:dyDescent="0.3">
      <c r="B17" s="43"/>
      <c r="C17" s="45"/>
      <c r="D17" s="45"/>
      <c r="E17" s="45"/>
      <c r="F17" s="45"/>
      <c r="G17" s="42"/>
    </row>
    <row r="18" spans="2:7" x14ac:dyDescent="0.3">
      <c r="B18" s="43"/>
      <c r="C18" s="421" t="s">
        <v>250</v>
      </c>
      <c r="D18" s="421"/>
      <c r="E18" s="421"/>
      <c r="F18" s="421"/>
      <c r="G18" s="42"/>
    </row>
    <row r="19" spans="2:7" ht="15" thickBot="1" x14ac:dyDescent="0.35">
      <c r="B19" s="43"/>
      <c r="C19" s="422" t="s">
        <v>264</v>
      </c>
      <c r="D19" s="422"/>
      <c r="E19" s="422"/>
      <c r="F19" s="422"/>
      <c r="G19" s="42"/>
    </row>
    <row r="20" spans="2:7" x14ac:dyDescent="0.3">
      <c r="B20" s="43"/>
      <c r="C20" s="290" t="s">
        <v>228</v>
      </c>
      <c r="D20" s="291" t="s">
        <v>227</v>
      </c>
      <c r="E20" s="424" t="s">
        <v>266</v>
      </c>
      <c r="F20" s="425"/>
      <c r="G20" s="42"/>
    </row>
    <row r="21" spans="2:7" ht="97.5" customHeight="1" x14ac:dyDescent="0.3">
      <c r="B21" s="43"/>
      <c r="C21" s="287" t="s">
        <v>844</v>
      </c>
      <c r="D21" s="292" t="s">
        <v>734</v>
      </c>
      <c r="E21" s="426" t="s">
        <v>845</v>
      </c>
      <c r="F21" s="426"/>
      <c r="G21" s="42"/>
    </row>
    <row r="22" spans="2:7" ht="117.75" customHeight="1" x14ac:dyDescent="0.3">
      <c r="B22" s="43"/>
      <c r="C22" s="234" t="s">
        <v>735</v>
      </c>
      <c r="D22" s="292" t="s">
        <v>736</v>
      </c>
      <c r="E22" s="423" t="s">
        <v>906</v>
      </c>
      <c r="F22" s="423"/>
      <c r="G22" s="42"/>
    </row>
    <row r="23" spans="2:7" ht="80.25" customHeight="1" x14ac:dyDescent="0.3">
      <c r="B23" s="43"/>
      <c r="C23" s="234" t="s">
        <v>846</v>
      </c>
      <c r="D23" s="292" t="s">
        <v>736</v>
      </c>
      <c r="E23" s="427" t="s">
        <v>850</v>
      </c>
      <c r="F23" s="427"/>
      <c r="G23" s="42"/>
    </row>
    <row r="24" spans="2:7" ht="135" customHeight="1" x14ac:dyDescent="0.3">
      <c r="B24" s="43"/>
      <c r="C24" s="293" t="s">
        <v>847</v>
      </c>
      <c r="D24" s="292" t="s">
        <v>734</v>
      </c>
      <c r="E24" s="423" t="s">
        <v>849</v>
      </c>
      <c r="F24" s="423"/>
      <c r="G24" s="42"/>
    </row>
    <row r="25" spans="2:7" x14ac:dyDescent="0.3">
      <c r="B25" s="43"/>
      <c r="C25" s="45"/>
      <c r="D25" s="45"/>
      <c r="E25" s="45"/>
      <c r="F25" s="45"/>
      <c r="G25" s="42"/>
    </row>
    <row r="26" spans="2:7" x14ac:dyDescent="0.3">
      <c r="B26" s="43"/>
      <c r="C26" s="45"/>
      <c r="D26" s="45"/>
      <c r="E26" s="45"/>
      <c r="F26" s="45"/>
      <c r="G26" s="42"/>
    </row>
    <row r="27" spans="2:7" ht="31.5" customHeight="1" x14ac:dyDescent="0.3">
      <c r="B27" s="43"/>
      <c r="C27" s="443" t="s">
        <v>249</v>
      </c>
      <c r="D27" s="443"/>
      <c r="E27" s="443"/>
      <c r="F27" s="443"/>
      <c r="G27" s="42"/>
    </row>
    <row r="28" spans="2:7" ht="15" thickBot="1" x14ac:dyDescent="0.35">
      <c r="B28" s="43"/>
      <c r="C28" s="432" t="s">
        <v>267</v>
      </c>
      <c r="D28" s="432"/>
      <c r="E28" s="439"/>
      <c r="F28" s="439"/>
      <c r="G28" s="42"/>
    </row>
    <row r="29" spans="2:7" ht="99.9" customHeight="1" thickBot="1" x14ac:dyDescent="0.35">
      <c r="B29" s="43"/>
      <c r="C29" s="429" t="s">
        <v>848</v>
      </c>
      <c r="D29" s="430"/>
      <c r="E29" s="430"/>
      <c r="F29" s="431"/>
      <c r="G29" s="42"/>
    </row>
    <row r="30" spans="2:7" x14ac:dyDescent="0.3">
      <c r="B30" s="43"/>
      <c r="C30" s="45"/>
      <c r="D30" s="45"/>
      <c r="E30" s="45"/>
      <c r="F30" s="45"/>
      <c r="G30" s="42"/>
    </row>
    <row r="31" spans="2:7" x14ac:dyDescent="0.3">
      <c r="B31" s="43"/>
      <c r="C31" s="45"/>
      <c r="D31" s="45"/>
      <c r="E31" s="45"/>
      <c r="F31" s="45"/>
      <c r="G31" s="42"/>
    </row>
    <row r="32" spans="2:7" x14ac:dyDescent="0.3">
      <c r="B32" s="43"/>
      <c r="C32" s="45"/>
      <c r="D32" s="45"/>
      <c r="E32" s="45"/>
      <c r="F32" s="45"/>
      <c r="G32" s="42"/>
    </row>
    <row r="33" spans="2:7" ht="15" thickBot="1" x14ac:dyDescent="0.35">
      <c r="B33" s="47"/>
      <c r="C33" s="48"/>
      <c r="D33" s="48"/>
      <c r="E33" s="48"/>
      <c r="F33" s="48"/>
      <c r="G33" s="49"/>
    </row>
    <row r="34" spans="2:7" x14ac:dyDescent="0.3">
      <c r="B34" s="7"/>
      <c r="C34" s="7"/>
      <c r="D34" s="7"/>
      <c r="E34" s="7"/>
      <c r="F34" s="7"/>
      <c r="G34" s="7"/>
    </row>
    <row r="35" spans="2:7" x14ac:dyDescent="0.3">
      <c r="B35" s="7"/>
      <c r="C35" s="7"/>
      <c r="D35" s="7"/>
      <c r="E35" s="7"/>
      <c r="F35" s="7"/>
      <c r="G35" s="7"/>
    </row>
    <row r="36" spans="2:7" x14ac:dyDescent="0.3">
      <c r="B36" s="7"/>
      <c r="C36" s="7"/>
      <c r="D36" s="7"/>
      <c r="E36" s="7"/>
      <c r="F36" s="7"/>
      <c r="G36" s="7"/>
    </row>
    <row r="37" spans="2:7" x14ac:dyDescent="0.3">
      <c r="B37" s="7"/>
      <c r="C37" s="7"/>
      <c r="D37" s="7"/>
      <c r="E37" s="7"/>
      <c r="F37" s="7"/>
      <c r="G37" s="7"/>
    </row>
    <row r="38" spans="2:7" x14ac:dyDescent="0.3">
      <c r="B38" s="7"/>
      <c r="C38" s="7"/>
      <c r="D38" s="7"/>
      <c r="E38" s="7"/>
      <c r="F38" s="7"/>
      <c r="G38" s="7"/>
    </row>
    <row r="39" spans="2:7" x14ac:dyDescent="0.3">
      <c r="B39" s="7"/>
      <c r="C39" s="7"/>
      <c r="D39" s="7"/>
      <c r="E39" s="7"/>
      <c r="F39" s="7"/>
      <c r="G39" s="7"/>
    </row>
    <row r="40" spans="2:7" x14ac:dyDescent="0.3">
      <c r="B40" s="7"/>
      <c r="C40" s="428"/>
      <c r="D40" s="428"/>
      <c r="E40" s="6"/>
      <c r="F40" s="7"/>
      <c r="G40" s="7"/>
    </row>
    <row r="41" spans="2:7" x14ac:dyDescent="0.3">
      <c r="B41" s="7"/>
      <c r="C41" s="428"/>
      <c r="D41" s="428"/>
      <c r="E41" s="6"/>
      <c r="F41" s="7"/>
      <c r="G41" s="7"/>
    </row>
    <row r="42" spans="2:7" x14ac:dyDescent="0.3">
      <c r="B42" s="7"/>
      <c r="C42" s="445"/>
      <c r="D42" s="445"/>
      <c r="E42" s="445"/>
      <c r="F42" s="445"/>
      <c r="G42" s="7"/>
    </row>
    <row r="43" spans="2:7" x14ac:dyDescent="0.3">
      <c r="B43" s="7"/>
      <c r="C43" s="438"/>
      <c r="D43" s="438"/>
      <c r="E43" s="437"/>
      <c r="F43" s="437"/>
      <c r="G43" s="7"/>
    </row>
    <row r="44" spans="2:7" x14ac:dyDescent="0.3">
      <c r="B44" s="7"/>
      <c r="C44" s="438"/>
      <c r="D44" s="438"/>
      <c r="E44" s="444"/>
      <c r="F44" s="444"/>
      <c r="G44" s="7"/>
    </row>
    <row r="45" spans="2:7" x14ac:dyDescent="0.3">
      <c r="B45" s="7"/>
      <c r="C45" s="7"/>
      <c r="D45" s="7"/>
      <c r="E45" s="7"/>
      <c r="F45" s="7"/>
      <c r="G45" s="7"/>
    </row>
    <row r="46" spans="2:7" x14ac:dyDescent="0.3">
      <c r="B46" s="7"/>
      <c r="C46" s="428"/>
      <c r="D46" s="428"/>
      <c r="E46" s="6"/>
      <c r="F46" s="7"/>
      <c r="G46" s="7"/>
    </row>
    <row r="47" spans="2:7" x14ac:dyDescent="0.3">
      <c r="B47" s="7"/>
      <c r="C47" s="428"/>
      <c r="D47" s="428"/>
      <c r="E47" s="446"/>
      <c r="F47" s="446"/>
      <c r="G47" s="7"/>
    </row>
    <row r="48" spans="2:7" x14ac:dyDescent="0.3">
      <c r="B48" s="7"/>
      <c r="C48" s="6"/>
      <c r="D48" s="6"/>
      <c r="E48" s="6"/>
      <c r="F48" s="6"/>
      <c r="G48" s="7"/>
    </row>
    <row r="49" spans="2:7" x14ac:dyDescent="0.3">
      <c r="B49" s="7"/>
      <c r="C49" s="438"/>
      <c r="D49" s="438"/>
      <c r="E49" s="437"/>
      <c r="F49" s="437"/>
      <c r="G49" s="7"/>
    </row>
    <row r="50" spans="2:7" x14ac:dyDescent="0.3">
      <c r="B50" s="7"/>
      <c r="C50" s="438"/>
      <c r="D50" s="438"/>
      <c r="E50" s="444"/>
      <c r="F50" s="444"/>
      <c r="G50" s="7"/>
    </row>
    <row r="51" spans="2:7" x14ac:dyDescent="0.3">
      <c r="B51" s="7"/>
      <c r="C51" s="7"/>
      <c r="D51" s="7"/>
      <c r="E51" s="7"/>
      <c r="F51" s="7"/>
      <c r="G51" s="7"/>
    </row>
    <row r="52" spans="2:7" x14ac:dyDescent="0.3">
      <c r="B52" s="7"/>
      <c r="C52" s="428"/>
      <c r="D52" s="428"/>
      <c r="E52" s="7"/>
      <c r="F52" s="7"/>
      <c r="G52" s="7"/>
    </row>
    <row r="53" spans="2:7" x14ac:dyDescent="0.3">
      <c r="B53" s="7"/>
      <c r="C53" s="428"/>
      <c r="D53" s="428"/>
      <c r="E53" s="444"/>
      <c r="F53" s="444"/>
      <c r="G53" s="7"/>
    </row>
    <row r="54" spans="2:7" x14ac:dyDescent="0.3">
      <c r="B54" s="7"/>
      <c r="C54" s="438"/>
      <c r="D54" s="438"/>
      <c r="E54" s="444"/>
      <c r="F54" s="444"/>
      <c r="G54" s="7"/>
    </row>
    <row r="55" spans="2:7" x14ac:dyDescent="0.3">
      <c r="B55" s="7"/>
      <c r="C55" s="8"/>
      <c r="D55" s="7"/>
      <c r="E55" s="8"/>
      <c r="F55" s="7"/>
      <c r="G55" s="7"/>
    </row>
    <row r="56" spans="2:7" x14ac:dyDescent="0.3">
      <c r="B56" s="7"/>
      <c r="C56" s="8"/>
      <c r="D56" s="8"/>
      <c r="E56" s="8"/>
      <c r="F56" s="8"/>
      <c r="G56" s="9"/>
    </row>
  </sheetData>
  <mergeCells count="43">
    <mergeCell ref="C54:D54"/>
    <mergeCell ref="E54:F54"/>
    <mergeCell ref="C50:D50"/>
    <mergeCell ref="E50:F50"/>
    <mergeCell ref="C40:D40"/>
    <mergeCell ref="C41:D41"/>
    <mergeCell ref="E44:F44"/>
    <mergeCell ref="C46:D46"/>
    <mergeCell ref="C42:F42"/>
    <mergeCell ref="C43:D43"/>
    <mergeCell ref="C53:D53"/>
    <mergeCell ref="E53:F53"/>
    <mergeCell ref="C47:D47"/>
    <mergeCell ref="E47:F47"/>
    <mergeCell ref="C49:D49"/>
    <mergeCell ref="E49:F49"/>
    <mergeCell ref="C3:F3"/>
    <mergeCell ref="C52:D52"/>
    <mergeCell ref="C29:F29"/>
    <mergeCell ref="C28:D28"/>
    <mergeCell ref="E10:F10"/>
    <mergeCell ref="E11:F11"/>
    <mergeCell ref="E12:F12"/>
    <mergeCell ref="E43:F43"/>
    <mergeCell ref="C44:D44"/>
    <mergeCell ref="E28:F28"/>
    <mergeCell ref="B4:F4"/>
    <mergeCell ref="C5:F5"/>
    <mergeCell ref="C7:D7"/>
    <mergeCell ref="C8:F8"/>
    <mergeCell ref="E9:F9"/>
    <mergeCell ref="C27:F27"/>
    <mergeCell ref="E24:F24"/>
    <mergeCell ref="E20:F20"/>
    <mergeCell ref="E21:F21"/>
    <mergeCell ref="E22:F22"/>
    <mergeCell ref="E23:F23"/>
    <mergeCell ref="E13:F13"/>
    <mergeCell ref="E14:F14"/>
    <mergeCell ref="E15:F15"/>
    <mergeCell ref="C18:F18"/>
    <mergeCell ref="C19:F19"/>
    <mergeCell ref="E16:F16"/>
  </mergeCells>
  <dataValidations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topLeftCell="F10" zoomScale="120" zoomScaleNormal="120" workbookViewId="0">
      <selection activeCell="H12" sqref="H12"/>
    </sheetView>
  </sheetViews>
  <sheetFormatPr defaultColWidth="9.109375" defaultRowHeight="14.4" x14ac:dyDescent="0.3"/>
  <cols>
    <col min="1" max="1" width="2.109375" style="236" customWidth="1"/>
    <col min="2" max="2" width="2.33203125" style="236" customWidth="1"/>
    <col min="3" max="3" width="22.5546875" style="236" customWidth="1"/>
    <col min="4" max="4" width="15.5546875" style="236" customWidth="1"/>
    <col min="5" max="5" width="15" style="236" customWidth="1"/>
    <col min="6" max="6" width="18.88671875" style="236" customWidth="1"/>
    <col min="7" max="7" width="23" style="236" customWidth="1"/>
    <col min="8" max="8" width="105.109375" style="236" customWidth="1"/>
    <col min="9" max="9" width="21.88671875" style="236" customWidth="1"/>
    <col min="10" max="10" width="11.88671875" style="236" customWidth="1"/>
    <col min="11" max="11" width="19.44140625" style="236" customWidth="1"/>
    <col min="12" max="12" width="40.6640625" style="236" customWidth="1"/>
    <col min="13" max="16384" width="9.109375" style="236"/>
  </cols>
  <sheetData>
    <row r="1" spans="1:10" ht="15" thickBot="1" x14ac:dyDescent="0.35">
      <c r="A1" s="297"/>
      <c r="B1" s="297"/>
      <c r="C1" s="297"/>
      <c r="D1" s="297"/>
      <c r="E1" s="297"/>
      <c r="F1" s="297"/>
      <c r="G1" s="297"/>
      <c r="J1" s="297"/>
    </row>
    <row r="2" spans="1:10" ht="15" thickBot="1" x14ac:dyDescent="0.35">
      <c r="A2" s="297"/>
      <c r="B2" s="237"/>
      <c r="C2" s="238"/>
      <c r="D2" s="238"/>
      <c r="E2" s="238"/>
      <c r="F2" s="238"/>
      <c r="G2" s="238"/>
      <c r="H2" s="298"/>
      <c r="I2" s="298"/>
      <c r="J2" s="239"/>
    </row>
    <row r="3" spans="1:10" ht="21" thickBot="1" x14ac:dyDescent="0.35">
      <c r="A3" s="297"/>
      <c r="B3" s="240"/>
      <c r="C3" s="447" t="s">
        <v>246</v>
      </c>
      <c r="D3" s="448"/>
      <c r="E3" s="448"/>
      <c r="F3" s="448"/>
      <c r="G3" s="448"/>
      <c r="H3" s="448"/>
      <c r="I3" s="449"/>
      <c r="J3" s="241"/>
    </row>
    <row r="4" spans="1:10" ht="15" customHeight="1" x14ac:dyDescent="0.3">
      <c r="A4" s="297"/>
      <c r="B4" s="242"/>
      <c r="C4" s="450" t="s">
        <v>222</v>
      </c>
      <c r="D4" s="450"/>
      <c r="E4" s="450"/>
      <c r="F4" s="450"/>
      <c r="G4" s="450"/>
      <c r="H4" s="450"/>
      <c r="I4" s="450"/>
      <c r="J4" s="55"/>
    </row>
    <row r="5" spans="1:10" ht="15" customHeight="1" x14ac:dyDescent="0.3">
      <c r="A5" s="297"/>
      <c r="B5" s="242"/>
      <c r="C5" s="294"/>
      <c r="D5" s="294"/>
      <c r="E5" s="294"/>
      <c r="F5" s="294"/>
      <c r="G5" s="294"/>
      <c r="H5" s="294"/>
      <c r="I5" s="294"/>
      <c r="J5" s="55"/>
    </row>
    <row r="6" spans="1:10" x14ac:dyDescent="0.3">
      <c r="A6" s="297"/>
      <c r="B6" s="242"/>
      <c r="C6" s="57"/>
      <c r="D6" s="57"/>
      <c r="E6" s="57"/>
      <c r="F6" s="57"/>
      <c r="G6" s="57"/>
      <c r="H6" s="299"/>
      <c r="I6" s="299"/>
      <c r="J6" s="55"/>
    </row>
    <row r="7" spans="1:10" ht="15.75" customHeight="1" thickBot="1" x14ac:dyDescent="0.35">
      <c r="A7" s="297"/>
      <c r="B7" s="242"/>
      <c r="C7" s="57"/>
      <c r="D7" s="452" t="s">
        <v>247</v>
      </c>
      <c r="E7" s="452"/>
      <c r="F7" s="452" t="s">
        <v>251</v>
      </c>
      <c r="G7" s="452"/>
      <c r="H7" s="37" t="s">
        <v>252</v>
      </c>
      <c r="I7" s="37" t="s">
        <v>225</v>
      </c>
      <c r="J7" s="55"/>
    </row>
    <row r="8" spans="1:10" ht="409.6" customHeight="1" x14ac:dyDescent="0.3">
      <c r="A8" s="297"/>
      <c r="B8" s="242"/>
      <c r="C8" s="300" t="s">
        <v>244</v>
      </c>
      <c r="D8" s="451" t="s">
        <v>765</v>
      </c>
      <c r="E8" s="451"/>
      <c r="F8" s="453" t="s">
        <v>865</v>
      </c>
      <c r="G8" s="453"/>
      <c r="H8" s="295" t="s">
        <v>851</v>
      </c>
      <c r="I8" s="295" t="s">
        <v>776</v>
      </c>
      <c r="J8" s="55"/>
    </row>
    <row r="9" spans="1:10" ht="207.75" customHeight="1" x14ac:dyDescent="0.3">
      <c r="A9" s="297"/>
      <c r="B9" s="242"/>
      <c r="C9" s="300"/>
      <c r="D9" s="451" t="s">
        <v>739</v>
      </c>
      <c r="E9" s="451"/>
      <c r="F9" s="453" t="s">
        <v>867</v>
      </c>
      <c r="G9" s="453"/>
      <c r="H9" s="295" t="s">
        <v>920</v>
      </c>
      <c r="I9" s="349" t="s">
        <v>769</v>
      </c>
      <c r="J9" s="55"/>
    </row>
    <row r="10" spans="1:10" ht="146.25" customHeight="1" x14ac:dyDescent="0.3">
      <c r="A10" s="297"/>
      <c r="B10" s="242"/>
      <c r="C10" s="300"/>
      <c r="D10" s="451" t="s">
        <v>782</v>
      </c>
      <c r="E10" s="451"/>
      <c r="F10" s="481" t="s">
        <v>853</v>
      </c>
      <c r="G10" s="482"/>
      <c r="H10" s="295" t="s">
        <v>892</v>
      </c>
      <c r="I10" s="349" t="s">
        <v>768</v>
      </c>
      <c r="J10" s="55"/>
    </row>
    <row r="11" spans="1:10" ht="159.75" customHeight="1" x14ac:dyDescent="0.3">
      <c r="A11" s="297"/>
      <c r="B11" s="242"/>
      <c r="C11" s="300"/>
      <c r="D11" s="486" t="s">
        <v>740</v>
      </c>
      <c r="E11" s="487"/>
      <c r="F11" s="453" t="s">
        <v>921</v>
      </c>
      <c r="G11" s="453"/>
      <c r="H11" s="295" t="s">
        <v>891</v>
      </c>
      <c r="I11" s="295" t="s">
        <v>770</v>
      </c>
      <c r="J11" s="55"/>
    </row>
    <row r="12" spans="1:10" ht="55.5" customHeight="1" x14ac:dyDescent="0.3">
      <c r="A12" s="297"/>
      <c r="B12" s="242"/>
      <c r="C12" s="300"/>
      <c r="D12" s="462" t="s">
        <v>741</v>
      </c>
      <c r="E12" s="462"/>
      <c r="F12" s="484" t="s">
        <v>885</v>
      </c>
      <c r="G12" s="485"/>
      <c r="H12" s="295" t="s">
        <v>879</v>
      </c>
      <c r="I12" s="295" t="s">
        <v>777</v>
      </c>
      <c r="J12" s="55"/>
    </row>
    <row r="13" spans="1:10" ht="176.25" customHeight="1" x14ac:dyDescent="0.3">
      <c r="A13" s="297"/>
      <c r="B13" s="242"/>
      <c r="C13" s="300"/>
      <c r="D13" s="462" t="s">
        <v>742</v>
      </c>
      <c r="E13" s="462"/>
      <c r="F13" s="484" t="s">
        <v>869</v>
      </c>
      <c r="G13" s="485"/>
      <c r="H13" s="295" t="s">
        <v>856</v>
      </c>
      <c r="I13" s="349" t="s">
        <v>769</v>
      </c>
      <c r="J13" s="55"/>
    </row>
    <row r="14" spans="1:10" ht="409.5" customHeight="1" x14ac:dyDescent="0.3">
      <c r="A14" s="297"/>
      <c r="B14" s="242"/>
      <c r="C14" s="300"/>
      <c r="D14" s="451" t="s">
        <v>786</v>
      </c>
      <c r="E14" s="451"/>
      <c r="F14" s="461" t="s">
        <v>922</v>
      </c>
      <c r="G14" s="461"/>
      <c r="H14" s="295" t="s">
        <v>938</v>
      </c>
      <c r="I14" s="349" t="s">
        <v>768</v>
      </c>
      <c r="J14" s="55"/>
    </row>
    <row r="15" spans="1:10" ht="232.5" customHeight="1" x14ac:dyDescent="0.3">
      <c r="A15" s="297"/>
      <c r="B15" s="242"/>
      <c r="C15" s="300"/>
      <c r="D15" s="451" t="s">
        <v>787</v>
      </c>
      <c r="E15" s="451"/>
      <c r="F15" s="461" t="s">
        <v>773</v>
      </c>
      <c r="G15" s="461"/>
      <c r="H15" s="295" t="s">
        <v>897</v>
      </c>
      <c r="I15" s="349" t="s">
        <v>770</v>
      </c>
      <c r="J15" s="55"/>
    </row>
    <row r="16" spans="1:10" ht="139.5" customHeight="1" x14ac:dyDescent="0.3">
      <c r="A16" s="297"/>
      <c r="B16" s="242"/>
      <c r="C16" s="300"/>
      <c r="D16" s="451" t="s">
        <v>836</v>
      </c>
      <c r="E16" s="451"/>
      <c r="F16" s="461" t="s">
        <v>774</v>
      </c>
      <c r="G16" s="461"/>
      <c r="H16" s="295" t="s">
        <v>854</v>
      </c>
      <c r="I16" s="349" t="s">
        <v>778</v>
      </c>
      <c r="J16" s="55"/>
    </row>
    <row r="17" spans="1:10" ht="194.25" customHeight="1" x14ac:dyDescent="0.3">
      <c r="A17" s="297"/>
      <c r="B17" s="242"/>
      <c r="C17" s="300"/>
      <c r="D17" s="451" t="s">
        <v>855</v>
      </c>
      <c r="E17" s="451"/>
      <c r="F17" s="461" t="s">
        <v>772</v>
      </c>
      <c r="G17" s="461"/>
      <c r="H17" s="295" t="s">
        <v>857</v>
      </c>
      <c r="I17" s="349" t="s">
        <v>769</v>
      </c>
      <c r="J17" s="55"/>
    </row>
    <row r="18" spans="1:10" ht="151.5" customHeight="1" x14ac:dyDescent="0.3">
      <c r="A18" s="297"/>
      <c r="B18" s="242"/>
      <c r="C18" s="300"/>
      <c r="D18" s="464" t="s">
        <v>744</v>
      </c>
      <c r="E18" s="464"/>
      <c r="F18" s="461" t="s">
        <v>858</v>
      </c>
      <c r="G18" s="461"/>
      <c r="H18" s="295" t="s">
        <v>859</v>
      </c>
      <c r="I18" s="349" t="s">
        <v>769</v>
      </c>
      <c r="J18" s="55"/>
    </row>
    <row r="19" spans="1:10" ht="132" customHeight="1" x14ac:dyDescent="0.3">
      <c r="A19" s="297"/>
      <c r="B19" s="242"/>
      <c r="C19" s="300"/>
      <c r="D19" s="451" t="s">
        <v>788</v>
      </c>
      <c r="E19" s="451"/>
      <c r="F19" s="461" t="s">
        <v>872</v>
      </c>
      <c r="G19" s="461"/>
      <c r="H19" s="295" t="s">
        <v>860</v>
      </c>
      <c r="I19" s="349" t="s">
        <v>769</v>
      </c>
      <c r="J19" s="55"/>
    </row>
    <row r="20" spans="1:10" ht="187.5" customHeight="1" x14ac:dyDescent="0.3">
      <c r="A20" s="297"/>
      <c r="B20" s="242"/>
      <c r="C20" s="300"/>
      <c r="D20" s="462" t="s">
        <v>745</v>
      </c>
      <c r="E20" s="462"/>
      <c r="F20" s="461" t="s">
        <v>861</v>
      </c>
      <c r="G20" s="461"/>
      <c r="H20" s="295" t="s">
        <v>862</v>
      </c>
      <c r="I20" s="349" t="s">
        <v>769</v>
      </c>
      <c r="J20" s="55"/>
    </row>
    <row r="21" spans="1:10" ht="119.25" customHeight="1" x14ac:dyDescent="0.3">
      <c r="A21" s="297"/>
      <c r="B21" s="242"/>
      <c r="C21" s="300"/>
      <c r="D21" s="463" t="s">
        <v>791</v>
      </c>
      <c r="E21" s="463"/>
      <c r="F21" s="461" t="s">
        <v>775</v>
      </c>
      <c r="G21" s="461"/>
      <c r="H21" s="295" t="s">
        <v>863</v>
      </c>
      <c r="I21" s="349" t="s">
        <v>769</v>
      </c>
      <c r="J21" s="55"/>
    </row>
    <row r="22" spans="1:10" ht="96" customHeight="1" x14ac:dyDescent="0.3">
      <c r="A22" s="297"/>
      <c r="B22" s="242"/>
      <c r="C22" s="300"/>
      <c r="D22" s="463" t="s">
        <v>746</v>
      </c>
      <c r="E22" s="463"/>
      <c r="F22" s="461" t="s">
        <v>874</v>
      </c>
      <c r="G22" s="461"/>
      <c r="H22" s="295" t="s">
        <v>864</v>
      </c>
      <c r="I22" s="349" t="s">
        <v>769</v>
      </c>
      <c r="J22" s="55"/>
    </row>
    <row r="23" spans="1:10" ht="39.9" customHeight="1" thickBot="1" x14ac:dyDescent="0.35">
      <c r="A23" s="297"/>
      <c r="B23" s="242"/>
      <c r="C23" s="300"/>
      <c r="D23" s="57"/>
      <c r="E23" s="57"/>
      <c r="F23" s="57"/>
      <c r="G23" s="57"/>
      <c r="H23" s="301" t="s">
        <v>747</v>
      </c>
      <c r="I23" s="349" t="s">
        <v>769</v>
      </c>
      <c r="J23" s="55"/>
    </row>
    <row r="24" spans="1:10" ht="18.75" customHeight="1" thickBot="1" x14ac:dyDescent="0.35">
      <c r="A24" s="297"/>
      <c r="B24" s="242"/>
      <c r="C24" s="37"/>
      <c r="D24" s="57"/>
      <c r="E24" s="57"/>
      <c r="F24" s="57"/>
      <c r="G24" s="57"/>
      <c r="H24" s="301" t="s">
        <v>248</v>
      </c>
      <c r="I24" s="302"/>
      <c r="J24" s="55"/>
    </row>
    <row r="25" spans="1:10" ht="18.75" customHeight="1" x14ac:dyDescent="0.3">
      <c r="A25" s="297"/>
      <c r="B25" s="242"/>
      <c r="C25" s="37"/>
      <c r="D25" s="57"/>
      <c r="E25" s="57"/>
      <c r="F25" s="57"/>
      <c r="G25" s="57"/>
      <c r="H25" s="57"/>
      <c r="I25" s="57"/>
      <c r="J25" s="55"/>
    </row>
    <row r="26" spans="1:10" ht="15" thickBot="1" x14ac:dyDescent="0.35">
      <c r="A26" s="297"/>
      <c r="B26" s="242"/>
      <c r="C26" s="37"/>
      <c r="D26" s="460" t="s">
        <v>908</v>
      </c>
      <c r="E26" s="460"/>
      <c r="F26" s="460"/>
      <c r="G26" s="460"/>
      <c r="H26" s="460"/>
      <c r="I26" s="460"/>
      <c r="J26" s="55"/>
    </row>
    <row r="27" spans="1:10" ht="15" thickBot="1" x14ac:dyDescent="0.3">
      <c r="A27" s="297"/>
      <c r="B27" s="242"/>
      <c r="C27" s="37"/>
      <c r="D27" s="57" t="s">
        <v>60</v>
      </c>
      <c r="E27" s="454" t="s">
        <v>748</v>
      </c>
      <c r="F27" s="455"/>
      <c r="G27" s="455"/>
      <c r="H27" s="456"/>
      <c r="I27" s="57"/>
      <c r="J27" s="55"/>
    </row>
    <row r="28" spans="1:10" ht="15" thickBot="1" x14ac:dyDescent="0.35">
      <c r="A28" s="297"/>
      <c r="B28" s="242"/>
      <c r="C28" s="37"/>
      <c r="D28" s="57" t="s">
        <v>62</v>
      </c>
      <c r="E28" s="457" t="s">
        <v>749</v>
      </c>
      <c r="F28" s="458"/>
      <c r="G28" s="458"/>
      <c r="H28" s="459"/>
      <c r="I28" s="57"/>
      <c r="J28" s="55"/>
    </row>
    <row r="29" spans="1:10" ht="13.5" customHeight="1" x14ac:dyDescent="0.3">
      <c r="A29" s="297"/>
      <c r="B29" s="242"/>
      <c r="C29" s="37"/>
      <c r="D29" s="57"/>
      <c r="E29" s="57"/>
      <c r="F29" s="57"/>
      <c r="G29" s="57"/>
      <c r="H29" s="57"/>
      <c r="I29" s="57"/>
      <c r="J29" s="55"/>
    </row>
    <row r="30" spans="1:10" ht="30.75" customHeight="1" thickBot="1" x14ac:dyDescent="0.35">
      <c r="A30" s="297"/>
      <c r="B30" s="242"/>
      <c r="C30" s="382" t="s">
        <v>223</v>
      </c>
      <c r="D30" s="382"/>
      <c r="E30" s="382"/>
      <c r="F30" s="382"/>
      <c r="G30" s="382"/>
      <c r="H30" s="382"/>
      <c r="I30" s="299"/>
      <c r="J30" s="55"/>
    </row>
    <row r="31" spans="1:10" ht="270.75" customHeight="1" x14ac:dyDescent="0.3">
      <c r="A31" s="297"/>
      <c r="B31" s="242"/>
      <c r="C31" s="294"/>
      <c r="D31" s="494" t="s">
        <v>937</v>
      </c>
      <c r="E31" s="495"/>
      <c r="F31" s="495"/>
      <c r="G31" s="495"/>
      <c r="H31" s="495"/>
      <c r="I31" s="496"/>
      <c r="J31" s="55"/>
    </row>
    <row r="32" spans="1:10" ht="15.75" customHeight="1" x14ac:dyDescent="0.3">
      <c r="A32" s="297"/>
      <c r="B32" s="242"/>
      <c r="C32" s="294"/>
      <c r="D32" s="497"/>
      <c r="E32" s="498"/>
      <c r="F32" s="498"/>
      <c r="G32" s="498"/>
      <c r="H32" s="498"/>
      <c r="I32" s="499"/>
      <c r="J32" s="55"/>
    </row>
    <row r="33" spans="1:11" ht="6.75" hidden="1" customHeight="1" x14ac:dyDescent="0.3">
      <c r="A33" s="297"/>
      <c r="B33" s="242"/>
      <c r="C33" s="294"/>
      <c r="D33" s="497"/>
      <c r="E33" s="498"/>
      <c r="F33" s="498"/>
      <c r="G33" s="498"/>
      <c r="H33" s="498"/>
      <c r="I33" s="499"/>
      <c r="J33" s="55"/>
    </row>
    <row r="34" spans="1:11" ht="30.75" hidden="1" customHeight="1" thickBot="1" x14ac:dyDescent="0.35">
      <c r="A34" s="297"/>
      <c r="B34" s="242"/>
      <c r="C34" s="294"/>
      <c r="D34" s="500"/>
      <c r="E34" s="501"/>
      <c r="F34" s="501"/>
      <c r="G34" s="501"/>
      <c r="H34" s="501"/>
      <c r="I34" s="502"/>
      <c r="J34" s="55"/>
    </row>
    <row r="35" spans="1:11" x14ac:dyDescent="0.3">
      <c r="A35" s="297"/>
      <c r="B35" s="242"/>
      <c r="C35" s="294"/>
      <c r="D35" s="294"/>
      <c r="E35" s="294"/>
      <c r="F35" s="294"/>
      <c r="G35" s="294"/>
      <c r="H35" s="299"/>
      <c r="I35" s="299"/>
      <c r="J35" s="55"/>
    </row>
    <row r="36" spans="1:11" ht="15.75" customHeight="1" thickBot="1" x14ac:dyDescent="0.35">
      <c r="A36" s="297"/>
      <c r="B36" s="242"/>
      <c r="C36" s="303"/>
      <c r="D36" s="452" t="s">
        <v>247</v>
      </c>
      <c r="E36" s="452"/>
      <c r="F36" s="452" t="s">
        <v>251</v>
      </c>
      <c r="G36" s="452"/>
      <c r="H36" s="37" t="s">
        <v>252</v>
      </c>
      <c r="I36" s="37" t="s">
        <v>225</v>
      </c>
      <c r="J36" s="55"/>
      <c r="K36" s="304"/>
    </row>
    <row r="37" spans="1:11" ht="86.25" customHeight="1" x14ac:dyDescent="0.3">
      <c r="A37" s="297"/>
      <c r="B37" s="242"/>
      <c r="C37" s="300" t="s">
        <v>245</v>
      </c>
      <c r="D37" s="503" t="s">
        <v>765</v>
      </c>
      <c r="E37" s="504"/>
      <c r="F37" s="479" t="s">
        <v>865</v>
      </c>
      <c r="G37" s="479"/>
      <c r="H37" s="309" t="s">
        <v>875</v>
      </c>
      <c r="I37" s="310" t="s">
        <v>769</v>
      </c>
      <c r="J37" s="55"/>
      <c r="K37" s="304"/>
    </row>
    <row r="38" spans="1:11" ht="96" customHeight="1" thickBot="1" x14ac:dyDescent="0.35">
      <c r="A38" s="297"/>
      <c r="B38" s="242"/>
      <c r="C38" s="300"/>
      <c r="D38" s="490" t="s">
        <v>766</v>
      </c>
      <c r="E38" s="491"/>
      <c r="F38" s="453" t="s">
        <v>866</v>
      </c>
      <c r="G38" s="453"/>
      <c r="H38" s="311" t="s">
        <v>876</v>
      </c>
      <c r="I38" s="312" t="s">
        <v>769</v>
      </c>
      <c r="J38" s="55"/>
      <c r="K38" s="304"/>
    </row>
    <row r="39" spans="1:11" ht="77.25" customHeight="1" x14ac:dyDescent="0.3">
      <c r="A39" s="297"/>
      <c r="B39" s="242"/>
      <c r="C39" s="300"/>
      <c r="D39" s="488" t="s">
        <v>783</v>
      </c>
      <c r="E39" s="489"/>
      <c r="F39" s="481" t="s">
        <v>853</v>
      </c>
      <c r="G39" s="482"/>
      <c r="H39" s="311" t="s">
        <v>877</v>
      </c>
      <c r="I39" s="310" t="s">
        <v>768</v>
      </c>
      <c r="J39" s="55"/>
      <c r="K39" s="304"/>
    </row>
    <row r="40" spans="1:11" ht="63.75" customHeight="1" x14ac:dyDescent="0.3">
      <c r="A40" s="297"/>
      <c r="B40" s="242"/>
      <c r="C40" s="300"/>
      <c r="D40" s="488" t="s">
        <v>785</v>
      </c>
      <c r="E40" s="489"/>
      <c r="F40" s="483" t="s">
        <v>868</v>
      </c>
      <c r="G40" s="483"/>
      <c r="H40" s="311" t="s">
        <v>878</v>
      </c>
      <c r="I40" s="312" t="s">
        <v>770</v>
      </c>
      <c r="J40" s="55"/>
      <c r="K40" s="304"/>
    </row>
    <row r="41" spans="1:11" ht="60.75" customHeight="1" x14ac:dyDescent="0.3">
      <c r="A41" s="297"/>
      <c r="B41" s="242"/>
      <c r="C41" s="300"/>
      <c r="D41" s="492" t="s">
        <v>741</v>
      </c>
      <c r="E41" s="493"/>
      <c r="F41" s="477" t="s">
        <v>886</v>
      </c>
      <c r="G41" s="478"/>
      <c r="H41" s="311" t="s">
        <v>909</v>
      </c>
      <c r="I41" s="312" t="s">
        <v>770</v>
      </c>
      <c r="J41" s="55"/>
      <c r="K41" s="304"/>
    </row>
    <row r="42" spans="1:11" ht="156" customHeight="1" thickBot="1" x14ac:dyDescent="0.35">
      <c r="A42" s="297"/>
      <c r="B42" s="242"/>
      <c r="C42" s="300"/>
      <c r="D42" s="492" t="s">
        <v>742</v>
      </c>
      <c r="E42" s="493"/>
      <c r="F42" s="477" t="s">
        <v>870</v>
      </c>
      <c r="G42" s="478"/>
      <c r="H42" s="311" t="s">
        <v>910</v>
      </c>
      <c r="I42" s="312" t="s">
        <v>769</v>
      </c>
      <c r="J42" s="55"/>
      <c r="K42" s="304"/>
    </row>
    <row r="43" spans="1:11" ht="377.25" customHeight="1" x14ac:dyDescent="0.3">
      <c r="A43" s="297"/>
      <c r="B43" s="242"/>
      <c r="C43" s="300"/>
      <c r="D43" s="488" t="s">
        <v>786</v>
      </c>
      <c r="E43" s="489"/>
      <c r="F43" s="469" t="s">
        <v>911</v>
      </c>
      <c r="G43" s="469"/>
      <c r="H43" s="311" t="s">
        <v>912</v>
      </c>
      <c r="I43" s="310" t="s">
        <v>768</v>
      </c>
      <c r="J43" s="55"/>
      <c r="K43" s="304"/>
    </row>
    <row r="44" spans="1:11" ht="120" customHeight="1" x14ac:dyDescent="0.3">
      <c r="A44" s="297"/>
      <c r="B44" s="242"/>
      <c r="C44" s="300"/>
      <c r="D44" s="488" t="s">
        <v>787</v>
      </c>
      <c r="E44" s="489"/>
      <c r="F44" s="469" t="s">
        <v>773</v>
      </c>
      <c r="G44" s="469"/>
      <c r="H44" s="311" t="s">
        <v>913</v>
      </c>
      <c r="I44" s="312" t="s">
        <v>770</v>
      </c>
      <c r="J44" s="55"/>
      <c r="K44" s="304"/>
    </row>
    <row r="45" spans="1:11" ht="89.25" customHeight="1" x14ac:dyDescent="0.3">
      <c r="A45" s="297"/>
      <c r="B45" s="242"/>
      <c r="C45" s="300"/>
      <c r="D45" s="488" t="s">
        <v>914</v>
      </c>
      <c r="E45" s="489"/>
      <c r="F45" s="469" t="s">
        <v>771</v>
      </c>
      <c r="G45" s="469"/>
      <c r="H45" s="311" t="s">
        <v>915</v>
      </c>
      <c r="I45" s="312" t="s">
        <v>916</v>
      </c>
      <c r="J45" s="55"/>
      <c r="K45" s="304"/>
    </row>
    <row r="46" spans="1:11" ht="82.5" customHeight="1" x14ac:dyDescent="0.3">
      <c r="A46" s="297"/>
      <c r="B46" s="242"/>
      <c r="C46" s="300"/>
      <c r="D46" s="488" t="s">
        <v>767</v>
      </c>
      <c r="E46" s="489"/>
      <c r="F46" s="469" t="s">
        <v>772</v>
      </c>
      <c r="G46" s="469"/>
      <c r="H46" s="311" t="s">
        <v>880</v>
      </c>
      <c r="I46" s="312" t="s">
        <v>770</v>
      </c>
      <c r="J46" s="55"/>
      <c r="K46" s="304"/>
    </row>
    <row r="47" spans="1:11" ht="39.9" customHeight="1" x14ac:dyDescent="0.3">
      <c r="A47" s="297"/>
      <c r="B47" s="242"/>
      <c r="C47" s="300"/>
      <c r="D47" s="488" t="s">
        <v>744</v>
      </c>
      <c r="E47" s="489"/>
      <c r="F47" s="469" t="s">
        <v>814</v>
      </c>
      <c r="G47" s="469"/>
      <c r="H47" s="311" t="s">
        <v>818</v>
      </c>
      <c r="I47" s="312" t="s">
        <v>769</v>
      </c>
      <c r="J47" s="55"/>
      <c r="K47" s="304"/>
    </row>
    <row r="48" spans="1:11" ht="84" customHeight="1" thickBot="1" x14ac:dyDescent="0.35">
      <c r="A48" s="297"/>
      <c r="B48" s="242"/>
      <c r="C48" s="300"/>
      <c r="D48" s="488" t="s">
        <v>788</v>
      </c>
      <c r="E48" s="489"/>
      <c r="F48" s="469" t="s">
        <v>871</v>
      </c>
      <c r="G48" s="469"/>
      <c r="H48" s="311" t="s">
        <v>819</v>
      </c>
      <c r="I48" s="312" t="s">
        <v>769</v>
      </c>
      <c r="J48" s="55"/>
      <c r="K48" s="304"/>
    </row>
    <row r="49" spans="1:11" ht="39.9" customHeight="1" thickBot="1" x14ac:dyDescent="0.35">
      <c r="A49" s="297"/>
      <c r="B49" s="242"/>
      <c r="C49" s="300"/>
      <c r="D49" s="488" t="s">
        <v>745</v>
      </c>
      <c r="E49" s="489"/>
      <c r="F49" s="469" t="s">
        <v>816</v>
      </c>
      <c r="G49" s="469"/>
      <c r="H49" s="311" t="s">
        <v>882</v>
      </c>
      <c r="I49" s="310" t="s">
        <v>768</v>
      </c>
      <c r="J49" s="55"/>
      <c r="K49" s="304"/>
    </row>
    <row r="50" spans="1:11" ht="39.9" customHeight="1" thickBot="1" x14ac:dyDescent="0.35">
      <c r="A50" s="297"/>
      <c r="B50" s="242"/>
      <c r="C50" s="300"/>
      <c r="D50" s="508" t="s">
        <v>790</v>
      </c>
      <c r="E50" s="509"/>
      <c r="F50" s="469" t="s">
        <v>817</v>
      </c>
      <c r="G50" s="469"/>
      <c r="H50" s="351" t="s">
        <v>881</v>
      </c>
      <c r="I50" s="310" t="s">
        <v>769</v>
      </c>
      <c r="J50" s="55"/>
      <c r="K50" s="304"/>
    </row>
    <row r="51" spans="1:11" ht="61.5" customHeight="1" thickBot="1" x14ac:dyDescent="0.35">
      <c r="A51" s="297"/>
      <c r="B51" s="242"/>
      <c r="C51" s="300"/>
      <c r="D51" s="510" t="s">
        <v>725</v>
      </c>
      <c r="E51" s="511"/>
      <c r="F51" s="512" t="s">
        <v>873</v>
      </c>
      <c r="G51" s="512"/>
      <c r="H51" s="311" t="s">
        <v>917</v>
      </c>
      <c r="I51" s="310" t="s">
        <v>768</v>
      </c>
      <c r="J51" s="55"/>
      <c r="K51" s="304"/>
    </row>
    <row r="52" spans="1:11" ht="39.9" customHeight="1" x14ac:dyDescent="0.3">
      <c r="A52" s="297"/>
      <c r="B52" s="242"/>
      <c r="C52" s="37"/>
      <c r="D52" s="506"/>
      <c r="E52" s="507"/>
      <c r="F52" s="505" t="s">
        <v>713</v>
      </c>
      <c r="G52" s="505"/>
      <c r="H52" s="505"/>
      <c r="I52" s="312" t="s">
        <v>769</v>
      </c>
      <c r="J52" s="55"/>
      <c r="K52" s="304"/>
    </row>
    <row r="53" spans="1:11" ht="70.5" customHeight="1" thickBot="1" x14ac:dyDescent="0.35">
      <c r="A53" s="297"/>
      <c r="B53" s="242"/>
      <c r="C53" s="57"/>
      <c r="D53" s="296" t="s">
        <v>908</v>
      </c>
      <c r="E53" s="305"/>
      <c r="F53" s="57"/>
      <c r="G53" s="57"/>
      <c r="H53" s="57"/>
      <c r="I53" s="57"/>
      <c r="J53" s="55"/>
    </row>
    <row r="54" spans="1:11" ht="15" thickBot="1" x14ac:dyDescent="0.3">
      <c r="A54" s="297"/>
      <c r="B54" s="242"/>
      <c r="C54" s="57"/>
      <c r="D54" s="57" t="s">
        <v>60</v>
      </c>
      <c r="E54" s="473" t="s">
        <v>750</v>
      </c>
      <c r="F54" s="458"/>
      <c r="G54" s="458"/>
      <c r="H54" s="459"/>
      <c r="I54" s="57"/>
      <c r="J54" s="55"/>
    </row>
    <row r="55" spans="1:11" ht="15" thickBot="1" x14ac:dyDescent="0.35">
      <c r="A55" s="297"/>
      <c r="B55" s="242"/>
      <c r="C55" s="57"/>
      <c r="D55" s="57" t="s">
        <v>62</v>
      </c>
      <c r="E55" s="457" t="s">
        <v>664</v>
      </c>
      <c r="F55" s="458"/>
      <c r="G55" s="458"/>
      <c r="H55" s="459"/>
      <c r="I55" s="57"/>
      <c r="J55" s="55"/>
    </row>
    <row r="56" spans="1:11" x14ac:dyDescent="0.3">
      <c r="A56" s="297"/>
      <c r="B56" s="242"/>
      <c r="C56" s="57"/>
      <c r="D56" s="57"/>
      <c r="E56" s="57"/>
      <c r="F56" s="57"/>
      <c r="G56" s="57"/>
      <c r="H56" s="57"/>
      <c r="I56" s="57"/>
      <c r="J56" s="55"/>
    </row>
    <row r="57" spans="1:11" ht="40.5" customHeight="1" thickBot="1" x14ac:dyDescent="0.35">
      <c r="A57" s="297"/>
      <c r="B57" s="242"/>
      <c r="C57" s="303"/>
      <c r="D57" s="452" t="s">
        <v>247</v>
      </c>
      <c r="E57" s="452"/>
      <c r="F57" s="452" t="s">
        <v>251</v>
      </c>
      <c r="G57" s="452"/>
      <c r="H57" s="37" t="s">
        <v>252</v>
      </c>
      <c r="I57" s="37" t="s">
        <v>225</v>
      </c>
      <c r="J57" s="55"/>
      <c r="K57" s="304"/>
    </row>
    <row r="58" spans="1:11" ht="243" customHeight="1" x14ac:dyDescent="0.3">
      <c r="A58" s="297"/>
      <c r="B58" s="242"/>
      <c r="C58" s="300" t="s">
        <v>275</v>
      </c>
      <c r="D58" s="468" t="s">
        <v>781</v>
      </c>
      <c r="E58" s="468"/>
      <c r="F58" s="479" t="s">
        <v>865</v>
      </c>
      <c r="G58" s="479"/>
      <c r="H58" s="342" t="s">
        <v>883</v>
      </c>
      <c r="I58" s="312" t="s">
        <v>769</v>
      </c>
      <c r="J58" s="343"/>
      <c r="K58" s="304"/>
    </row>
    <row r="59" spans="1:11" ht="203.25" customHeight="1" x14ac:dyDescent="0.3">
      <c r="A59" s="297"/>
      <c r="B59" s="242"/>
      <c r="C59" s="300"/>
      <c r="D59" s="480" t="s">
        <v>739</v>
      </c>
      <c r="E59" s="480"/>
      <c r="F59" s="453" t="s">
        <v>852</v>
      </c>
      <c r="G59" s="453"/>
      <c r="H59" s="342" t="s">
        <v>823</v>
      </c>
      <c r="I59" s="312" t="s">
        <v>770</v>
      </c>
      <c r="J59" s="343"/>
      <c r="K59" s="304"/>
    </row>
    <row r="60" spans="1:11" ht="91.5" customHeight="1" x14ac:dyDescent="0.3">
      <c r="A60" s="297"/>
      <c r="B60" s="242"/>
      <c r="C60" s="300"/>
      <c r="D60" s="468" t="s">
        <v>784</v>
      </c>
      <c r="E60" s="468"/>
      <c r="F60" s="481" t="s">
        <v>853</v>
      </c>
      <c r="G60" s="482"/>
      <c r="H60" s="342" t="s">
        <v>824</v>
      </c>
      <c r="I60" s="312" t="s">
        <v>770</v>
      </c>
      <c r="J60" s="343"/>
      <c r="K60" s="304"/>
    </row>
    <row r="61" spans="1:11" ht="165.75" customHeight="1" x14ac:dyDescent="0.3">
      <c r="A61" s="297"/>
      <c r="B61" s="242"/>
      <c r="C61" s="300"/>
      <c r="D61" s="468" t="s">
        <v>740</v>
      </c>
      <c r="E61" s="468"/>
      <c r="F61" s="483" t="s">
        <v>884</v>
      </c>
      <c r="G61" s="483"/>
      <c r="H61" s="342" t="s">
        <v>825</v>
      </c>
      <c r="I61" s="350" t="s">
        <v>778</v>
      </c>
      <c r="J61" s="343"/>
      <c r="K61" s="304"/>
    </row>
    <row r="62" spans="1:11" ht="63.75" customHeight="1" x14ac:dyDescent="0.3">
      <c r="A62" s="297"/>
      <c r="B62" s="242"/>
      <c r="C62" s="300"/>
      <c r="D62" s="476" t="s">
        <v>741</v>
      </c>
      <c r="E62" s="476"/>
      <c r="F62" s="477" t="s">
        <v>885</v>
      </c>
      <c r="G62" s="478"/>
      <c r="H62" s="342" t="s">
        <v>887</v>
      </c>
      <c r="I62" s="350" t="s">
        <v>778</v>
      </c>
      <c r="J62" s="343"/>
      <c r="K62" s="304"/>
    </row>
    <row r="63" spans="1:11" s="341" customFormat="1" ht="120.75" customHeight="1" x14ac:dyDescent="0.25">
      <c r="A63" s="337"/>
      <c r="B63" s="338"/>
      <c r="C63" s="339"/>
      <c r="D63" s="476" t="s">
        <v>742</v>
      </c>
      <c r="E63" s="476"/>
      <c r="F63" s="477" t="s">
        <v>888</v>
      </c>
      <c r="G63" s="478"/>
      <c r="H63" s="344" t="s">
        <v>826</v>
      </c>
      <c r="I63" s="312" t="s">
        <v>769</v>
      </c>
      <c r="J63" s="343"/>
      <c r="K63" s="340"/>
    </row>
    <row r="64" spans="1:11" s="341" customFormat="1" ht="344.25" customHeight="1" x14ac:dyDescent="0.3">
      <c r="A64" s="337"/>
      <c r="B64" s="338"/>
      <c r="C64" s="339"/>
      <c r="D64" s="468" t="s">
        <v>786</v>
      </c>
      <c r="E64" s="468"/>
      <c r="F64" s="469" t="s">
        <v>918</v>
      </c>
      <c r="G64" s="469"/>
      <c r="H64" s="342" t="s">
        <v>827</v>
      </c>
      <c r="I64" s="312" t="s">
        <v>769</v>
      </c>
      <c r="J64" s="343"/>
      <c r="K64" s="340"/>
    </row>
    <row r="65" spans="1:10" s="341" customFormat="1" ht="161.25" customHeight="1" x14ac:dyDescent="0.3">
      <c r="A65" s="337"/>
      <c r="B65" s="338"/>
      <c r="C65" s="339"/>
      <c r="D65" s="468" t="s">
        <v>787</v>
      </c>
      <c r="E65" s="468"/>
      <c r="F65" s="469" t="s">
        <v>773</v>
      </c>
      <c r="G65" s="469"/>
      <c r="H65" s="342" t="s">
        <v>919</v>
      </c>
      <c r="I65" s="350" t="s">
        <v>778</v>
      </c>
      <c r="J65" s="343"/>
    </row>
    <row r="66" spans="1:10" ht="115.5" customHeight="1" x14ac:dyDescent="0.3">
      <c r="A66" s="297"/>
      <c r="B66" s="242"/>
      <c r="C66" s="300"/>
      <c r="D66" s="468" t="s">
        <v>914</v>
      </c>
      <c r="E66" s="468"/>
      <c r="F66" s="469" t="s">
        <v>771</v>
      </c>
      <c r="G66" s="469"/>
      <c r="H66" s="342" t="s">
        <v>889</v>
      </c>
      <c r="I66" s="350" t="s">
        <v>778</v>
      </c>
      <c r="J66" s="343"/>
    </row>
    <row r="67" spans="1:10" ht="96" customHeight="1" x14ac:dyDescent="0.3">
      <c r="A67" s="297"/>
      <c r="B67" s="242"/>
      <c r="C67" s="57"/>
      <c r="D67" s="468" t="s">
        <v>743</v>
      </c>
      <c r="E67" s="468"/>
      <c r="F67" s="469" t="s">
        <v>772</v>
      </c>
      <c r="G67" s="469"/>
      <c r="H67" s="342" t="s">
        <v>828</v>
      </c>
      <c r="I67" s="312" t="s">
        <v>770</v>
      </c>
      <c r="J67" s="343"/>
    </row>
    <row r="68" spans="1:10" ht="120" customHeight="1" x14ac:dyDescent="0.3">
      <c r="A68" s="297"/>
      <c r="B68" s="242"/>
      <c r="C68" s="57"/>
      <c r="D68" s="468" t="s">
        <v>744</v>
      </c>
      <c r="E68" s="468"/>
      <c r="F68" s="469" t="s">
        <v>814</v>
      </c>
      <c r="G68" s="469"/>
      <c r="H68" s="342" t="s">
        <v>829</v>
      </c>
      <c r="I68" s="312" t="s">
        <v>769</v>
      </c>
      <c r="J68" s="343"/>
    </row>
    <row r="69" spans="1:10" ht="121.5" customHeight="1" x14ac:dyDescent="0.3">
      <c r="A69" s="297"/>
      <c r="B69" s="242"/>
      <c r="C69" s="57"/>
      <c r="D69" s="468" t="s">
        <v>788</v>
      </c>
      <c r="E69" s="468"/>
      <c r="F69" s="469" t="s">
        <v>815</v>
      </c>
      <c r="G69" s="469"/>
      <c r="H69" s="342" t="s">
        <v>890</v>
      </c>
      <c r="I69" s="312" t="s">
        <v>770</v>
      </c>
      <c r="J69" s="343"/>
    </row>
    <row r="70" spans="1:10" ht="158.4" x14ac:dyDescent="0.3">
      <c r="A70" s="297"/>
      <c r="B70" s="242"/>
      <c r="C70" s="57"/>
      <c r="D70" s="468" t="s">
        <v>745</v>
      </c>
      <c r="E70" s="468"/>
      <c r="F70" s="469" t="s">
        <v>820</v>
      </c>
      <c r="G70" s="469"/>
      <c r="H70" s="342" t="s">
        <v>830</v>
      </c>
      <c r="I70" s="312" t="s">
        <v>769</v>
      </c>
      <c r="J70" s="343"/>
    </row>
    <row r="71" spans="1:10" ht="87" customHeight="1" x14ac:dyDescent="0.3">
      <c r="A71" s="297"/>
      <c r="B71" s="242"/>
      <c r="C71" s="57"/>
      <c r="D71" s="471" t="s">
        <v>789</v>
      </c>
      <c r="E71" s="471"/>
      <c r="F71" s="469" t="s">
        <v>821</v>
      </c>
      <c r="G71" s="469"/>
      <c r="H71" s="342" t="s">
        <v>831</v>
      </c>
      <c r="I71" s="312" t="s">
        <v>769</v>
      </c>
      <c r="J71" s="343"/>
    </row>
    <row r="72" spans="1:10" ht="87" customHeight="1" thickBot="1" x14ac:dyDescent="0.35">
      <c r="A72" s="297"/>
      <c r="B72" s="242"/>
      <c r="C72" s="57"/>
      <c r="D72" s="471" t="s">
        <v>746</v>
      </c>
      <c r="E72" s="471"/>
      <c r="F72" s="469" t="s">
        <v>822</v>
      </c>
      <c r="G72" s="469"/>
      <c r="H72" s="345" t="s">
        <v>832</v>
      </c>
      <c r="I72" s="312" t="s">
        <v>769</v>
      </c>
      <c r="J72" s="343"/>
    </row>
    <row r="73" spans="1:10" ht="115.5" customHeight="1" x14ac:dyDescent="0.3">
      <c r="A73" s="297"/>
      <c r="B73" s="242"/>
      <c r="C73" s="305"/>
      <c r="D73" s="35"/>
      <c r="E73" s="35"/>
      <c r="F73" s="35"/>
      <c r="G73" s="35"/>
      <c r="H73" s="346" t="s">
        <v>713</v>
      </c>
      <c r="I73" s="312" t="s">
        <v>770</v>
      </c>
      <c r="J73" s="343"/>
    </row>
    <row r="74" spans="1:10" ht="18.75" customHeight="1" thickBot="1" x14ac:dyDescent="0.3">
      <c r="A74" s="297"/>
      <c r="B74" s="242"/>
      <c r="C74" s="39"/>
      <c r="D74" s="472" t="s">
        <v>908</v>
      </c>
      <c r="E74" s="472"/>
      <c r="F74" s="472"/>
      <c r="G74" s="472"/>
      <c r="H74" s="472"/>
      <c r="I74" s="472"/>
      <c r="J74" s="343"/>
    </row>
    <row r="75" spans="1:10" ht="15.75" customHeight="1" thickBot="1" x14ac:dyDescent="0.3">
      <c r="A75" s="297"/>
      <c r="B75" s="242"/>
      <c r="C75" s="57"/>
      <c r="D75" s="70" t="s">
        <v>60</v>
      </c>
      <c r="E75" s="473" t="s">
        <v>762</v>
      </c>
      <c r="F75" s="458"/>
      <c r="G75" s="458"/>
      <c r="H75" s="459"/>
      <c r="I75" s="35"/>
      <c r="J75" s="343"/>
    </row>
    <row r="76" spans="1:10" ht="29.25" customHeight="1" thickBot="1" x14ac:dyDescent="0.35">
      <c r="A76" s="297"/>
      <c r="B76" s="242"/>
      <c r="C76" s="57"/>
      <c r="D76" s="70" t="s">
        <v>62</v>
      </c>
      <c r="E76" s="457" t="s">
        <v>763</v>
      </c>
      <c r="F76" s="458"/>
      <c r="G76" s="458"/>
      <c r="H76" s="459"/>
      <c r="I76" s="35"/>
      <c r="J76" s="343"/>
    </row>
    <row r="77" spans="1:10" ht="54.75" customHeight="1" thickBot="1" x14ac:dyDescent="0.3">
      <c r="A77" s="297"/>
      <c r="B77" s="242"/>
      <c r="C77" s="57"/>
      <c r="D77" s="70"/>
      <c r="E77" s="35"/>
      <c r="F77" s="35"/>
      <c r="G77" s="35"/>
      <c r="H77" s="35"/>
      <c r="I77" s="35"/>
      <c r="J77" s="343"/>
    </row>
    <row r="78" spans="1:10" ht="222.75" customHeight="1" thickBot="1" x14ac:dyDescent="0.35">
      <c r="A78" s="297"/>
      <c r="B78" s="242"/>
      <c r="C78" s="57"/>
      <c r="D78" s="470" t="s">
        <v>764</v>
      </c>
      <c r="E78" s="470"/>
      <c r="F78" s="474" t="s">
        <v>895</v>
      </c>
      <c r="G78" s="475"/>
      <c r="H78" s="475"/>
      <c r="I78" s="347"/>
      <c r="J78" s="343"/>
    </row>
    <row r="79" spans="1:10" ht="60" customHeight="1" x14ac:dyDescent="0.3">
      <c r="A79" s="297"/>
      <c r="B79" s="242"/>
      <c r="C79" s="57"/>
      <c r="D79" s="39"/>
      <c r="E79" s="39"/>
      <c r="F79" s="39"/>
      <c r="G79" s="39"/>
      <c r="H79" s="348"/>
      <c r="I79" s="348"/>
      <c r="J79" s="343"/>
    </row>
    <row r="80" spans="1:10" ht="54" customHeight="1" x14ac:dyDescent="0.3">
      <c r="A80" s="297"/>
      <c r="B80" s="242"/>
      <c r="C80" s="57"/>
      <c r="D80" s="57"/>
      <c r="E80" s="57"/>
      <c r="F80" s="57"/>
      <c r="G80" s="57"/>
      <c r="H80" s="301" t="s">
        <v>713</v>
      </c>
      <c r="I80" s="306"/>
      <c r="J80" s="55"/>
    </row>
    <row r="81" spans="1:10" ht="61.5" customHeight="1" thickBot="1" x14ac:dyDescent="0.35">
      <c r="A81" s="297"/>
      <c r="B81" s="242"/>
      <c r="C81" s="57"/>
      <c r="D81" s="57"/>
      <c r="E81" s="57"/>
      <c r="F81" s="307" t="s">
        <v>224</v>
      </c>
      <c r="G81" s="465" t="s">
        <v>280</v>
      </c>
      <c r="H81" s="466"/>
      <c r="I81" s="467"/>
      <c r="J81" s="55"/>
    </row>
    <row r="82" spans="1:10" ht="15" thickBot="1" x14ac:dyDescent="0.35">
      <c r="A82" s="297"/>
      <c r="B82" s="269"/>
      <c r="C82" s="40"/>
      <c r="D82" s="40"/>
      <c r="E82" s="40"/>
      <c r="F82" s="40"/>
      <c r="G82" s="40"/>
      <c r="H82" s="308"/>
      <c r="I82" s="308"/>
      <c r="J82" s="59"/>
    </row>
    <row r="83" spans="1:10" ht="50.1" customHeight="1" x14ac:dyDescent="0.3">
      <c r="A83" s="297"/>
    </row>
    <row r="84" spans="1:10" ht="50.1" customHeight="1" x14ac:dyDescent="0.3">
      <c r="A84" s="297"/>
    </row>
    <row r="85" spans="1:10" ht="49.5" customHeight="1" x14ac:dyDescent="0.3">
      <c r="A85" s="297"/>
    </row>
    <row r="86" spans="1:10" ht="50.1" customHeight="1" x14ac:dyDescent="0.3">
      <c r="A86" s="297"/>
    </row>
    <row r="87" spans="1:10" ht="50.1" customHeight="1" x14ac:dyDescent="0.3">
      <c r="A87" s="297"/>
    </row>
    <row r="88" spans="1:10" ht="50.1" customHeight="1" x14ac:dyDescent="0.3">
      <c r="A88" s="297"/>
    </row>
    <row r="89" spans="1:10" x14ac:dyDescent="0.3">
      <c r="A89" s="297"/>
    </row>
    <row r="90" spans="1:10" x14ac:dyDescent="0.3">
      <c r="A90" s="297"/>
    </row>
    <row r="91" spans="1:10" x14ac:dyDescent="0.3">
      <c r="A91" s="297"/>
    </row>
  </sheetData>
  <mergeCells count="113">
    <mergeCell ref="F52:H52"/>
    <mergeCell ref="D52:E52"/>
    <mergeCell ref="D49:E49"/>
    <mergeCell ref="F49:G49"/>
    <mergeCell ref="D50:E50"/>
    <mergeCell ref="F50:G50"/>
    <mergeCell ref="D51:E51"/>
    <mergeCell ref="F51:G51"/>
    <mergeCell ref="D46:E46"/>
    <mergeCell ref="F46:G46"/>
    <mergeCell ref="D47:E47"/>
    <mergeCell ref="F47:G47"/>
    <mergeCell ref="D48:E48"/>
    <mergeCell ref="F48:G48"/>
    <mergeCell ref="D43:E43"/>
    <mergeCell ref="F43:G43"/>
    <mergeCell ref="D44:E44"/>
    <mergeCell ref="F44:G44"/>
    <mergeCell ref="D45:E45"/>
    <mergeCell ref="F45:G45"/>
    <mergeCell ref="D22:E22"/>
    <mergeCell ref="F22:G22"/>
    <mergeCell ref="D38:E38"/>
    <mergeCell ref="F38:G38"/>
    <mergeCell ref="D39:E39"/>
    <mergeCell ref="F39:G39"/>
    <mergeCell ref="D40:E40"/>
    <mergeCell ref="F40:G40"/>
    <mergeCell ref="D41:E41"/>
    <mergeCell ref="F41:G41"/>
    <mergeCell ref="D42:E42"/>
    <mergeCell ref="F42:G42"/>
    <mergeCell ref="D31:I34"/>
    <mergeCell ref="D37:E37"/>
    <mergeCell ref="F37:G37"/>
    <mergeCell ref="D36:E36"/>
    <mergeCell ref="F36:G36"/>
    <mergeCell ref="D13:E13"/>
    <mergeCell ref="F13:G13"/>
    <mergeCell ref="D14:E14"/>
    <mergeCell ref="F14:G14"/>
    <mergeCell ref="D15:E15"/>
    <mergeCell ref="F15:G15"/>
    <mergeCell ref="D10:E10"/>
    <mergeCell ref="F10:G10"/>
    <mergeCell ref="D11:E11"/>
    <mergeCell ref="F11:G11"/>
    <mergeCell ref="D12:E12"/>
    <mergeCell ref="F12:G12"/>
    <mergeCell ref="E54:H54"/>
    <mergeCell ref="E55:H55"/>
    <mergeCell ref="D57:E57"/>
    <mergeCell ref="F57:G57"/>
    <mergeCell ref="D62:E62"/>
    <mergeCell ref="F62:G62"/>
    <mergeCell ref="D66:E66"/>
    <mergeCell ref="F66:G66"/>
    <mergeCell ref="F58:G58"/>
    <mergeCell ref="D58:E58"/>
    <mergeCell ref="D59:E59"/>
    <mergeCell ref="D60:E60"/>
    <mergeCell ref="D61:E61"/>
    <mergeCell ref="F59:G59"/>
    <mergeCell ref="F60:G60"/>
    <mergeCell ref="F61:G61"/>
    <mergeCell ref="D63:E63"/>
    <mergeCell ref="F63:G63"/>
    <mergeCell ref="D64:E64"/>
    <mergeCell ref="F64:G64"/>
    <mergeCell ref="D65:E65"/>
    <mergeCell ref="F65:G65"/>
    <mergeCell ref="G81:I81"/>
    <mergeCell ref="D67:E67"/>
    <mergeCell ref="D69:E69"/>
    <mergeCell ref="F68:G68"/>
    <mergeCell ref="F67:G67"/>
    <mergeCell ref="D68:E68"/>
    <mergeCell ref="F69:G69"/>
    <mergeCell ref="D70:E70"/>
    <mergeCell ref="F70:G70"/>
    <mergeCell ref="D78:E78"/>
    <mergeCell ref="D71:E71"/>
    <mergeCell ref="F71:G71"/>
    <mergeCell ref="D74:I74"/>
    <mergeCell ref="E75:H75"/>
    <mergeCell ref="E76:H76"/>
    <mergeCell ref="F78:H78"/>
    <mergeCell ref="D72:E72"/>
    <mergeCell ref="F72:G72"/>
    <mergeCell ref="C3:I3"/>
    <mergeCell ref="C4:I4"/>
    <mergeCell ref="C30:H30"/>
    <mergeCell ref="D8:E8"/>
    <mergeCell ref="D7:E7"/>
    <mergeCell ref="F7:G7"/>
    <mergeCell ref="F8:G8"/>
    <mergeCell ref="E27:H27"/>
    <mergeCell ref="E28:H28"/>
    <mergeCell ref="D26:I26"/>
    <mergeCell ref="D9:E9"/>
    <mergeCell ref="F9:G9"/>
    <mergeCell ref="F18:G18"/>
    <mergeCell ref="D19:E19"/>
    <mergeCell ref="F19:G19"/>
    <mergeCell ref="D20:E20"/>
    <mergeCell ref="F20:G20"/>
    <mergeCell ref="D21:E21"/>
    <mergeCell ref="F21:G21"/>
    <mergeCell ref="D16:E16"/>
    <mergeCell ref="F16:G16"/>
    <mergeCell ref="D17:E17"/>
    <mergeCell ref="F17:G17"/>
    <mergeCell ref="D18:E18"/>
  </mergeCells>
  <hyperlinks>
    <hyperlink ref="E28" r:id="rId1"/>
    <hyperlink ref="E55" r:id="rId2"/>
    <hyperlink ref="E76" r:id="rId3"/>
  </hyperlinks>
  <pageMargins left="0.2" right="0.21" top="0.17" bottom="0.17" header="0.17" footer="0.17"/>
  <pageSetup scale="40" fitToWidth="0"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
  <sheetViews>
    <sheetView topLeftCell="A20" zoomScale="130" zoomScaleNormal="130" workbookViewId="0">
      <selection activeCell="G21" sqref="G21"/>
    </sheetView>
  </sheetViews>
  <sheetFormatPr defaultColWidth="9.109375" defaultRowHeight="14.4" x14ac:dyDescent="0.3"/>
  <cols>
    <col min="1" max="1" width="1.44140625" style="236" customWidth="1"/>
    <col min="2" max="2" width="1.88671875" style="236" customWidth="1"/>
    <col min="3" max="3" width="13.5546875" style="236" customWidth="1"/>
    <col min="4" max="4" width="11.5546875" style="236" customWidth="1"/>
    <col min="5" max="5" width="12.88671875" style="236" customWidth="1"/>
    <col min="6" max="6" width="29.88671875" style="236" customWidth="1"/>
    <col min="7" max="7" width="59.33203125" style="236" customWidth="1"/>
    <col min="8" max="8" width="31.33203125" style="236" customWidth="1"/>
    <col min="9" max="10" width="1.6640625" style="236" customWidth="1"/>
    <col min="11" max="16384" width="9.109375" style="236"/>
  </cols>
  <sheetData>
    <row r="1" spans="2:9" ht="15" thickBot="1" x14ac:dyDescent="0.35"/>
    <row r="2" spans="2:9" ht="15" thickBot="1" x14ac:dyDescent="0.35">
      <c r="B2" s="237"/>
      <c r="C2" s="238"/>
      <c r="D2" s="238"/>
      <c r="E2" s="238"/>
      <c r="F2" s="238"/>
      <c r="G2" s="238"/>
      <c r="H2" s="238"/>
      <c r="I2" s="239"/>
    </row>
    <row r="3" spans="2:9" ht="21" thickBot="1" x14ac:dyDescent="0.35">
      <c r="B3" s="240"/>
      <c r="C3" s="447" t="s">
        <v>239</v>
      </c>
      <c r="D3" s="527"/>
      <c r="E3" s="527"/>
      <c r="F3" s="527"/>
      <c r="G3" s="527"/>
      <c r="H3" s="528"/>
      <c r="I3" s="241"/>
    </row>
    <row r="4" spans="2:9" x14ac:dyDescent="0.3">
      <c r="B4" s="242"/>
      <c r="C4" s="529" t="s">
        <v>240</v>
      </c>
      <c r="D4" s="529"/>
      <c r="E4" s="529"/>
      <c r="F4" s="529"/>
      <c r="G4" s="529"/>
      <c r="H4" s="529"/>
      <c r="I4" s="55"/>
    </row>
    <row r="5" spans="2:9" x14ac:dyDescent="0.3">
      <c r="B5" s="242"/>
      <c r="C5" s="382"/>
      <c r="D5" s="382"/>
      <c r="E5" s="382"/>
      <c r="F5" s="382"/>
      <c r="G5" s="382"/>
      <c r="H5" s="382"/>
      <c r="I5" s="55"/>
    </row>
    <row r="6" spans="2:9" ht="30.75" customHeight="1" thickBot="1" x14ac:dyDescent="0.35">
      <c r="B6" s="242"/>
      <c r="C6" s="460" t="s">
        <v>241</v>
      </c>
      <c r="D6" s="460"/>
      <c r="E6" s="57"/>
      <c r="F6" s="57"/>
      <c r="G6" s="57"/>
      <c r="H6" s="57"/>
      <c r="I6" s="55"/>
    </row>
    <row r="7" spans="2:9" ht="30" customHeight="1" thickBot="1" x14ac:dyDescent="0.35">
      <c r="B7" s="242"/>
      <c r="C7" s="243" t="s">
        <v>238</v>
      </c>
      <c r="D7" s="530" t="s">
        <v>669</v>
      </c>
      <c r="E7" s="531"/>
      <c r="F7" s="244" t="s">
        <v>236</v>
      </c>
      <c r="G7" s="245" t="s">
        <v>268</v>
      </c>
      <c r="H7" s="244" t="s">
        <v>670</v>
      </c>
      <c r="I7" s="55"/>
    </row>
    <row r="8" spans="2:9" ht="185.4" thickBot="1" x14ac:dyDescent="0.35">
      <c r="B8" s="242"/>
      <c r="C8" s="233" t="s">
        <v>671</v>
      </c>
      <c r="D8" s="532" t="s">
        <v>672</v>
      </c>
      <c r="E8" s="533"/>
      <c r="F8" s="246" t="s">
        <v>673</v>
      </c>
      <c r="G8" s="352" t="s">
        <v>939</v>
      </c>
      <c r="H8" s="247" t="s">
        <v>894</v>
      </c>
      <c r="I8" s="55"/>
    </row>
    <row r="9" spans="2:9" ht="281.25" customHeight="1" thickBot="1" x14ac:dyDescent="0.35">
      <c r="B9" s="242"/>
      <c r="C9" s="524" t="s">
        <v>674</v>
      </c>
      <c r="D9" s="522" t="s">
        <v>675</v>
      </c>
      <c r="E9" s="534"/>
      <c r="F9" s="248" t="s">
        <v>676</v>
      </c>
      <c r="G9" s="352" t="s">
        <v>893</v>
      </c>
      <c r="H9" s="249" t="s">
        <v>677</v>
      </c>
      <c r="I9" s="55"/>
    </row>
    <row r="10" spans="2:9" ht="409.6" x14ac:dyDescent="0.3">
      <c r="B10" s="242"/>
      <c r="C10" s="525"/>
      <c r="D10" s="513" t="s">
        <v>678</v>
      </c>
      <c r="E10" s="514"/>
      <c r="F10" s="250" t="s">
        <v>679</v>
      </c>
      <c r="G10" s="251" t="s">
        <v>924</v>
      </c>
      <c r="H10" s="252" t="s">
        <v>680</v>
      </c>
      <c r="I10" s="55"/>
    </row>
    <row r="11" spans="2:9" ht="171.75" customHeight="1" thickBot="1" x14ac:dyDescent="0.35">
      <c r="B11" s="242"/>
      <c r="C11" s="526"/>
      <c r="D11" s="515" t="s">
        <v>681</v>
      </c>
      <c r="E11" s="535"/>
      <c r="F11" s="253" t="s">
        <v>682</v>
      </c>
      <c r="G11" s="234" t="s">
        <v>925</v>
      </c>
      <c r="H11" s="254" t="s">
        <v>683</v>
      </c>
      <c r="I11" s="55"/>
    </row>
    <row r="12" spans="2:9" ht="232.5" customHeight="1" x14ac:dyDescent="0.3">
      <c r="B12" s="242"/>
      <c r="C12" s="524" t="s">
        <v>684</v>
      </c>
      <c r="D12" s="522" t="s">
        <v>685</v>
      </c>
      <c r="E12" s="523"/>
      <c r="F12" s="255" t="s">
        <v>686</v>
      </c>
      <c r="G12" s="255" t="s">
        <v>896</v>
      </c>
      <c r="H12" s="256" t="s">
        <v>687</v>
      </c>
      <c r="I12" s="55"/>
    </row>
    <row r="13" spans="2:9" ht="231.75" customHeight="1" thickBot="1" x14ac:dyDescent="0.35">
      <c r="B13" s="242"/>
      <c r="C13" s="526"/>
      <c r="D13" s="515" t="s">
        <v>688</v>
      </c>
      <c r="E13" s="516"/>
      <c r="F13" s="253" t="s">
        <v>689</v>
      </c>
      <c r="G13" s="257" t="s">
        <v>833</v>
      </c>
      <c r="H13" s="254" t="s">
        <v>690</v>
      </c>
      <c r="I13" s="55"/>
    </row>
    <row r="14" spans="2:9" ht="409.6" x14ac:dyDescent="0.3">
      <c r="B14" s="242"/>
      <c r="C14" s="235" t="s">
        <v>691</v>
      </c>
      <c r="D14" s="520" t="s">
        <v>692</v>
      </c>
      <c r="E14" s="521"/>
      <c r="F14" s="258" t="s">
        <v>693</v>
      </c>
      <c r="G14" s="356" t="s">
        <v>834</v>
      </c>
      <c r="H14" s="259" t="s">
        <v>694</v>
      </c>
      <c r="I14" s="55"/>
    </row>
    <row r="15" spans="2:9" ht="316.8" x14ac:dyDescent="0.3">
      <c r="B15" s="242"/>
      <c r="C15" s="260"/>
      <c r="D15" s="513" t="s">
        <v>695</v>
      </c>
      <c r="E15" s="514"/>
      <c r="F15" s="250" t="s">
        <v>696</v>
      </c>
      <c r="G15" s="252" t="s">
        <v>926</v>
      </c>
      <c r="H15" s="252" t="s">
        <v>697</v>
      </c>
      <c r="I15" s="55"/>
    </row>
    <row r="16" spans="2:9" ht="141" customHeight="1" thickBot="1" x14ac:dyDescent="0.35">
      <c r="B16" s="242"/>
      <c r="C16" s="261"/>
      <c r="D16" s="515" t="s">
        <v>898</v>
      </c>
      <c r="E16" s="516"/>
      <c r="F16" s="262" t="s">
        <v>698</v>
      </c>
      <c r="G16" s="252" t="s">
        <v>899</v>
      </c>
      <c r="H16" s="263" t="s">
        <v>699</v>
      </c>
      <c r="I16" s="55"/>
    </row>
    <row r="17" spans="2:9" ht="409.6" x14ac:dyDescent="0.3">
      <c r="B17" s="242"/>
      <c r="C17" s="235" t="s">
        <v>700</v>
      </c>
      <c r="D17" s="522" t="s">
        <v>701</v>
      </c>
      <c r="E17" s="523"/>
      <c r="F17" s="248" t="s">
        <v>702</v>
      </c>
      <c r="G17" s="252" t="s">
        <v>935</v>
      </c>
      <c r="H17" s="249" t="s">
        <v>703</v>
      </c>
      <c r="I17" s="55"/>
    </row>
    <row r="18" spans="2:9" ht="330" x14ac:dyDescent="0.3">
      <c r="B18" s="242"/>
      <c r="C18" s="260"/>
      <c r="D18" s="513" t="s">
        <v>704</v>
      </c>
      <c r="E18" s="517"/>
      <c r="F18" s="264" t="s">
        <v>705</v>
      </c>
      <c r="G18" s="357" t="s">
        <v>923</v>
      </c>
      <c r="H18" s="266" t="s">
        <v>706</v>
      </c>
      <c r="I18" s="55"/>
    </row>
    <row r="19" spans="2:9" ht="409.6" x14ac:dyDescent="0.3">
      <c r="B19" s="242"/>
      <c r="C19" s="260"/>
      <c r="D19" s="513" t="s">
        <v>707</v>
      </c>
      <c r="E19" s="514"/>
      <c r="F19" s="264" t="s">
        <v>708</v>
      </c>
      <c r="G19" s="357" t="s">
        <v>900</v>
      </c>
      <c r="H19" s="266" t="s">
        <v>709</v>
      </c>
      <c r="I19" s="55"/>
    </row>
    <row r="20" spans="2:9" ht="409.6" x14ac:dyDescent="0.3">
      <c r="B20" s="242"/>
      <c r="C20" s="260"/>
      <c r="D20" s="518" t="s">
        <v>710</v>
      </c>
      <c r="E20" s="519"/>
      <c r="F20" s="267" t="s">
        <v>711</v>
      </c>
      <c r="G20" s="249" t="s">
        <v>936</v>
      </c>
      <c r="H20" s="268" t="s">
        <v>712</v>
      </c>
      <c r="I20" s="55"/>
    </row>
    <row r="21" spans="2:9" ht="15" thickBot="1" x14ac:dyDescent="0.35">
      <c r="B21" s="269"/>
      <c r="C21" s="40"/>
      <c r="D21" s="40"/>
      <c r="E21" s="40"/>
      <c r="F21" s="40"/>
      <c r="G21" s="40"/>
      <c r="H21" s="40"/>
      <c r="I21" s="59"/>
    </row>
  </sheetData>
  <mergeCells count="20">
    <mergeCell ref="C9:C11"/>
    <mergeCell ref="C12:C13"/>
    <mergeCell ref="C3:H3"/>
    <mergeCell ref="C4:H4"/>
    <mergeCell ref="C5:H5"/>
    <mergeCell ref="D7:E7"/>
    <mergeCell ref="D8:E8"/>
    <mergeCell ref="C6:D6"/>
    <mergeCell ref="D9:E9"/>
    <mergeCell ref="D10:E10"/>
    <mergeCell ref="D11:E11"/>
    <mergeCell ref="D12:E12"/>
    <mergeCell ref="D19:E19"/>
    <mergeCell ref="D13:E13"/>
    <mergeCell ref="D18:E18"/>
    <mergeCell ref="D16:E16"/>
    <mergeCell ref="D20:E20"/>
    <mergeCell ref="D14:E14"/>
    <mergeCell ref="D15:E15"/>
    <mergeCell ref="D17:E17"/>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B1" zoomScaleNormal="100" workbookViewId="0">
      <selection activeCell="D11" sqref="D11"/>
    </sheetView>
  </sheetViews>
  <sheetFormatPr defaultColWidth="9.109375" defaultRowHeight="14.4" x14ac:dyDescent="0.3"/>
  <cols>
    <col min="1" max="1" width="1.33203125" customWidth="1"/>
    <col min="2" max="2" width="2" customWidth="1"/>
    <col min="3" max="3" width="28.88671875" customWidth="1"/>
    <col min="4" max="4" width="108.44140625" customWidth="1"/>
    <col min="5" max="5" width="20.88671875" customWidth="1"/>
    <col min="6" max="6" width="1.44140625" customWidth="1"/>
  </cols>
  <sheetData>
    <row r="1" spans="2:5" ht="15" thickBot="1" x14ac:dyDescent="0.35"/>
    <row r="2" spans="2:5" ht="15" thickBot="1" x14ac:dyDescent="0.35">
      <c r="B2" s="82"/>
      <c r="C2" s="52"/>
      <c r="D2" s="52"/>
      <c r="E2" s="53"/>
    </row>
    <row r="3" spans="2:5" ht="18" thickBot="1" x14ac:dyDescent="0.35">
      <c r="B3" s="83"/>
      <c r="C3" s="537" t="s">
        <v>253</v>
      </c>
      <c r="D3" s="538"/>
      <c r="E3" s="84"/>
    </row>
    <row r="4" spans="2:5" x14ac:dyDescent="0.3">
      <c r="B4" s="83"/>
      <c r="C4" s="85"/>
      <c r="D4" s="85"/>
      <c r="E4" s="84"/>
    </row>
    <row r="5" spans="2:5" ht="15" thickBot="1" x14ac:dyDescent="0.35">
      <c r="B5" s="83"/>
      <c r="C5" s="86" t="s">
        <v>283</v>
      </c>
      <c r="D5" s="85"/>
      <c r="E5" s="84"/>
    </row>
    <row r="6" spans="2:5" ht="28.2" thickBot="1" x14ac:dyDescent="0.35">
      <c r="B6" s="83"/>
      <c r="C6" s="95" t="s">
        <v>254</v>
      </c>
      <c r="D6" s="96" t="s">
        <v>255</v>
      </c>
      <c r="E6" s="84"/>
    </row>
    <row r="7" spans="2:5" ht="408.75" customHeight="1" thickBot="1" x14ac:dyDescent="0.35">
      <c r="B7" s="83"/>
      <c r="C7" s="87" t="s">
        <v>287</v>
      </c>
      <c r="D7" s="232" t="s">
        <v>940</v>
      </c>
      <c r="E7" s="84"/>
    </row>
    <row r="8" spans="2:5" ht="166.2" thickBot="1" x14ac:dyDescent="0.35">
      <c r="B8" s="83"/>
      <c r="C8" s="89" t="s">
        <v>288</v>
      </c>
      <c r="D8" s="90" t="s">
        <v>933</v>
      </c>
      <c r="E8" s="84"/>
    </row>
    <row r="9" spans="2:5" ht="69.599999999999994" thickBot="1" x14ac:dyDescent="0.35">
      <c r="B9" s="83"/>
      <c r="C9" s="91" t="s">
        <v>256</v>
      </c>
      <c r="D9" s="92" t="s">
        <v>942</v>
      </c>
      <c r="E9" s="84"/>
    </row>
    <row r="10" spans="2:5" ht="152.4" thickBot="1" x14ac:dyDescent="0.35">
      <c r="B10" s="83"/>
      <c r="C10" s="87" t="s">
        <v>269</v>
      </c>
      <c r="D10" s="88" t="s">
        <v>927</v>
      </c>
      <c r="E10" s="84"/>
    </row>
    <row r="11" spans="2:5" x14ac:dyDescent="0.3">
      <c r="B11" s="83"/>
      <c r="C11" s="85"/>
      <c r="D11" s="85"/>
      <c r="E11" s="84"/>
    </row>
    <row r="12" spans="2:5" ht="15" thickBot="1" x14ac:dyDescent="0.35">
      <c r="B12" s="83"/>
      <c r="C12" s="539" t="s">
        <v>284</v>
      </c>
      <c r="D12" s="539"/>
      <c r="E12" s="84"/>
    </row>
    <row r="13" spans="2:5" ht="15" thickBot="1" x14ac:dyDescent="0.35">
      <c r="B13" s="83"/>
      <c r="C13" s="97" t="s">
        <v>257</v>
      </c>
      <c r="D13" s="97" t="s">
        <v>255</v>
      </c>
      <c r="E13" s="84"/>
    </row>
    <row r="14" spans="2:5" ht="15" thickBot="1" x14ac:dyDescent="0.35">
      <c r="B14" s="83"/>
      <c r="C14" s="536" t="s">
        <v>285</v>
      </c>
      <c r="D14" s="536"/>
      <c r="E14" s="84"/>
    </row>
    <row r="15" spans="2:5" ht="139.19999999999999" thickBot="1" x14ac:dyDescent="0.35">
      <c r="B15" s="83"/>
      <c r="C15" s="91" t="s">
        <v>289</v>
      </c>
      <c r="D15" s="360" t="s">
        <v>953</v>
      </c>
      <c r="E15" s="84"/>
    </row>
    <row r="16" spans="2:5" ht="153" thickBot="1" x14ac:dyDescent="0.35">
      <c r="B16" s="83"/>
      <c r="C16" s="91" t="s">
        <v>290</v>
      </c>
      <c r="D16" s="360" t="s">
        <v>943</v>
      </c>
      <c r="E16" s="84"/>
    </row>
    <row r="17" spans="2:5" ht="15" thickBot="1" x14ac:dyDescent="0.35">
      <c r="B17" s="83"/>
      <c r="C17" s="536" t="s">
        <v>286</v>
      </c>
      <c r="D17" s="536"/>
      <c r="E17" s="84"/>
    </row>
    <row r="18" spans="2:5" ht="124.8" thickBot="1" x14ac:dyDescent="0.35">
      <c r="B18" s="83"/>
      <c r="C18" s="91" t="s">
        <v>291</v>
      </c>
      <c r="D18" s="360" t="s">
        <v>944</v>
      </c>
      <c r="E18" s="84"/>
    </row>
    <row r="19" spans="2:5" ht="318.60000000000002" thickBot="1" x14ac:dyDescent="0.35">
      <c r="B19" s="83"/>
      <c r="C19" s="91" t="s">
        <v>282</v>
      </c>
      <c r="D19" s="360" t="s">
        <v>945</v>
      </c>
      <c r="E19" s="84"/>
    </row>
    <row r="20" spans="2:5" ht="15" thickBot="1" x14ac:dyDescent="0.35">
      <c r="B20" s="83"/>
      <c r="C20" s="536" t="s">
        <v>258</v>
      </c>
      <c r="D20" s="536"/>
      <c r="E20" s="84"/>
    </row>
    <row r="21" spans="2:5" ht="69.599999999999994" thickBot="1" x14ac:dyDescent="0.35">
      <c r="B21" s="83"/>
      <c r="C21" s="93" t="s">
        <v>259</v>
      </c>
      <c r="D21" s="93" t="s">
        <v>946</v>
      </c>
      <c r="E21" s="84"/>
    </row>
    <row r="22" spans="2:5" ht="207.6" thickBot="1" x14ac:dyDescent="0.35">
      <c r="B22" s="83"/>
      <c r="C22" s="93" t="s">
        <v>260</v>
      </c>
      <c r="D22" s="93" t="s">
        <v>947</v>
      </c>
      <c r="E22" s="84"/>
    </row>
    <row r="23" spans="2:5" ht="69.599999999999994" thickBot="1" x14ac:dyDescent="0.35">
      <c r="B23" s="83"/>
      <c r="C23" s="93" t="s">
        <v>261</v>
      </c>
      <c r="D23" s="93" t="s">
        <v>948</v>
      </c>
      <c r="E23" s="84"/>
    </row>
    <row r="24" spans="2:5" ht="15" thickBot="1" x14ac:dyDescent="0.35">
      <c r="B24" s="83"/>
      <c r="C24" s="536" t="s">
        <v>262</v>
      </c>
      <c r="D24" s="536"/>
      <c r="E24" s="84"/>
    </row>
    <row r="25" spans="2:5" ht="255.75" customHeight="1" thickBot="1" x14ac:dyDescent="0.35">
      <c r="B25" s="83"/>
      <c r="C25" s="91" t="s">
        <v>292</v>
      </c>
      <c r="D25" s="360" t="s">
        <v>949</v>
      </c>
      <c r="E25" s="84"/>
    </row>
    <row r="26" spans="2:5" ht="111.6" thickBot="1" x14ac:dyDescent="0.35">
      <c r="B26" s="83"/>
      <c r="C26" s="91" t="s">
        <v>293</v>
      </c>
      <c r="D26" s="360" t="s">
        <v>950</v>
      </c>
      <c r="E26" s="84"/>
    </row>
    <row r="27" spans="2:5" ht="97.2" thickBot="1" x14ac:dyDescent="0.35">
      <c r="B27" s="83"/>
      <c r="C27" s="91" t="s">
        <v>263</v>
      </c>
      <c r="D27" s="360" t="s">
        <v>952</v>
      </c>
      <c r="E27" s="84"/>
    </row>
    <row r="28" spans="2:5" ht="111.6" thickBot="1" x14ac:dyDescent="0.35">
      <c r="B28" s="83"/>
      <c r="C28" s="91" t="s">
        <v>294</v>
      </c>
      <c r="D28" s="360" t="s">
        <v>951</v>
      </c>
      <c r="E28" s="84"/>
    </row>
    <row r="29" spans="2:5" ht="15" thickBot="1" x14ac:dyDescent="0.35">
      <c r="B29" s="114"/>
      <c r="C29" s="94"/>
      <c r="D29" s="94"/>
      <c r="E29" s="11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workbookViewId="0">
      <selection activeCell="E13" sqref="E13"/>
    </sheetView>
  </sheetViews>
  <sheetFormatPr defaultColWidth="9.109375" defaultRowHeight="14.4" outlineLevelRow="1" x14ac:dyDescent="0.3"/>
  <cols>
    <col min="1" max="1" width="3" style="117" customWidth="1"/>
    <col min="2" max="2" width="28.5546875" style="117" customWidth="1"/>
    <col min="3" max="3" width="22.109375" style="117" customWidth="1"/>
    <col min="4" max="4" width="23.109375" style="117" customWidth="1"/>
    <col min="5" max="5" width="21.33203125" style="117" customWidth="1"/>
    <col min="6" max="6" width="13" style="117" customWidth="1"/>
    <col min="7" max="7" width="15.33203125" style="117" customWidth="1"/>
    <col min="8" max="8" width="22.44140625" style="117" customWidth="1"/>
    <col min="9" max="9" width="19.44140625" style="117" customWidth="1"/>
    <col min="10" max="10" width="17.88671875" style="117" customWidth="1"/>
    <col min="11" max="11" width="15.33203125" style="117" customWidth="1"/>
    <col min="12" max="12" width="30.33203125" style="117" customWidth="1"/>
    <col min="13" max="13" width="27.109375" style="117" bestFit="1" customWidth="1"/>
    <col min="14" max="14" width="25" style="117" customWidth="1"/>
    <col min="15" max="15" width="25.88671875" style="117" bestFit="1" customWidth="1"/>
    <col min="16" max="16" width="30.33203125" style="117" customWidth="1"/>
    <col min="17" max="17" width="27.109375" style="117" bestFit="1" customWidth="1"/>
    <col min="18" max="18" width="24.33203125" style="117" customWidth="1"/>
    <col min="19" max="19" width="23.109375" style="117" bestFit="1" customWidth="1"/>
    <col min="20" max="20" width="27.6640625" style="117" customWidth="1"/>
    <col min="21" max="16384" width="9.109375" style="117"/>
  </cols>
  <sheetData>
    <row r="1" spans="2:19" ht="15" thickBot="1" x14ac:dyDescent="0.35"/>
    <row r="2" spans="2:19" ht="25.8" x14ac:dyDescent="0.3">
      <c r="B2" s="79"/>
      <c r="C2" s="633"/>
      <c r="D2" s="633"/>
      <c r="E2" s="633"/>
      <c r="F2" s="633"/>
      <c r="G2" s="633"/>
      <c r="H2" s="74"/>
      <c r="I2" s="74"/>
      <c r="J2" s="74"/>
      <c r="K2" s="74"/>
      <c r="L2" s="74"/>
      <c r="M2" s="74"/>
      <c r="N2" s="74"/>
      <c r="O2" s="74"/>
      <c r="P2" s="74"/>
      <c r="Q2" s="74"/>
      <c r="R2" s="74"/>
      <c r="S2" s="75"/>
    </row>
    <row r="3" spans="2:19" ht="25.8" x14ac:dyDescent="0.3">
      <c r="B3" s="80"/>
      <c r="C3" s="639" t="s">
        <v>278</v>
      </c>
      <c r="D3" s="640"/>
      <c r="E3" s="640"/>
      <c r="F3" s="640"/>
      <c r="G3" s="641"/>
      <c r="H3" s="77"/>
      <c r="I3" s="77"/>
      <c r="J3" s="77"/>
      <c r="K3" s="77"/>
      <c r="L3" s="77"/>
      <c r="M3" s="77"/>
      <c r="N3" s="77"/>
      <c r="O3" s="77"/>
      <c r="P3" s="77"/>
      <c r="Q3" s="77"/>
      <c r="R3" s="77"/>
      <c r="S3" s="78"/>
    </row>
    <row r="4" spans="2:19" ht="25.8" x14ac:dyDescent="0.3">
      <c r="B4" s="80"/>
      <c r="C4" s="81"/>
      <c r="D4" s="81"/>
      <c r="E4" s="81"/>
      <c r="F4" s="81"/>
      <c r="G4" s="81"/>
      <c r="H4" s="77"/>
      <c r="I4" s="77"/>
      <c r="J4" s="77"/>
      <c r="K4" s="77"/>
      <c r="L4" s="77"/>
      <c r="M4" s="77"/>
      <c r="N4" s="77"/>
      <c r="O4" s="77"/>
      <c r="P4" s="77"/>
      <c r="Q4" s="77"/>
      <c r="R4" s="77"/>
      <c r="S4" s="78"/>
    </row>
    <row r="5" spans="2:19" ht="15" thickBot="1" x14ac:dyDescent="0.35">
      <c r="B5" s="76"/>
      <c r="C5" s="77"/>
      <c r="D5" s="77"/>
      <c r="E5" s="77"/>
      <c r="F5" s="77"/>
      <c r="G5" s="77"/>
      <c r="H5" s="77"/>
      <c r="I5" s="77"/>
      <c r="J5" s="77"/>
      <c r="K5" s="77"/>
      <c r="L5" s="77"/>
      <c r="M5" s="77"/>
      <c r="N5" s="77"/>
      <c r="O5" s="77"/>
      <c r="P5" s="77"/>
      <c r="Q5" s="77"/>
      <c r="R5" s="77"/>
      <c r="S5" s="78"/>
    </row>
    <row r="6" spans="2:19" ht="34.5" customHeight="1" thickBot="1" x14ac:dyDescent="0.35">
      <c r="B6" s="634" t="s">
        <v>586</v>
      </c>
      <c r="C6" s="635"/>
      <c r="D6" s="635"/>
      <c r="E6" s="635"/>
      <c r="F6" s="635"/>
      <c r="G6" s="635"/>
      <c r="H6" s="209"/>
      <c r="I6" s="209"/>
      <c r="J6" s="209"/>
      <c r="K6" s="209"/>
      <c r="L6" s="209"/>
      <c r="M6" s="209"/>
      <c r="N6" s="209"/>
      <c r="O6" s="209"/>
      <c r="P6" s="209"/>
      <c r="Q6" s="209"/>
      <c r="R6" s="209"/>
      <c r="S6" s="210"/>
    </row>
    <row r="7" spans="2:19" ht="15.75" customHeight="1" x14ac:dyDescent="0.3">
      <c r="B7" s="634" t="s">
        <v>648</v>
      </c>
      <c r="C7" s="636"/>
      <c r="D7" s="636"/>
      <c r="E7" s="636"/>
      <c r="F7" s="636"/>
      <c r="G7" s="636"/>
      <c r="H7" s="209"/>
      <c r="I7" s="209"/>
      <c r="J7" s="209"/>
      <c r="K7" s="209"/>
      <c r="L7" s="209"/>
      <c r="M7" s="209"/>
      <c r="N7" s="209"/>
      <c r="O7" s="209"/>
      <c r="P7" s="209"/>
      <c r="Q7" s="209"/>
      <c r="R7" s="209"/>
      <c r="S7" s="210"/>
    </row>
    <row r="8" spans="2:19" ht="15.75" customHeight="1" thickBot="1" x14ac:dyDescent="0.35">
      <c r="B8" s="637" t="s">
        <v>235</v>
      </c>
      <c r="C8" s="638"/>
      <c r="D8" s="638"/>
      <c r="E8" s="638"/>
      <c r="F8" s="638"/>
      <c r="G8" s="638"/>
      <c r="H8" s="211"/>
      <c r="I8" s="211"/>
      <c r="J8" s="211"/>
      <c r="K8" s="211"/>
      <c r="L8" s="211"/>
      <c r="M8" s="211"/>
      <c r="N8" s="211"/>
      <c r="O8" s="211"/>
      <c r="P8" s="211"/>
      <c r="Q8" s="211"/>
      <c r="R8" s="211"/>
      <c r="S8" s="212"/>
    </row>
    <row r="10" spans="2:19" ht="21" x14ac:dyDescent="0.4">
      <c r="B10" s="540" t="s">
        <v>297</v>
      </c>
      <c r="C10" s="540"/>
    </row>
    <row r="11" spans="2:19" ht="15" thickBot="1" x14ac:dyDescent="0.35"/>
    <row r="12" spans="2:19" ht="15" customHeight="1" thickBot="1" x14ac:dyDescent="0.35">
      <c r="B12" s="215" t="s">
        <v>298</v>
      </c>
      <c r="C12" s="118" t="s">
        <v>667</v>
      </c>
    </row>
    <row r="13" spans="2:19" ht="15.75" customHeight="1" thickBot="1" x14ac:dyDescent="0.35">
      <c r="B13" s="215" t="s">
        <v>272</v>
      </c>
      <c r="C13" s="118" t="s">
        <v>668</v>
      </c>
      <c r="E13" s="117" t="s">
        <v>738</v>
      </c>
    </row>
    <row r="14" spans="2:19" ht="15.75" customHeight="1" thickBot="1" x14ac:dyDescent="0.35">
      <c r="B14" s="215" t="s">
        <v>649</v>
      </c>
      <c r="C14" s="118"/>
    </row>
    <row r="15" spans="2:19" ht="15.75" customHeight="1" thickBot="1" x14ac:dyDescent="0.35">
      <c r="B15" s="215" t="s">
        <v>299</v>
      </c>
      <c r="C15" s="118" t="s">
        <v>621</v>
      </c>
    </row>
    <row r="16" spans="2:19" ht="15" thickBot="1" x14ac:dyDescent="0.35">
      <c r="B16" s="215" t="s">
        <v>300</v>
      </c>
      <c r="C16" s="118" t="s">
        <v>591</v>
      </c>
      <c r="E16" s="231"/>
    </row>
    <row r="17" spans="2:19" ht="15" thickBot="1" x14ac:dyDescent="0.35">
      <c r="B17" s="215" t="s">
        <v>301</v>
      </c>
      <c r="C17" s="118" t="s">
        <v>481</v>
      </c>
    </row>
    <row r="18" spans="2:19" ht="15" thickBot="1" x14ac:dyDescent="0.35">
      <c r="G18" s="117">
        <v>0</v>
      </c>
    </row>
    <row r="19" spans="2:19" ht="15" thickBot="1" x14ac:dyDescent="0.35">
      <c r="D19" s="541" t="s">
        <v>302</v>
      </c>
      <c r="E19" s="542"/>
      <c r="F19" s="542"/>
      <c r="G19" s="543"/>
      <c r="H19" s="541" t="s">
        <v>303</v>
      </c>
      <c r="I19" s="542"/>
      <c r="J19" s="542"/>
      <c r="K19" s="543"/>
      <c r="L19" s="541" t="s">
        <v>304</v>
      </c>
      <c r="M19" s="542"/>
      <c r="N19" s="542"/>
      <c r="O19" s="543"/>
      <c r="P19" s="541" t="s">
        <v>305</v>
      </c>
      <c r="Q19" s="542"/>
      <c r="R19" s="542"/>
      <c r="S19" s="543"/>
    </row>
    <row r="20" spans="2:19" ht="45" customHeight="1" thickBot="1" x14ac:dyDescent="0.35">
      <c r="B20" s="544" t="s">
        <v>306</v>
      </c>
      <c r="C20" s="547" t="s">
        <v>737</v>
      </c>
      <c r="D20" s="119"/>
      <c r="E20" s="120" t="s">
        <v>307</v>
      </c>
      <c r="F20" s="121" t="s">
        <v>308</v>
      </c>
      <c r="G20" s="122" t="s">
        <v>309</v>
      </c>
      <c r="H20" s="119"/>
      <c r="I20" s="120" t="s">
        <v>307</v>
      </c>
      <c r="J20" s="121" t="s">
        <v>308</v>
      </c>
      <c r="K20" s="122" t="s">
        <v>309</v>
      </c>
      <c r="L20" s="119"/>
      <c r="M20" s="120" t="s">
        <v>307</v>
      </c>
      <c r="N20" s="121" t="s">
        <v>308</v>
      </c>
      <c r="O20" s="122" t="s">
        <v>309</v>
      </c>
      <c r="P20" s="119"/>
      <c r="Q20" s="120" t="s">
        <v>307</v>
      </c>
      <c r="R20" s="121" t="s">
        <v>308</v>
      </c>
      <c r="S20" s="122" t="s">
        <v>309</v>
      </c>
    </row>
    <row r="21" spans="2:19" ht="40.5" customHeight="1" x14ac:dyDescent="0.3">
      <c r="B21" s="545"/>
      <c r="C21" s="548"/>
      <c r="D21" s="123" t="s">
        <v>310</v>
      </c>
      <c r="E21" s="230">
        <v>211857</v>
      </c>
      <c r="F21" s="231">
        <v>54000</v>
      </c>
      <c r="G21" s="231">
        <v>157857</v>
      </c>
      <c r="H21" s="124" t="s">
        <v>310</v>
      </c>
      <c r="I21" s="313">
        <v>18297</v>
      </c>
      <c r="J21" s="314">
        <v>7319</v>
      </c>
      <c r="K21" s="314">
        <v>10978</v>
      </c>
      <c r="L21" s="123" t="s">
        <v>310</v>
      </c>
      <c r="M21" s="125"/>
      <c r="N21" s="126"/>
      <c r="O21" s="127"/>
      <c r="P21" s="123" t="s">
        <v>310</v>
      </c>
      <c r="Q21" s="125"/>
      <c r="R21" s="126"/>
      <c r="S21" s="127"/>
    </row>
    <row r="22" spans="2:19" ht="39.75" customHeight="1" x14ac:dyDescent="0.3">
      <c r="B22" s="545"/>
      <c r="C22" s="548"/>
      <c r="D22" s="128" t="s">
        <v>311</v>
      </c>
      <c r="E22" s="129">
        <v>0.55000000000000004</v>
      </c>
      <c r="F22" s="129">
        <v>0.55000000000000004</v>
      </c>
      <c r="G22" s="130">
        <v>0.55000000000000004</v>
      </c>
      <c r="H22" s="131" t="s">
        <v>311</v>
      </c>
      <c r="I22" s="132">
        <v>0.62</v>
      </c>
      <c r="J22" s="132">
        <v>0.62</v>
      </c>
      <c r="K22" s="133">
        <v>0.62</v>
      </c>
      <c r="L22" s="128" t="s">
        <v>311</v>
      </c>
      <c r="M22" s="132"/>
      <c r="N22" s="132"/>
      <c r="O22" s="133"/>
      <c r="P22" s="128" t="s">
        <v>311</v>
      </c>
      <c r="Q22" s="132"/>
      <c r="R22" s="132"/>
      <c r="S22" s="133"/>
    </row>
    <row r="23" spans="2:19" ht="37.5" customHeight="1" x14ac:dyDescent="0.3">
      <c r="B23" s="546"/>
      <c r="C23" s="549"/>
      <c r="D23" s="128" t="s">
        <v>312</v>
      </c>
      <c r="E23" s="129"/>
      <c r="F23" s="129"/>
      <c r="G23" s="130"/>
      <c r="H23" s="131" t="s">
        <v>312</v>
      </c>
      <c r="I23" s="132">
        <v>0.1</v>
      </c>
      <c r="J23" s="132">
        <v>0.1</v>
      </c>
      <c r="K23" s="133">
        <v>0.1</v>
      </c>
      <c r="L23" s="128" t="s">
        <v>312</v>
      </c>
      <c r="M23" s="132"/>
      <c r="N23" s="132"/>
      <c r="O23" s="133"/>
      <c r="P23" s="128" t="s">
        <v>312</v>
      </c>
      <c r="Q23" s="132"/>
      <c r="R23" s="132"/>
      <c r="S23" s="133"/>
    </row>
    <row r="24" spans="2:19" ht="15" thickBot="1" x14ac:dyDescent="0.35">
      <c r="B24" s="134"/>
      <c r="C24" s="134"/>
      <c r="Q24" s="135"/>
      <c r="R24" s="135"/>
      <c r="S24" s="135"/>
    </row>
    <row r="25" spans="2:19" ht="30" customHeight="1" thickBot="1" x14ac:dyDescent="0.35">
      <c r="B25" s="134"/>
      <c r="C25" s="134"/>
      <c r="D25" s="541" t="s">
        <v>302</v>
      </c>
      <c r="E25" s="542"/>
      <c r="F25" s="542"/>
      <c r="G25" s="543"/>
      <c r="H25" s="541" t="s">
        <v>303</v>
      </c>
      <c r="I25" s="542"/>
      <c r="J25" s="542"/>
      <c r="K25" s="543"/>
      <c r="L25" s="541" t="s">
        <v>304</v>
      </c>
      <c r="M25" s="542"/>
      <c r="N25" s="542"/>
      <c r="O25" s="543"/>
      <c r="P25" s="541" t="s">
        <v>305</v>
      </c>
      <c r="Q25" s="542"/>
      <c r="R25" s="542"/>
      <c r="S25" s="543"/>
    </row>
    <row r="26" spans="2:19" ht="47.25" customHeight="1" x14ac:dyDescent="0.3">
      <c r="B26" s="544" t="s">
        <v>313</v>
      </c>
      <c r="C26" s="544" t="s">
        <v>314</v>
      </c>
      <c r="D26" s="550" t="s">
        <v>315</v>
      </c>
      <c r="E26" s="551"/>
      <c r="F26" s="136" t="s">
        <v>316</v>
      </c>
      <c r="G26" s="137" t="s">
        <v>317</v>
      </c>
      <c r="H26" s="550" t="s">
        <v>315</v>
      </c>
      <c r="I26" s="551"/>
      <c r="J26" s="136" t="s">
        <v>316</v>
      </c>
      <c r="K26" s="137" t="s">
        <v>317</v>
      </c>
      <c r="L26" s="550" t="s">
        <v>315</v>
      </c>
      <c r="M26" s="551"/>
      <c r="N26" s="136" t="s">
        <v>316</v>
      </c>
      <c r="O26" s="137" t="s">
        <v>317</v>
      </c>
      <c r="P26" s="550" t="s">
        <v>315</v>
      </c>
      <c r="Q26" s="551"/>
      <c r="R26" s="136" t="s">
        <v>316</v>
      </c>
      <c r="S26" s="137" t="s">
        <v>317</v>
      </c>
    </row>
    <row r="27" spans="2:19" ht="51" customHeight="1" x14ac:dyDescent="0.3">
      <c r="B27" s="545"/>
      <c r="C27" s="545"/>
      <c r="D27" s="138" t="s">
        <v>310</v>
      </c>
      <c r="E27" s="139">
        <v>0</v>
      </c>
      <c r="F27" s="566" t="s">
        <v>415</v>
      </c>
      <c r="G27" s="568"/>
      <c r="H27" s="138" t="s">
        <v>310</v>
      </c>
      <c r="I27" s="314">
        <v>7319</v>
      </c>
      <c r="J27" s="552" t="s">
        <v>415</v>
      </c>
      <c r="K27" s="554"/>
      <c r="L27" s="138" t="s">
        <v>310</v>
      </c>
      <c r="M27" s="140"/>
      <c r="N27" s="552"/>
      <c r="O27" s="554"/>
      <c r="P27" s="138" t="s">
        <v>310</v>
      </c>
      <c r="Q27" s="140"/>
      <c r="R27" s="552"/>
      <c r="S27" s="554"/>
    </row>
    <row r="28" spans="2:19" ht="51" customHeight="1" x14ac:dyDescent="0.3">
      <c r="B28" s="546"/>
      <c r="C28" s="546"/>
      <c r="D28" s="141" t="s">
        <v>318</v>
      </c>
      <c r="E28" s="142">
        <v>0</v>
      </c>
      <c r="F28" s="567"/>
      <c r="G28" s="569"/>
      <c r="H28" s="141" t="s">
        <v>318</v>
      </c>
      <c r="I28" s="132">
        <v>0.62</v>
      </c>
      <c r="J28" s="553"/>
      <c r="K28" s="555"/>
      <c r="L28" s="141" t="s">
        <v>318</v>
      </c>
      <c r="M28" s="143"/>
      <c r="N28" s="553"/>
      <c r="O28" s="555"/>
      <c r="P28" s="141" t="s">
        <v>318</v>
      </c>
      <c r="Q28" s="143"/>
      <c r="R28" s="553"/>
      <c r="S28" s="555"/>
    </row>
    <row r="29" spans="2:19" ht="33.75" customHeight="1" x14ac:dyDescent="0.3">
      <c r="B29" s="556" t="s">
        <v>319</v>
      </c>
      <c r="C29" s="559" t="s">
        <v>320</v>
      </c>
      <c r="D29" s="144" t="s">
        <v>321</v>
      </c>
      <c r="E29" s="145" t="s">
        <v>301</v>
      </c>
      <c r="F29" s="145" t="s">
        <v>322</v>
      </c>
      <c r="G29" s="146" t="s">
        <v>323</v>
      </c>
      <c r="H29" s="144" t="s">
        <v>321</v>
      </c>
      <c r="I29" s="145" t="s">
        <v>301</v>
      </c>
      <c r="J29" s="145" t="s">
        <v>322</v>
      </c>
      <c r="K29" s="146" t="s">
        <v>323</v>
      </c>
      <c r="L29" s="144" t="s">
        <v>321</v>
      </c>
      <c r="M29" s="145" t="s">
        <v>301</v>
      </c>
      <c r="N29" s="145" t="s">
        <v>322</v>
      </c>
      <c r="O29" s="146" t="s">
        <v>323</v>
      </c>
      <c r="P29" s="144" t="s">
        <v>321</v>
      </c>
      <c r="Q29" s="145" t="s">
        <v>301</v>
      </c>
      <c r="R29" s="145" t="s">
        <v>322</v>
      </c>
      <c r="S29" s="146" t="s">
        <v>323</v>
      </c>
    </row>
    <row r="30" spans="2:19" ht="30" customHeight="1" x14ac:dyDescent="0.3">
      <c r="B30" s="557"/>
      <c r="C30" s="560"/>
      <c r="D30" s="147"/>
      <c r="E30" s="148"/>
      <c r="F30" s="148"/>
      <c r="G30" s="149"/>
      <c r="H30" s="150"/>
      <c r="I30" s="151"/>
      <c r="J30" s="150"/>
      <c r="K30" s="152"/>
      <c r="L30" s="150"/>
      <c r="M30" s="151"/>
      <c r="N30" s="150"/>
      <c r="O30" s="152"/>
      <c r="P30" s="150"/>
      <c r="Q30" s="151"/>
      <c r="R30" s="150"/>
      <c r="S30" s="152"/>
    </row>
    <row r="31" spans="2:19" ht="36.75" hidden="1" customHeight="1" outlineLevel="1" x14ac:dyDescent="0.3">
      <c r="B31" s="557"/>
      <c r="C31" s="560"/>
      <c r="D31" s="144" t="s">
        <v>321</v>
      </c>
      <c r="E31" s="145" t="s">
        <v>301</v>
      </c>
      <c r="F31" s="145" t="s">
        <v>322</v>
      </c>
      <c r="G31" s="146" t="s">
        <v>323</v>
      </c>
      <c r="H31" s="144" t="s">
        <v>321</v>
      </c>
      <c r="I31" s="145" t="s">
        <v>301</v>
      </c>
      <c r="J31" s="145" t="s">
        <v>322</v>
      </c>
      <c r="K31" s="146" t="s">
        <v>323</v>
      </c>
      <c r="L31" s="144" t="s">
        <v>321</v>
      </c>
      <c r="M31" s="145" t="s">
        <v>301</v>
      </c>
      <c r="N31" s="145" t="s">
        <v>322</v>
      </c>
      <c r="O31" s="146" t="s">
        <v>323</v>
      </c>
      <c r="P31" s="144" t="s">
        <v>321</v>
      </c>
      <c r="Q31" s="145" t="s">
        <v>301</v>
      </c>
      <c r="R31" s="145" t="s">
        <v>322</v>
      </c>
      <c r="S31" s="146" t="s">
        <v>323</v>
      </c>
    </row>
    <row r="32" spans="2:19" ht="30" hidden="1" customHeight="1" outlineLevel="1" x14ac:dyDescent="0.3">
      <c r="B32" s="557"/>
      <c r="C32" s="560"/>
      <c r="D32" s="147"/>
      <c r="E32" s="148"/>
      <c r="F32" s="148"/>
      <c r="G32" s="149"/>
      <c r="H32" s="150"/>
      <c r="I32" s="151"/>
      <c r="J32" s="150"/>
      <c r="K32" s="152"/>
      <c r="L32" s="150"/>
      <c r="M32" s="151"/>
      <c r="N32" s="150"/>
      <c r="O32" s="152"/>
      <c r="P32" s="150"/>
      <c r="Q32" s="151"/>
      <c r="R32" s="150"/>
      <c r="S32" s="152"/>
    </row>
    <row r="33" spans="2:19" ht="36" hidden="1" customHeight="1" outlineLevel="1" x14ac:dyDescent="0.3">
      <c r="B33" s="557"/>
      <c r="C33" s="560"/>
      <c r="D33" s="144" t="s">
        <v>321</v>
      </c>
      <c r="E33" s="145" t="s">
        <v>301</v>
      </c>
      <c r="F33" s="145" t="s">
        <v>322</v>
      </c>
      <c r="G33" s="146" t="s">
        <v>323</v>
      </c>
      <c r="H33" s="144" t="s">
        <v>321</v>
      </c>
      <c r="I33" s="145" t="s">
        <v>301</v>
      </c>
      <c r="J33" s="145" t="s">
        <v>322</v>
      </c>
      <c r="K33" s="146" t="s">
        <v>323</v>
      </c>
      <c r="L33" s="144" t="s">
        <v>321</v>
      </c>
      <c r="M33" s="145" t="s">
        <v>301</v>
      </c>
      <c r="N33" s="145" t="s">
        <v>322</v>
      </c>
      <c r="O33" s="146" t="s">
        <v>323</v>
      </c>
      <c r="P33" s="144" t="s">
        <v>321</v>
      </c>
      <c r="Q33" s="145" t="s">
        <v>301</v>
      </c>
      <c r="R33" s="145" t="s">
        <v>322</v>
      </c>
      <c r="S33" s="146" t="s">
        <v>323</v>
      </c>
    </row>
    <row r="34" spans="2:19" ht="30" hidden="1" customHeight="1" outlineLevel="1" x14ac:dyDescent="0.3">
      <c r="B34" s="557"/>
      <c r="C34" s="560"/>
      <c r="D34" s="147"/>
      <c r="E34" s="148"/>
      <c r="F34" s="148"/>
      <c r="G34" s="149"/>
      <c r="H34" s="150"/>
      <c r="I34" s="151"/>
      <c r="J34" s="150"/>
      <c r="K34" s="152"/>
      <c r="L34" s="150"/>
      <c r="M34" s="151"/>
      <c r="N34" s="150"/>
      <c r="O34" s="152"/>
      <c r="P34" s="150"/>
      <c r="Q34" s="151"/>
      <c r="R34" s="150"/>
      <c r="S34" s="152"/>
    </row>
    <row r="35" spans="2:19" ht="39" hidden="1" customHeight="1" outlineLevel="1" x14ac:dyDescent="0.3">
      <c r="B35" s="557"/>
      <c r="C35" s="560"/>
      <c r="D35" s="144" t="s">
        <v>321</v>
      </c>
      <c r="E35" s="145" t="s">
        <v>301</v>
      </c>
      <c r="F35" s="145" t="s">
        <v>322</v>
      </c>
      <c r="G35" s="146" t="s">
        <v>323</v>
      </c>
      <c r="H35" s="144" t="s">
        <v>321</v>
      </c>
      <c r="I35" s="145" t="s">
        <v>301</v>
      </c>
      <c r="J35" s="145" t="s">
        <v>322</v>
      </c>
      <c r="K35" s="146" t="s">
        <v>323</v>
      </c>
      <c r="L35" s="144" t="s">
        <v>321</v>
      </c>
      <c r="M35" s="145" t="s">
        <v>301</v>
      </c>
      <c r="N35" s="145" t="s">
        <v>322</v>
      </c>
      <c r="O35" s="146" t="s">
        <v>323</v>
      </c>
      <c r="P35" s="144" t="s">
        <v>321</v>
      </c>
      <c r="Q35" s="145" t="s">
        <v>301</v>
      </c>
      <c r="R35" s="145" t="s">
        <v>322</v>
      </c>
      <c r="S35" s="146" t="s">
        <v>323</v>
      </c>
    </row>
    <row r="36" spans="2:19" ht="30" hidden="1" customHeight="1" outlineLevel="1" x14ac:dyDescent="0.3">
      <c r="B36" s="557"/>
      <c r="C36" s="560"/>
      <c r="D36" s="147"/>
      <c r="E36" s="148"/>
      <c r="F36" s="148"/>
      <c r="G36" s="149"/>
      <c r="H36" s="150"/>
      <c r="I36" s="151"/>
      <c r="J36" s="150"/>
      <c r="K36" s="152"/>
      <c r="L36" s="150"/>
      <c r="M36" s="151"/>
      <c r="N36" s="150"/>
      <c r="O36" s="152"/>
      <c r="P36" s="150"/>
      <c r="Q36" s="151"/>
      <c r="R36" s="150"/>
      <c r="S36" s="152"/>
    </row>
    <row r="37" spans="2:19" ht="36.75" hidden="1" customHeight="1" outlineLevel="1" x14ac:dyDescent="0.3">
      <c r="B37" s="557"/>
      <c r="C37" s="560"/>
      <c r="D37" s="144" t="s">
        <v>321</v>
      </c>
      <c r="E37" s="145" t="s">
        <v>301</v>
      </c>
      <c r="F37" s="145" t="s">
        <v>322</v>
      </c>
      <c r="G37" s="146" t="s">
        <v>323</v>
      </c>
      <c r="H37" s="144" t="s">
        <v>321</v>
      </c>
      <c r="I37" s="145" t="s">
        <v>301</v>
      </c>
      <c r="J37" s="145" t="s">
        <v>322</v>
      </c>
      <c r="K37" s="146" t="s">
        <v>323</v>
      </c>
      <c r="L37" s="144" t="s">
        <v>321</v>
      </c>
      <c r="M37" s="145" t="s">
        <v>301</v>
      </c>
      <c r="N37" s="145" t="s">
        <v>322</v>
      </c>
      <c r="O37" s="146" t="s">
        <v>323</v>
      </c>
      <c r="P37" s="144" t="s">
        <v>321</v>
      </c>
      <c r="Q37" s="145" t="s">
        <v>301</v>
      </c>
      <c r="R37" s="145" t="s">
        <v>322</v>
      </c>
      <c r="S37" s="146" t="s">
        <v>323</v>
      </c>
    </row>
    <row r="38" spans="2:19" ht="30" hidden="1" customHeight="1" outlineLevel="1" x14ac:dyDescent="0.3">
      <c r="B38" s="558"/>
      <c r="C38" s="561"/>
      <c r="D38" s="147"/>
      <c r="E38" s="148"/>
      <c r="F38" s="148"/>
      <c r="G38" s="149"/>
      <c r="H38" s="150"/>
      <c r="I38" s="151"/>
      <c r="J38" s="150"/>
      <c r="K38" s="152"/>
      <c r="L38" s="150"/>
      <c r="M38" s="151"/>
      <c r="N38" s="150"/>
      <c r="O38" s="152"/>
      <c r="P38" s="150"/>
      <c r="Q38" s="151"/>
      <c r="R38" s="150"/>
      <c r="S38" s="152"/>
    </row>
    <row r="39" spans="2:19" ht="30" customHeight="1" collapsed="1" x14ac:dyDescent="0.3">
      <c r="B39" s="556" t="s">
        <v>324</v>
      </c>
      <c r="C39" s="556" t="s">
        <v>325</v>
      </c>
      <c r="D39" s="145" t="s">
        <v>326</v>
      </c>
      <c r="E39" s="145" t="s">
        <v>327</v>
      </c>
      <c r="F39" s="121" t="s">
        <v>328</v>
      </c>
      <c r="G39" s="153"/>
      <c r="H39" s="145" t="s">
        <v>326</v>
      </c>
      <c r="I39" s="145" t="s">
        <v>327</v>
      </c>
      <c r="J39" s="121" t="s">
        <v>328</v>
      </c>
      <c r="K39" s="154"/>
      <c r="L39" s="145" t="s">
        <v>326</v>
      </c>
      <c r="M39" s="145" t="s">
        <v>327</v>
      </c>
      <c r="N39" s="121" t="s">
        <v>328</v>
      </c>
      <c r="O39" s="154"/>
      <c r="P39" s="145" t="s">
        <v>326</v>
      </c>
      <c r="Q39" s="145" t="s">
        <v>327</v>
      </c>
      <c r="R39" s="121" t="s">
        <v>328</v>
      </c>
      <c r="S39" s="154"/>
    </row>
    <row r="40" spans="2:19" ht="30" customHeight="1" x14ac:dyDescent="0.3">
      <c r="B40" s="557"/>
      <c r="C40" s="557"/>
      <c r="D40" s="562">
        <v>0</v>
      </c>
      <c r="E40" s="562" t="s">
        <v>532</v>
      </c>
      <c r="F40" s="121" t="s">
        <v>329</v>
      </c>
      <c r="G40" s="155" t="s">
        <v>476</v>
      </c>
      <c r="H40" s="564">
        <v>1</v>
      </c>
      <c r="I40" s="564" t="s">
        <v>532</v>
      </c>
      <c r="J40" s="121" t="s">
        <v>329</v>
      </c>
      <c r="K40" s="156"/>
      <c r="L40" s="564"/>
      <c r="M40" s="564"/>
      <c r="N40" s="121" t="s">
        <v>329</v>
      </c>
      <c r="O40" s="156"/>
      <c r="P40" s="564"/>
      <c r="Q40" s="564"/>
      <c r="R40" s="121" t="s">
        <v>329</v>
      </c>
      <c r="S40" s="156"/>
    </row>
    <row r="41" spans="2:19" ht="30" customHeight="1" x14ac:dyDescent="0.3">
      <c r="B41" s="557"/>
      <c r="C41" s="557"/>
      <c r="D41" s="563"/>
      <c r="E41" s="563"/>
      <c r="F41" s="121" t="s">
        <v>330</v>
      </c>
      <c r="G41" s="149">
        <v>3</v>
      </c>
      <c r="H41" s="565"/>
      <c r="I41" s="565"/>
      <c r="J41" s="121" t="s">
        <v>330</v>
      </c>
      <c r="K41" s="152"/>
      <c r="L41" s="565"/>
      <c r="M41" s="565"/>
      <c r="N41" s="121" t="s">
        <v>330</v>
      </c>
      <c r="O41" s="152"/>
      <c r="P41" s="565"/>
      <c r="Q41" s="565"/>
      <c r="R41" s="121" t="s">
        <v>330</v>
      </c>
      <c r="S41" s="152"/>
    </row>
    <row r="42" spans="2:19" ht="30" customHeight="1" outlineLevel="1" x14ac:dyDescent="0.3">
      <c r="B42" s="557"/>
      <c r="C42" s="557"/>
      <c r="D42" s="145" t="s">
        <v>326</v>
      </c>
      <c r="E42" s="145" t="s">
        <v>327</v>
      </c>
      <c r="F42" s="121" t="s">
        <v>328</v>
      </c>
      <c r="G42" s="153" t="s">
        <v>395</v>
      </c>
      <c r="H42" s="145" t="s">
        <v>326</v>
      </c>
      <c r="I42" s="145" t="s">
        <v>327</v>
      </c>
      <c r="J42" s="121" t="s">
        <v>328</v>
      </c>
      <c r="K42" s="154"/>
      <c r="L42" s="145" t="s">
        <v>326</v>
      </c>
      <c r="M42" s="145" t="s">
        <v>327</v>
      </c>
      <c r="N42" s="121" t="s">
        <v>328</v>
      </c>
      <c r="O42" s="154"/>
      <c r="P42" s="145" t="s">
        <v>326</v>
      </c>
      <c r="Q42" s="145" t="s">
        <v>327</v>
      </c>
      <c r="R42" s="121" t="s">
        <v>328</v>
      </c>
      <c r="S42" s="154"/>
    </row>
    <row r="43" spans="2:19" ht="30" customHeight="1" outlineLevel="1" x14ac:dyDescent="0.3">
      <c r="B43" s="557"/>
      <c r="C43" s="557"/>
      <c r="D43" s="562">
        <v>0</v>
      </c>
      <c r="E43" s="562" t="s">
        <v>529</v>
      </c>
      <c r="F43" s="121" t="s">
        <v>329</v>
      </c>
      <c r="G43" s="155" t="s">
        <v>471</v>
      </c>
      <c r="H43" s="564">
        <v>1</v>
      </c>
      <c r="I43" s="564" t="s">
        <v>529</v>
      </c>
      <c r="J43" s="121" t="s">
        <v>329</v>
      </c>
      <c r="K43" s="156"/>
      <c r="L43" s="564"/>
      <c r="M43" s="564"/>
      <c r="N43" s="121" t="s">
        <v>329</v>
      </c>
      <c r="O43" s="156"/>
      <c r="P43" s="564"/>
      <c r="Q43" s="564"/>
      <c r="R43" s="121" t="s">
        <v>329</v>
      </c>
      <c r="S43" s="156"/>
    </row>
    <row r="44" spans="2:19" ht="30" customHeight="1" outlineLevel="1" x14ac:dyDescent="0.3">
      <c r="B44" s="557"/>
      <c r="C44" s="557"/>
      <c r="D44" s="563"/>
      <c r="E44" s="563"/>
      <c r="F44" s="121" t="s">
        <v>330</v>
      </c>
      <c r="G44" s="149"/>
      <c r="H44" s="565"/>
      <c r="I44" s="565"/>
      <c r="J44" s="121" t="s">
        <v>330</v>
      </c>
      <c r="K44" s="152"/>
      <c r="L44" s="565"/>
      <c r="M44" s="565"/>
      <c r="N44" s="121" t="s">
        <v>330</v>
      </c>
      <c r="O44" s="152"/>
      <c r="P44" s="565"/>
      <c r="Q44" s="565"/>
      <c r="R44" s="121" t="s">
        <v>330</v>
      </c>
      <c r="S44" s="152"/>
    </row>
    <row r="45" spans="2:19" ht="30" customHeight="1" outlineLevel="1" x14ac:dyDescent="0.3">
      <c r="B45" s="557"/>
      <c r="C45" s="557"/>
      <c r="D45" s="145" t="s">
        <v>326</v>
      </c>
      <c r="E45" s="145" t="s">
        <v>327</v>
      </c>
      <c r="F45" s="121" t="s">
        <v>328</v>
      </c>
      <c r="G45" s="153"/>
      <c r="H45" s="145" t="s">
        <v>326</v>
      </c>
      <c r="I45" s="145" t="s">
        <v>327</v>
      </c>
      <c r="J45" s="121" t="s">
        <v>328</v>
      </c>
      <c r="K45" s="154"/>
      <c r="L45" s="145" t="s">
        <v>326</v>
      </c>
      <c r="M45" s="145" t="s">
        <v>327</v>
      </c>
      <c r="N45" s="121" t="s">
        <v>328</v>
      </c>
      <c r="O45" s="154"/>
      <c r="P45" s="145" t="s">
        <v>326</v>
      </c>
      <c r="Q45" s="145" t="s">
        <v>327</v>
      </c>
      <c r="R45" s="121" t="s">
        <v>328</v>
      </c>
      <c r="S45" s="154"/>
    </row>
    <row r="46" spans="2:19" ht="30" customHeight="1" outlineLevel="1" x14ac:dyDescent="0.3">
      <c r="B46" s="557"/>
      <c r="C46" s="557"/>
      <c r="D46" s="562"/>
      <c r="E46" s="562"/>
      <c r="F46" s="121" t="s">
        <v>329</v>
      </c>
      <c r="G46" s="155"/>
      <c r="H46" s="564"/>
      <c r="I46" s="564"/>
      <c r="J46" s="121" t="s">
        <v>329</v>
      </c>
      <c r="K46" s="156"/>
      <c r="L46" s="564"/>
      <c r="M46" s="564"/>
      <c r="N46" s="121" t="s">
        <v>329</v>
      </c>
      <c r="O46" s="156"/>
      <c r="P46" s="564"/>
      <c r="Q46" s="564"/>
      <c r="R46" s="121" t="s">
        <v>329</v>
      </c>
      <c r="S46" s="156"/>
    </row>
    <row r="47" spans="2:19" ht="30" customHeight="1" outlineLevel="1" x14ac:dyDescent="0.3">
      <c r="B47" s="557"/>
      <c r="C47" s="557"/>
      <c r="D47" s="563"/>
      <c r="E47" s="563"/>
      <c r="F47" s="121" t="s">
        <v>330</v>
      </c>
      <c r="G47" s="149"/>
      <c r="H47" s="565"/>
      <c r="I47" s="565"/>
      <c r="J47" s="121" t="s">
        <v>330</v>
      </c>
      <c r="K47" s="152"/>
      <c r="L47" s="565"/>
      <c r="M47" s="565"/>
      <c r="N47" s="121" t="s">
        <v>330</v>
      </c>
      <c r="O47" s="152"/>
      <c r="P47" s="565"/>
      <c r="Q47" s="565"/>
      <c r="R47" s="121" t="s">
        <v>330</v>
      </c>
      <c r="S47" s="152"/>
    </row>
    <row r="48" spans="2:19" ht="30" customHeight="1" outlineLevel="1" x14ac:dyDescent="0.3">
      <c r="B48" s="557"/>
      <c r="C48" s="557"/>
      <c r="D48" s="145" t="s">
        <v>326</v>
      </c>
      <c r="E48" s="145" t="s">
        <v>327</v>
      </c>
      <c r="F48" s="121" t="s">
        <v>328</v>
      </c>
      <c r="G48" s="153"/>
      <c r="H48" s="145" t="s">
        <v>326</v>
      </c>
      <c r="I48" s="145" t="s">
        <v>327</v>
      </c>
      <c r="J48" s="121" t="s">
        <v>328</v>
      </c>
      <c r="K48" s="154"/>
      <c r="L48" s="145" t="s">
        <v>326</v>
      </c>
      <c r="M48" s="145" t="s">
        <v>327</v>
      </c>
      <c r="N48" s="121" t="s">
        <v>328</v>
      </c>
      <c r="O48" s="154"/>
      <c r="P48" s="145" t="s">
        <v>326</v>
      </c>
      <c r="Q48" s="145" t="s">
        <v>327</v>
      </c>
      <c r="R48" s="121" t="s">
        <v>328</v>
      </c>
      <c r="S48" s="154"/>
    </row>
    <row r="49" spans="2:19" ht="30" customHeight="1" outlineLevel="1" x14ac:dyDescent="0.3">
      <c r="B49" s="557"/>
      <c r="C49" s="557"/>
      <c r="D49" s="562"/>
      <c r="E49" s="562"/>
      <c r="F49" s="121" t="s">
        <v>329</v>
      </c>
      <c r="G49" s="155"/>
      <c r="H49" s="564"/>
      <c r="I49" s="564"/>
      <c r="J49" s="121" t="s">
        <v>329</v>
      </c>
      <c r="K49" s="156"/>
      <c r="L49" s="564"/>
      <c r="M49" s="564"/>
      <c r="N49" s="121" t="s">
        <v>329</v>
      </c>
      <c r="O49" s="156"/>
      <c r="P49" s="564"/>
      <c r="Q49" s="564"/>
      <c r="R49" s="121" t="s">
        <v>329</v>
      </c>
      <c r="S49" s="156"/>
    </row>
    <row r="50" spans="2:19" ht="30" customHeight="1" outlineLevel="1" x14ac:dyDescent="0.3">
      <c r="B50" s="558"/>
      <c r="C50" s="558"/>
      <c r="D50" s="563"/>
      <c r="E50" s="563"/>
      <c r="F50" s="121" t="s">
        <v>330</v>
      </c>
      <c r="G50" s="149"/>
      <c r="H50" s="565"/>
      <c r="I50" s="565"/>
      <c r="J50" s="121" t="s">
        <v>330</v>
      </c>
      <c r="K50" s="152"/>
      <c r="L50" s="565"/>
      <c r="M50" s="565"/>
      <c r="N50" s="121" t="s">
        <v>330</v>
      </c>
      <c r="O50" s="152"/>
      <c r="P50" s="565"/>
      <c r="Q50" s="565"/>
      <c r="R50" s="121" t="s">
        <v>330</v>
      </c>
      <c r="S50" s="152"/>
    </row>
    <row r="51" spans="2:19" ht="30" customHeight="1" thickBot="1" x14ac:dyDescent="0.35">
      <c r="C51" s="157"/>
      <c r="D51" s="158"/>
    </row>
    <row r="52" spans="2:19" ht="30" customHeight="1" thickBot="1" x14ac:dyDescent="0.35">
      <c r="D52" s="541" t="s">
        <v>302</v>
      </c>
      <c r="E52" s="542"/>
      <c r="F52" s="542"/>
      <c r="G52" s="543"/>
      <c r="H52" s="541" t="s">
        <v>303</v>
      </c>
      <c r="I52" s="542"/>
      <c r="J52" s="542"/>
      <c r="K52" s="543"/>
      <c r="L52" s="541" t="s">
        <v>304</v>
      </c>
      <c r="M52" s="542"/>
      <c r="N52" s="542"/>
      <c r="O52" s="543"/>
      <c r="P52" s="541" t="s">
        <v>305</v>
      </c>
      <c r="Q52" s="542"/>
      <c r="R52" s="542"/>
      <c r="S52" s="543"/>
    </row>
    <row r="53" spans="2:19" ht="30" customHeight="1" x14ac:dyDescent="0.3">
      <c r="B53" s="544" t="s">
        <v>331</v>
      </c>
      <c r="C53" s="544" t="s">
        <v>332</v>
      </c>
      <c r="D53" s="572" t="s">
        <v>333</v>
      </c>
      <c r="E53" s="573"/>
      <c r="F53" s="159" t="s">
        <v>301</v>
      </c>
      <c r="G53" s="160" t="s">
        <v>334</v>
      </c>
      <c r="H53" s="572" t="s">
        <v>333</v>
      </c>
      <c r="I53" s="573"/>
      <c r="J53" s="159" t="s">
        <v>301</v>
      </c>
      <c r="K53" s="160" t="s">
        <v>334</v>
      </c>
      <c r="L53" s="572" t="s">
        <v>333</v>
      </c>
      <c r="M53" s="573"/>
      <c r="N53" s="159" t="s">
        <v>301</v>
      </c>
      <c r="O53" s="160" t="s">
        <v>334</v>
      </c>
      <c r="P53" s="572" t="s">
        <v>333</v>
      </c>
      <c r="Q53" s="573"/>
      <c r="R53" s="159" t="s">
        <v>301</v>
      </c>
      <c r="S53" s="160" t="s">
        <v>334</v>
      </c>
    </row>
    <row r="54" spans="2:19" ht="45" customHeight="1" x14ac:dyDescent="0.3">
      <c r="B54" s="545"/>
      <c r="C54" s="545"/>
      <c r="D54" s="138" t="s">
        <v>310</v>
      </c>
      <c r="E54" s="139">
        <v>0</v>
      </c>
      <c r="F54" s="566" t="s">
        <v>461</v>
      </c>
      <c r="G54" s="568" t="s">
        <v>506</v>
      </c>
      <c r="H54" s="138" t="s">
        <v>310</v>
      </c>
      <c r="I54" s="140">
        <v>33</v>
      </c>
      <c r="J54" s="552" t="s">
        <v>474</v>
      </c>
      <c r="K54" s="554" t="s">
        <v>492</v>
      </c>
      <c r="L54" s="138" t="s">
        <v>310</v>
      </c>
      <c r="M54" s="140"/>
      <c r="N54" s="552"/>
      <c r="O54" s="554"/>
      <c r="P54" s="138" t="s">
        <v>310</v>
      </c>
      <c r="Q54" s="140"/>
      <c r="R54" s="552"/>
      <c r="S54" s="554"/>
    </row>
    <row r="55" spans="2:19" ht="45" customHeight="1" x14ac:dyDescent="0.3">
      <c r="B55" s="546"/>
      <c r="C55" s="546"/>
      <c r="D55" s="141" t="s">
        <v>318</v>
      </c>
      <c r="E55" s="142">
        <v>0</v>
      </c>
      <c r="F55" s="567"/>
      <c r="G55" s="569"/>
      <c r="H55" s="141" t="s">
        <v>318</v>
      </c>
      <c r="I55" s="143">
        <v>0.39</v>
      </c>
      <c r="J55" s="553"/>
      <c r="K55" s="555"/>
      <c r="L55" s="141" t="s">
        <v>318</v>
      </c>
      <c r="M55" s="143"/>
      <c r="N55" s="553"/>
      <c r="O55" s="555"/>
      <c r="P55" s="141" t="s">
        <v>318</v>
      </c>
      <c r="Q55" s="143"/>
      <c r="R55" s="553"/>
      <c r="S55" s="555"/>
    </row>
    <row r="56" spans="2:19" ht="30" customHeight="1" x14ac:dyDescent="0.3">
      <c r="B56" s="556" t="s">
        <v>335</v>
      </c>
      <c r="C56" s="556" t="s">
        <v>336</v>
      </c>
      <c r="D56" s="145" t="s">
        <v>337</v>
      </c>
      <c r="E56" s="161" t="s">
        <v>338</v>
      </c>
      <c r="F56" s="570" t="s">
        <v>339</v>
      </c>
      <c r="G56" s="571"/>
      <c r="H56" s="145" t="s">
        <v>337</v>
      </c>
      <c r="I56" s="161" t="s">
        <v>338</v>
      </c>
      <c r="J56" s="570" t="s">
        <v>339</v>
      </c>
      <c r="K56" s="571"/>
      <c r="L56" s="145" t="s">
        <v>337</v>
      </c>
      <c r="M56" s="161" t="s">
        <v>338</v>
      </c>
      <c r="N56" s="570" t="s">
        <v>339</v>
      </c>
      <c r="O56" s="571"/>
      <c r="P56" s="145" t="s">
        <v>337</v>
      </c>
      <c r="Q56" s="161" t="s">
        <v>338</v>
      </c>
      <c r="R56" s="570" t="s">
        <v>339</v>
      </c>
      <c r="S56" s="571"/>
    </row>
    <row r="57" spans="2:19" ht="30" customHeight="1" x14ac:dyDescent="0.3">
      <c r="B57" s="557"/>
      <c r="C57" s="558"/>
      <c r="D57" s="162"/>
      <c r="E57" s="163"/>
      <c r="F57" s="574"/>
      <c r="G57" s="575"/>
      <c r="H57" s="164"/>
      <c r="I57" s="165"/>
      <c r="J57" s="576"/>
      <c r="K57" s="577"/>
      <c r="L57" s="164"/>
      <c r="M57" s="165"/>
      <c r="N57" s="576"/>
      <c r="O57" s="577"/>
      <c r="P57" s="164"/>
      <c r="Q57" s="165"/>
      <c r="R57" s="576"/>
      <c r="S57" s="577"/>
    </row>
    <row r="58" spans="2:19" ht="30" customHeight="1" x14ac:dyDescent="0.3">
      <c r="B58" s="557"/>
      <c r="C58" s="556" t="s">
        <v>340</v>
      </c>
      <c r="D58" s="166" t="s">
        <v>339</v>
      </c>
      <c r="E58" s="167" t="s">
        <v>322</v>
      </c>
      <c r="F58" s="145" t="s">
        <v>301</v>
      </c>
      <c r="G58" s="168" t="s">
        <v>334</v>
      </c>
      <c r="H58" s="166" t="s">
        <v>339</v>
      </c>
      <c r="I58" s="167" t="s">
        <v>322</v>
      </c>
      <c r="J58" s="145" t="s">
        <v>301</v>
      </c>
      <c r="K58" s="168" t="s">
        <v>334</v>
      </c>
      <c r="L58" s="166" t="s">
        <v>339</v>
      </c>
      <c r="M58" s="167" t="s">
        <v>322</v>
      </c>
      <c r="N58" s="145" t="s">
        <v>301</v>
      </c>
      <c r="O58" s="168" t="s">
        <v>334</v>
      </c>
      <c r="P58" s="166" t="s">
        <v>339</v>
      </c>
      <c r="Q58" s="167" t="s">
        <v>322</v>
      </c>
      <c r="R58" s="145" t="s">
        <v>301</v>
      </c>
      <c r="S58" s="168" t="s">
        <v>334</v>
      </c>
    </row>
    <row r="59" spans="2:19" ht="30" customHeight="1" x14ac:dyDescent="0.3">
      <c r="B59" s="558"/>
      <c r="C59" s="581"/>
      <c r="D59" s="169"/>
      <c r="E59" s="170"/>
      <c r="F59" s="148"/>
      <c r="G59" s="171"/>
      <c r="H59" s="172"/>
      <c r="I59" s="173"/>
      <c r="J59" s="150"/>
      <c r="K59" s="174"/>
      <c r="L59" s="172"/>
      <c r="M59" s="173"/>
      <c r="N59" s="150"/>
      <c r="O59" s="174"/>
      <c r="P59" s="172"/>
      <c r="Q59" s="173"/>
      <c r="R59" s="150"/>
      <c r="S59" s="174"/>
    </row>
    <row r="60" spans="2:19" ht="30" customHeight="1" thickBot="1" x14ac:dyDescent="0.35">
      <c r="B60" s="134"/>
      <c r="C60" s="175"/>
      <c r="D60" s="158"/>
    </row>
    <row r="61" spans="2:19" ht="30" customHeight="1" thickBot="1" x14ac:dyDescent="0.35">
      <c r="B61" s="134"/>
      <c r="C61" s="134"/>
      <c r="D61" s="541" t="s">
        <v>302</v>
      </c>
      <c r="E61" s="542"/>
      <c r="F61" s="542"/>
      <c r="G61" s="542"/>
      <c r="H61" s="541" t="s">
        <v>303</v>
      </c>
      <c r="I61" s="542"/>
      <c r="J61" s="542"/>
      <c r="K61" s="543"/>
      <c r="L61" s="542" t="s">
        <v>304</v>
      </c>
      <c r="M61" s="542"/>
      <c r="N61" s="542"/>
      <c r="O61" s="542"/>
      <c r="P61" s="541" t="s">
        <v>305</v>
      </c>
      <c r="Q61" s="542"/>
      <c r="R61" s="542"/>
      <c r="S61" s="543"/>
    </row>
    <row r="62" spans="2:19" ht="30" customHeight="1" x14ac:dyDescent="0.3">
      <c r="B62" s="544" t="s">
        <v>341</v>
      </c>
      <c r="C62" s="544" t="s">
        <v>342</v>
      </c>
      <c r="D62" s="550" t="s">
        <v>343</v>
      </c>
      <c r="E62" s="551"/>
      <c r="F62" s="572" t="s">
        <v>301</v>
      </c>
      <c r="G62" s="578"/>
      <c r="H62" s="579" t="s">
        <v>343</v>
      </c>
      <c r="I62" s="551"/>
      <c r="J62" s="572" t="s">
        <v>301</v>
      </c>
      <c r="K62" s="580"/>
      <c r="L62" s="579" t="s">
        <v>343</v>
      </c>
      <c r="M62" s="551"/>
      <c r="N62" s="572" t="s">
        <v>301</v>
      </c>
      <c r="O62" s="580"/>
      <c r="P62" s="579" t="s">
        <v>343</v>
      </c>
      <c r="Q62" s="551"/>
      <c r="R62" s="572" t="s">
        <v>301</v>
      </c>
      <c r="S62" s="580"/>
    </row>
    <row r="63" spans="2:19" ht="36.75" customHeight="1" x14ac:dyDescent="0.3">
      <c r="B63" s="546"/>
      <c r="C63" s="546"/>
      <c r="D63" s="590">
        <v>0.5</v>
      </c>
      <c r="E63" s="591"/>
      <c r="F63" s="592" t="s">
        <v>465</v>
      </c>
      <c r="G63" s="593"/>
      <c r="H63" s="594">
        <v>0.13</v>
      </c>
      <c r="I63" s="585"/>
      <c r="J63" s="586" t="s">
        <v>465</v>
      </c>
      <c r="K63" s="587"/>
      <c r="L63" s="584"/>
      <c r="M63" s="585"/>
      <c r="N63" s="586"/>
      <c r="O63" s="587"/>
      <c r="P63" s="584"/>
      <c r="Q63" s="585"/>
      <c r="R63" s="586"/>
      <c r="S63" s="587"/>
    </row>
    <row r="64" spans="2:19" ht="45" customHeight="1" x14ac:dyDescent="0.3">
      <c r="B64" s="556" t="s">
        <v>344</v>
      </c>
      <c r="C64" s="556" t="s">
        <v>345</v>
      </c>
      <c r="D64" s="145" t="s">
        <v>346</v>
      </c>
      <c r="E64" s="145" t="s">
        <v>347</v>
      </c>
      <c r="F64" s="570" t="s">
        <v>348</v>
      </c>
      <c r="G64" s="571"/>
      <c r="H64" s="176" t="s">
        <v>346</v>
      </c>
      <c r="I64" s="145" t="s">
        <v>347</v>
      </c>
      <c r="J64" s="588" t="s">
        <v>348</v>
      </c>
      <c r="K64" s="571"/>
      <c r="L64" s="176" t="s">
        <v>346</v>
      </c>
      <c r="M64" s="145" t="s">
        <v>347</v>
      </c>
      <c r="N64" s="588" t="s">
        <v>348</v>
      </c>
      <c r="O64" s="571"/>
      <c r="P64" s="176" t="s">
        <v>346</v>
      </c>
      <c r="Q64" s="145" t="s">
        <v>347</v>
      </c>
      <c r="R64" s="588" t="s">
        <v>348</v>
      </c>
      <c r="S64" s="571"/>
    </row>
    <row r="65" spans="2:19" ht="27" customHeight="1" x14ac:dyDescent="0.3">
      <c r="B65" s="558"/>
      <c r="C65" s="558"/>
      <c r="D65" s="162">
        <v>0</v>
      </c>
      <c r="E65" s="163">
        <v>0</v>
      </c>
      <c r="F65" s="589" t="s">
        <v>501</v>
      </c>
      <c r="G65" s="589"/>
      <c r="H65" s="314">
        <v>7319</v>
      </c>
      <c r="I65" s="165">
        <v>62</v>
      </c>
      <c r="J65" s="582" t="s">
        <v>493</v>
      </c>
      <c r="K65" s="583"/>
      <c r="L65" s="164"/>
      <c r="M65" s="165"/>
      <c r="N65" s="582"/>
      <c r="O65" s="583"/>
      <c r="P65" s="164"/>
      <c r="Q65" s="165"/>
      <c r="R65" s="582"/>
      <c r="S65" s="583"/>
    </row>
    <row r="66" spans="2:19" ht="33.75" customHeight="1" thickBot="1" x14ac:dyDescent="0.35">
      <c r="B66" s="134"/>
      <c r="C66" s="134"/>
    </row>
    <row r="67" spans="2:19" ht="37.5" customHeight="1" thickBot="1" x14ac:dyDescent="0.35">
      <c r="B67" s="134"/>
      <c r="C67" s="134"/>
      <c r="D67" s="541" t="s">
        <v>302</v>
      </c>
      <c r="E67" s="542"/>
      <c r="F67" s="542"/>
      <c r="G67" s="543"/>
      <c r="H67" s="542" t="s">
        <v>303</v>
      </c>
      <c r="I67" s="542"/>
      <c r="J67" s="542"/>
      <c r="K67" s="543"/>
      <c r="L67" s="542" t="s">
        <v>303</v>
      </c>
      <c r="M67" s="542"/>
      <c r="N67" s="542"/>
      <c r="O67" s="543"/>
      <c r="P67" s="542" t="s">
        <v>303</v>
      </c>
      <c r="Q67" s="542"/>
      <c r="R67" s="542"/>
      <c r="S67" s="543"/>
    </row>
    <row r="68" spans="2:19" ht="37.5" customHeight="1" x14ac:dyDescent="0.3">
      <c r="B68" s="544" t="s">
        <v>349</v>
      </c>
      <c r="C68" s="544" t="s">
        <v>350</v>
      </c>
      <c r="D68" s="177" t="s">
        <v>351</v>
      </c>
      <c r="E68" s="159" t="s">
        <v>352</v>
      </c>
      <c r="F68" s="572" t="s">
        <v>353</v>
      </c>
      <c r="G68" s="580"/>
      <c r="H68" s="177" t="s">
        <v>351</v>
      </c>
      <c r="I68" s="159" t="s">
        <v>352</v>
      </c>
      <c r="J68" s="572" t="s">
        <v>353</v>
      </c>
      <c r="K68" s="580"/>
      <c r="L68" s="177" t="s">
        <v>351</v>
      </c>
      <c r="M68" s="159" t="s">
        <v>352</v>
      </c>
      <c r="N68" s="572" t="s">
        <v>353</v>
      </c>
      <c r="O68" s="580"/>
      <c r="P68" s="177" t="s">
        <v>351</v>
      </c>
      <c r="Q68" s="159" t="s">
        <v>352</v>
      </c>
      <c r="R68" s="572" t="s">
        <v>353</v>
      </c>
      <c r="S68" s="580"/>
    </row>
    <row r="69" spans="2:19" ht="44.25" customHeight="1" x14ac:dyDescent="0.3">
      <c r="B69" s="545"/>
      <c r="C69" s="546"/>
      <c r="D69" s="178" t="s">
        <v>461</v>
      </c>
      <c r="E69" s="179" t="s">
        <v>476</v>
      </c>
      <c r="F69" s="596" t="s">
        <v>508</v>
      </c>
      <c r="G69" s="597"/>
      <c r="H69" s="180" t="s">
        <v>461</v>
      </c>
      <c r="I69" s="181" t="s">
        <v>476</v>
      </c>
      <c r="J69" s="648" t="s">
        <v>513</v>
      </c>
      <c r="K69" s="649"/>
      <c r="L69" s="180"/>
      <c r="M69" s="181"/>
      <c r="N69" s="648"/>
      <c r="O69" s="649"/>
      <c r="P69" s="180"/>
      <c r="Q69" s="181"/>
      <c r="R69" s="648"/>
      <c r="S69" s="649"/>
    </row>
    <row r="70" spans="2:19" ht="36.75" customHeight="1" x14ac:dyDescent="0.3">
      <c r="B70" s="545"/>
      <c r="C70" s="544" t="s">
        <v>650</v>
      </c>
      <c r="D70" s="145" t="s">
        <v>301</v>
      </c>
      <c r="E70" s="144" t="s">
        <v>354</v>
      </c>
      <c r="F70" s="570" t="s">
        <v>355</v>
      </c>
      <c r="G70" s="571"/>
      <c r="H70" s="145" t="s">
        <v>301</v>
      </c>
      <c r="I70" s="144" t="s">
        <v>354</v>
      </c>
      <c r="J70" s="570" t="s">
        <v>355</v>
      </c>
      <c r="K70" s="571"/>
      <c r="L70" s="145" t="s">
        <v>301</v>
      </c>
      <c r="M70" s="144" t="s">
        <v>354</v>
      </c>
      <c r="N70" s="570" t="s">
        <v>355</v>
      </c>
      <c r="O70" s="571"/>
      <c r="P70" s="145" t="s">
        <v>301</v>
      </c>
      <c r="Q70" s="144" t="s">
        <v>354</v>
      </c>
      <c r="R70" s="570" t="s">
        <v>355</v>
      </c>
      <c r="S70" s="571"/>
    </row>
    <row r="71" spans="2:19" ht="30" customHeight="1" x14ac:dyDescent="0.3">
      <c r="B71" s="545"/>
      <c r="C71" s="545"/>
      <c r="D71" s="148" t="s">
        <v>478</v>
      </c>
      <c r="E71" s="179" t="s">
        <v>928</v>
      </c>
      <c r="F71" s="592" t="s">
        <v>509</v>
      </c>
      <c r="G71" s="595"/>
      <c r="H71" s="150" t="s">
        <v>478</v>
      </c>
      <c r="I71" s="181" t="s">
        <v>752</v>
      </c>
      <c r="J71" s="586" t="s">
        <v>495</v>
      </c>
      <c r="K71" s="587"/>
      <c r="L71" s="150"/>
      <c r="M71" s="181"/>
      <c r="N71" s="586"/>
      <c r="O71" s="587"/>
      <c r="P71" s="150"/>
      <c r="Q71" s="181"/>
      <c r="R71" s="586"/>
      <c r="S71" s="587"/>
    </row>
    <row r="72" spans="2:19" ht="30" customHeight="1" outlineLevel="1" x14ac:dyDescent="0.3">
      <c r="B72" s="545"/>
      <c r="C72" s="545"/>
      <c r="D72" s="148" t="s">
        <v>465</v>
      </c>
      <c r="E72" s="179" t="s">
        <v>751</v>
      </c>
      <c r="F72" s="592" t="s">
        <v>509</v>
      </c>
      <c r="G72" s="595"/>
      <c r="H72" s="150" t="s">
        <v>426</v>
      </c>
      <c r="I72" s="181" t="s">
        <v>751</v>
      </c>
      <c r="J72" s="586" t="s">
        <v>487</v>
      </c>
      <c r="K72" s="587"/>
      <c r="L72" s="150"/>
      <c r="M72" s="181"/>
      <c r="N72" s="586"/>
      <c r="O72" s="587"/>
      <c r="P72" s="150"/>
      <c r="Q72" s="181"/>
      <c r="R72" s="586"/>
      <c r="S72" s="587"/>
    </row>
    <row r="73" spans="2:19" ht="30" customHeight="1" outlineLevel="1" x14ac:dyDescent="0.3">
      <c r="B73" s="545"/>
      <c r="C73" s="545"/>
      <c r="D73" s="148" t="s">
        <v>426</v>
      </c>
      <c r="E73" s="179" t="s">
        <v>928</v>
      </c>
      <c r="F73" s="592" t="s">
        <v>514</v>
      </c>
      <c r="G73" s="595"/>
      <c r="H73" s="150" t="s">
        <v>426</v>
      </c>
      <c r="I73" s="181" t="s">
        <v>928</v>
      </c>
      <c r="J73" s="586" t="s">
        <v>503</v>
      </c>
      <c r="K73" s="587"/>
      <c r="L73" s="150"/>
      <c r="M73" s="181"/>
      <c r="N73" s="586"/>
      <c r="O73" s="587"/>
      <c r="P73" s="150"/>
      <c r="Q73" s="181"/>
      <c r="R73" s="586"/>
      <c r="S73" s="587"/>
    </row>
    <row r="74" spans="2:19" ht="30" customHeight="1" outlineLevel="1" x14ac:dyDescent="0.3">
      <c r="B74" s="545"/>
      <c r="C74" s="545"/>
      <c r="D74" s="148"/>
      <c r="E74" s="179"/>
      <c r="F74" s="592"/>
      <c r="G74" s="595"/>
      <c r="H74" s="150"/>
      <c r="I74" s="181"/>
      <c r="J74" s="586"/>
      <c r="K74" s="587"/>
      <c r="L74" s="150"/>
      <c r="M74" s="181"/>
      <c r="N74" s="586"/>
      <c r="O74" s="587"/>
      <c r="P74" s="150"/>
      <c r="Q74" s="181"/>
      <c r="R74" s="586"/>
      <c r="S74" s="587"/>
    </row>
    <row r="75" spans="2:19" ht="30" customHeight="1" outlineLevel="1" x14ac:dyDescent="0.3">
      <c r="B75" s="545"/>
      <c r="C75" s="545"/>
      <c r="D75" s="148"/>
      <c r="E75" s="179"/>
      <c r="F75" s="592"/>
      <c r="G75" s="595"/>
      <c r="H75" s="150"/>
      <c r="I75" s="181"/>
      <c r="J75" s="586"/>
      <c r="K75" s="587"/>
      <c r="L75" s="150"/>
      <c r="M75" s="181"/>
      <c r="N75" s="586"/>
      <c r="O75" s="587"/>
      <c r="P75" s="150"/>
      <c r="Q75" s="181"/>
      <c r="R75" s="586"/>
      <c r="S75" s="587"/>
    </row>
    <row r="76" spans="2:19" ht="30" customHeight="1" outlineLevel="1" x14ac:dyDescent="0.3">
      <c r="B76" s="546"/>
      <c r="C76" s="546"/>
      <c r="D76" s="148"/>
      <c r="E76" s="179"/>
      <c r="F76" s="592"/>
      <c r="G76" s="595"/>
      <c r="H76" s="150"/>
      <c r="I76" s="181"/>
      <c r="J76" s="586"/>
      <c r="K76" s="587"/>
      <c r="L76" s="150"/>
      <c r="M76" s="181"/>
      <c r="N76" s="586"/>
      <c r="O76" s="587"/>
      <c r="P76" s="150"/>
      <c r="Q76" s="181"/>
      <c r="R76" s="586"/>
      <c r="S76" s="587"/>
    </row>
    <row r="77" spans="2:19" ht="35.25" customHeight="1" x14ac:dyDescent="0.3">
      <c r="B77" s="556" t="s">
        <v>356</v>
      </c>
      <c r="C77" s="607" t="s">
        <v>651</v>
      </c>
      <c r="D77" s="161" t="s">
        <v>357</v>
      </c>
      <c r="E77" s="570" t="s">
        <v>339</v>
      </c>
      <c r="F77" s="608"/>
      <c r="G77" s="146" t="s">
        <v>301</v>
      </c>
      <c r="H77" s="161" t="s">
        <v>357</v>
      </c>
      <c r="I77" s="570" t="s">
        <v>339</v>
      </c>
      <c r="J77" s="608"/>
      <c r="K77" s="146" t="s">
        <v>301</v>
      </c>
      <c r="L77" s="161" t="s">
        <v>357</v>
      </c>
      <c r="M77" s="570" t="s">
        <v>339</v>
      </c>
      <c r="N77" s="608"/>
      <c r="O77" s="146" t="s">
        <v>301</v>
      </c>
      <c r="P77" s="161" t="s">
        <v>357</v>
      </c>
      <c r="Q77" s="570" t="s">
        <v>339</v>
      </c>
      <c r="R77" s="608"/>
      <c r="S77" s="146" t="s">
        <v>301</v>
      </c>
    </row>
    <row r="78" spans="2:19" ht="35.25" customHeight="1" x14ac:dyDescent="0.3">
      <c r="B78" s="557"/>
      <c r="C78" s="607"/>
      <c r="D78" s="182">
        <v>10</v>
      </c>
      <c r="E78" s="600" t="s">
        <v>444</v>
      </c>
      <c r="F78" s="601"/>
      <c r="G78" s="183" t="s">
        <v>275</v>
      </c>
      <c r="H78" s="184">
        <v>0</v>
      </c>
      <c r="I78" s="598"/>
      <c r="J78" s="599"/>
      <c r="K78" s="185"/>
      <c r="L78" s="184"/>
      <c r="M78" s="598"/>
      <c r="N78" s="599"/>
      <c r="O78" s="185"/>
      <c r="P78" s="184"/>
      <c r="Q78" s="598"/>
      <c r="R78" s="599"/>
      <c r="S78" s="185"/>
    </row>
    <row r="79" spans="2:19" ht="35.25" customHeight="1" outlineLevel="1" x14ac:dyDescent="0.3">
      <c r="B79" s="557"/>
      <c r="C79" s="607"/>
      <c r="D79" s="182">
        <v>0</v>
      </c>
      <c r="E79" s="600" t="s">
        <v>444</v>
      </c>
      <c r="F79" s="601"/>
      <c r="G79" s="183" t="s">
        <v>478</v>
      </c>
      <c r="H79" s="184">
        <v>515</v>
      </c>
      <c r="I79" s="598" t="s">
        <v>444</v>
      </c>
      <c r="J79" s="599"/>
      <c r="K79" s="185" t="s">
        <v>478</v>
      </c>
      <c r="L79" s="184"/>
      <c r="M79" s="598"/>
      <c r="N79" s="599"/>
      <c r="O79" s="185"/>
      <c r="P79" s="184"/>
      <c r="Q79" s="598"/>
      <c r="R79" s="599"/>
      <c r="S79" s="185"/>
    </row>
    <row r="80" spans="2:19" ht="35.25" customHeight="1" outlineLevel="1" x14ac:dyDescent="0.3">
      <c r="B80" s="557"/>
      <c r="C80" s="607"/>
      <c r="D80" s="182"/>
      <c r="E80" s="600"/>
      <c r="F80" s="601"/>
      <c r="G80" s="183"/>
      <c r="H80" s="184"/>
      <c r="I80" s="598"/>
      <c r="J80" s="599"/>
      <c r="K80" s="185"/>
      <c r="L80" s="184"/>
      <c r="M80" s="598"/>
      <c r="N80" s="599"/>
      <c r="O80" s="185"/>
      <c r="P80" s="184"/>
      <c r="Q80" s="598"/>
      <c r="R80" s="599"/>
      <c r="S80" s="185"/>
    </row>
    <row r="81" spans="2:19" ht="35.25" customHeight="1" outlineLevel="1" x14ac:dyDescent="0.3">
      <c r="B81" s="557"/>
      <c r="C81" s="607"/>
      <c r="D81" s="182"/>
      <c r="E81" s="600"/>
      <c r="F81" s="601"/>
      <c r="G81" s="183"/>
      <c r="H81" s="184"/>
      <c r="I81" s="598"/>
      <c r="J81" s="599"/>
      <c r="K81" s="185"/>
      <c r="L81" s="184"/>
      <c r="M81" s="598"/>
      <c r="N81" s="599"/>
      <c r="O81" s="185"/>
      <c r="P81" s="184"/>
      <c r="Q81" s="598"/>
      <c r="R81" s="599"/>
      <c r="S81" s="185"/>
    </row>
    <row r="82" spans="2:19" ht="35.25" customHeight="1" outlineLevel="1" x14ac:dyDescent="0.3">
      <c r="B82" s="557"/>
      <c r="C82" s="607"/>
      <c r="D82" s="182"/>
      <c r="E82" s="600"/>
      <c r="F82" s="601"/>
      <c r="G82" s="183"/>
      <c r="H82" s="184"/>
      <c r="I82" s="598"/>
      <c r="J82" s="599"/>
      <c r="K82" s="185"/>
      <c r="L82" s="184"/>
      <c r="M82" s="598"/>
      <c r="N82" s="599"/>
      <c r="O82" s="185"/>
      <c r="P82" s="184"/>
      <c r="Q82" s="598"/>
      <c r="R82" s="599"/>
      <c r="S82" s="185"/>
    </row>
    <row r="83" spans="2:19" ht="33" customHeight="1" outlineLevel="1" x14ac:dyDescent="0.3">
      <c r="B83" s="558"/>
      <c r="C83" s="607"/>
      <c r="D83" s="182"/>
      <c r="E83" s="600"/>
      <c r="F83" s="601"/>
      <c r="G83" s="183"/>
      <c r="H83" s="184"/>
      <c r="I83" s="598"/>
      <c r="J83" s="599"/>
      <c r="K83" s="185"/>
      <c r="L83" s="184"/>
      <c r="M83" s="598"/>
      <c r="N83" s="599"/>
      <c r="O83" s="185"/>
      <c r="P83" s="184"/>
      <c r="Q83" s="598"/>
      <c r="R83" s="599"/>
      <c r="S83" s="185"/>
    </row>
    <row r="84" spans="2:19" ht="31.5" customHeight="1" thickBot="1" x14ac:dyDescent="0.35">
      <c r="B84" s="134"/>
      <c r="C84" s="186"/>
      <c r="D84" s="158"/>
    </row>
    <row r="85" spans="2:19" ht="30.75" customHeight="1" thickBot="1" x14ac:dyDescent="0.35">
      <c r="B85" s="134"/>
      <c r="C85" s="134"/>
      <c r="D85" s="541" t="s">
        <v>302</v>
      </c>
      <c r="E85" s="542"/>
      <c r="F85" s="542"/>
      <c r="G85" s="543"/>
      <c r="H85" s="614" t="s">
        <v>302</v>
      </c>
      <c r="I85" s="603"/>
      <c r="J85" s="603"/>
      <c r="K85" s="604"/>
      <c r="L85" s="614" t="s">
        <v>302</v>
      </c>
      <c r="M85" s="603"/>
      <c r="N85" s="603"/>
      <c r="O85" s="615"/>
      <c r="P85" s="602" t="s">
        <v>302</v>
      </c>
      <c r="Q85" s="603"/>
      <c r="R85" s="603"/>
      <c r="S85" s="604"/>
    </row>
    <row r="86" spans="2:19" ht="30.75" customHeight="1" x14ac:dyDescent="0.3">
      <c r="B86" s="544" t="s">
        <v>358</v>
      </c>
      <c r="C86" s="544" t="s">
        <v>359</v>
      </c>
      <c r="D86" s="572" t="s">
        <v>360</v>
      </c>
      <c r="E86" s="573"/>
      <c r="F86" s="159" t="s">
        <v>301</v>
      </c>
      <c r="G86" s="187" t="s">
        <v>339</v>
      </c>
      <c r="H86" s="605" t="s">
        <v>360</v>
      </c>
      <c r="I86" s="573"/>
      <c r="J86" s="159" t="s">
        <v>301</v>
      </c>
      <c r="K86" s="187" t="s">
        <v>339</v>
      </c>
      <c r="L86" s="605" t="s">
        <v>360</v>
      </c>
      <c r="M86" s="573"/>
      <c r="N86" s="159" t="s">
        <v>301</v>
      </c>
      <c r="O86" s="187" t="s">
        <v>339</v>
      </c>
      <c r="P86" s="605" t="s">
        <v>360</v>
      </c>
      <c r="Q86" s="573"/>
      <c r="R86" s="159" t="s">
        <v>301</v>
      </c>
      <c r="S86" s="187" t="s">
        <v>339</v>
      </c>
    </row>
    <row r="87" spans="2:19" ht="29.25" customHeight="1" x14ac:dyDescent="0.3">
      <c r="B87" s="546"/>
      <c r="C87" s="546"/>
      <c r="D87" s="592" t="s">
        <v>516</v>
      </c>
      <c r="E87" s="606"/>
      <c r="F87" s="178" t="s">
        <v>481</v>
      </c>
      <c r="G87" s="188" t="s">
        <v>407</v>
      </c>
      <c r="H87" s="189" t="s">
        <v>511</v>
      </c>
      <c r="I87" s="190"/>
      <c r="J87" s="180" t="s">
        <v>481</v>
      </c>
      <c r="K87" s="191"/>
      <c r="L87" s="189"/>
      <c r="M87" s="190"/>
      <c r="N87" s="180"/>
      <c r="O87" s="191"/>
      <c r="P87" s="189"/>
      <c r="Q87" s="190"/>
      <c r="R87" s="180"/>
      <c r="S87" s="191"/>
    </row>
    <row r="88" spans="2:19" ht="45" customHeight="1" x14ac:dyDescent="0.3">
      <c r="B88" s="609" t="s">
        <v>929</v>
      </c>
      <c r="C88" s="556" t="s">
        <v>361</v>
      </c>
      <c r="D88" s="145" t="s">
        <v>362</v>
      </c>
      <c r="E88" s="145" t="s">
        <v>363</v>
      </c>
      <c r="F88" s="161" t="s">
        <v>364</v>
      </c>
      <c r="G88" s="146" t="s">
        <v>365</v>
      </c>
      <c r="H88" s="145" t="s">
        <v>362</v>
      </c>
      <c r="I88" s="145" t="s">
        <v>363</v>
      </c>
      <c r="J88" s="161" t="s">
        <v>364</v>
      </c>
      <c r="K88" s="146" t="s">
        <v>365</v>
      </c>
      <c r="L88" s="145" t="s">
        <v>362</v>
      </c>
      <c r="M88" s="145" t="s">
        <v>363</v>
      </c>
      <c r="N88" s="161" t="s">
        <v>364</v>
      </c>
      <c r="O88" s="146" t="s">
        <v>365</v>
      </c>
      <c r="P88" s="145" t="s">
        <v>362</v>
      </c>
      <c r="Q88" s="145" t="s">
        <v>363</v>
      </c>
      <c r="R88" s="161" t="s">
        <v>364</v>
      </c>
      <c r="S88" s="146" t="s">
        <v>365</v>
      </c>
    </row>
    <row r="89" spans="2:19" ht="29.25" customHeight="1" x14ac:dyDescent="0.3">
      <c r="B89" s="609"/>
      <c r="C89" s="557"/>
      <c r="D89" s="610" t="s">
        <v>552</v>
      </c>
      <c r="E89" s="612"/>
      <c r="F89" s="610" t="s">
        <v>519</v>
      </c>
      <c r="G89" s="618" t="s">
        <v>516</v>
      </c>
      <c r="H89" s="620" t="s">
        <v>552</v>
      </c>
      <c r="I89" s="620">
        <v>22</v>
      </c>
      <c r="J89" s="620" t="s">
        <v>519</v>
      </c>
      <c r="K89" s="616" t="s">
        <v>505</v>
      </c>
      <c r="L89" s="620"/>
      <c r="M89" s="620"/>
      <c r="N89" s="620"/>
      <c r="O89" s="616"/>
      <c r="P89" s="620"/>
      <c r="Q89" s="620"/>
      <c r="R89" s="620"/>
      <c r="S89" s="616"/>
    </row>
    <row r="90" spans="2:19" ht="29.25" customHeight="1" x14ac:dyDescent="0.3">
      <c r="B90" s="609"/>
      <c r="C90" s="557"/>
      <c r="D90" s="611"/>
      <c r="E90" s="613"/>
      <c r="F90" s="611"/>
      <c r="G90" s="619"/>
      <c r="H90" s="621"/>
      <c r="I90" s="621"/>
      <c r="J90" s="621"/>
      <c r="K90" s="617"/>
      <c r="L90" s="621"/>
      <c r="M90" s="621"/>
      <c r="N90" s="621"/>
      <c r="O90" s="617"/>
      <c r="P90" s="621"/>
      <c r="Q90" s="621"/>
      <c r="R90" s="621"/>
      <c r="S90" s="617"/>
    </row>
    <row r="91" spans="2:19" ht="36" outlineLevel="1" x14ac:dyDescent="0.3">
      <c r="B91" s="609"/>
      <c r="C91" s="557"/>
      <c r="D91" s="145" t="s">
        <v>362</v>
      </c>
      <c r="E91" s="145" t="s">
        <v>363</v>
      </c>
      <c r="F91" s="161" t="s">
        <v>364</v>
      </c>
      <c r="G91" s="146" t="s">
        <v>365</v>
      </c>
      <c r="H91" s="145" t="s">
        <v>362</v>
      </c>
      <c r="I91" s="145" t="s">
        <v>363</v>
      </c>
      <c r="J91" s="161" t="s">
        <v>364</v>
      </c>
      <c r="K91" s="146" t="s">
        <v>365</v>
      </c>
      <c r="L91" s="145" t="s">
        <v>362</v>
      </c>
      <c r="M91" s="145" t="s">
        <v>363</v>
      </c>
      <c r="N91" s="161" t="s">
        <v>364</v>
      </c>
      <c r="O91" s="146" t="s">
        <v>365</v>
      </c>
      <c r="P91" s="145" t="s">
        <v>362</v>
      </c>
      <c r="Q91" s="145" t="s">
        <v>363</v>
      </c>
      <c r="R91" s="161" t="s">
        <v>364</v>
      </c>
      <c r="S91" s="146" t="s">
        <v>365</v>
      </c>
    </row>
    <row r="92" spans="2:19" ht="29.25" customHeight="1" outlineLevel="1" x14ac:dyDescent="0.3">
      <c r="B92" s="609"/>
      <c r="C92" s="557"/>
      <c r="D92" s="610"/>
      <c r="E92" s="612"/>
      <c r="F92" s="610"/>
      <c r="G92" s="618"/>
      <c r="H92" s="620"/>
      <c r="I92" s="620"/>
      <c r="J92" s="620"/>
      <c r="K92" s="616"/>
      <c r="L92" s="620"/>
      <c r="M92" s="620"/>
      <c r="N92" s="620"/>
      <c r="O92" s="616"/>
      <c r="P92" s="620"/>
      <c r="Q92" s="620"/>
      <c r="R92" s="620"/>
      <c r="S92" s="616"/>
    </row>
    <row r="93" spans="2:19" ht="29.25" customHeight="1" outlineLevel="1" x14ac:dyDescent="0.3">
      <c r="B93" s="609"/>
      <c r="C93" s="557"/>
      <c r="D93" s="611"/>
      <c r="E93" s="613"/>
      <c r="F93" s="611"/>
      <c r="G93" s="619"/>
      <c r="H93" s="621"/>
      <c r="I93" s="621"/>
      <c r="J93" s="621"/>
      <c r="K93" s="617"/>
      <c r="L93" s="621"/>
      <c r="M93" s="621"/>
      <c r="N93" s="621"/>
      <c r="O93" s="617"/>
      <c r="P93" s="621"/>
      <c r="Q93" s="621"/>
      <c r="R93" s="621"/>
      <c r="S93" s="617"/>
    </row>
    <row r="94" spans="2:19" ht="36" outlineLevel="1" x14ac:dyDescent="0.3">
      <c r="B94" s="609"/>
      <c r="C94" s="557"/>
      <c r="D94" s="145" t="s">
        <v>362</v>
      </c>
      <c r="E94" s="145" t="s">
        <v>363</v>
      </c>
      <c r="F94" s="161" t="s">
        <v>364</v>
      </c>
      <c r="G94" s="146" t="s">
        <v>365</v>
      </c>
      <c r="H94" s="145" t="s">
        <v>362</v>
      </c>
      <c r="I94" s="145" t="s">
        <v>363</v>
      </c>
      <c r="J94" s="161" t="s">
        <v>364</v>
      </c>
      <c r="K94" s="146" t="s">
        <v>365</v>
      </c>
      <c r="L94" s="145" t="s">
        <v>362</v>
      </c>
      <c r="M94" s="145" t="s">
        <v>363</v>
      </c>
      <c r="N94" s="161" t="s">
        <v>364</v>
      </c>
      <c r="O94" s="146" t="s">
        <v>365</v>
      </c>
      <c r="P94" s="145" t="s">
        <v>362</v>
      </c>
      <c r="Q94" s="145" t="s">
        <v>363</v>
      </c>
      <c r="R94" s="161" t="s">
        <v>364</v>
      </c>
      <c r="S94" s="146" t="s">
        <v>365</v>
      </c>
    </row>
    <row r="95" spans="2:19" ht="29.25" customHeight="1" outlineLevel="1" x14ac:dyDescent="0.3">
      <c r="B95" s="609"/>
      <c r="C95" s="557"/>
      <c r="D95" s="610"/>
      <c r="E95" s="612"/>
      <c r="F95" s="610"/>
      <c r="G95" s="618"/>
      <c r="H95" s="620"/>
      <c r="I95" s="620"/>
      <c r="J95" s="620"/>
      <c r="K95" s="616"/>
      <c r="L95" s="620"/>
      <c r="M95" s="620"/>
      <c r="N95" s="620"/>
      <c r="O95" s="616"/>
      <c r="P95" s="620"/>
      <c r="Q95" s="620"/>
      <c r="R95" s="620"/>
      <c r="S95" s="616"/>
    </row>
    <row r="96" spans="2:19" ht="29.25" customHeight="1" outlineLevel="1" x14ac:dyDescent="0.3">
      <c r="B96" s="609"/>
      <c r="C96" s="557"/>
      <c r="D96" s="611"/>
      <c r="E96" s="613"/>
      <c r="F96" s="611"/>
      <c r="G96" s="619"/>
      <c r="H96" s="621"/>
      <c r="I96" s="621"/>
      <c r="J96" s="621"/>
      <c r="K96" s="617"/>
      <c r="L96" s="621"/>
      <c r="M96" s="621"/>
      <c r="N96" s="621"/>
      <c r="O96" s="617"/>
      <c r="P96" s="621"/>
      <c r="Q96" s="621"/>
      <c r="R96" s="621"/>
      <c r="S96" s="617"/>
    </row>
    <row r="97" spans="2:19" ht="36" outlineLevel="1" x14ac:dyDescent="0.3">
      <c r="B97" s="609"/>
      <c r="C97" s="557"/>
      <c r="D97" s="145" t="s">
        <v>362</v>
      </c>
      <c r="E97" s="145" t="s">
        <v>363</v>
      </c>
      <c r="F97" s="161" t="s">
        <v>364</v>
      </c>
      <c r="G97" s="146" t="s">
        <v>365</v>
      </c>
      <c r="H97" s="145" t="s">
        <v>362</v>
      </c>
      <c r="I97" s="145" t="s">
        <v>363</v>
      </c>
      <c r="J97" s="161" t="s">
        <v>364</v>
      </c>
      <c r="K97" s="146" t="s">
        <v>365</v>
      </c>
      <c r="L97" s="145" t="s">
        <v>362</v>
      </c>
      <c r="M97" s="145" t="s">
        <v>363</v>
      </c>
      <c r="N97" s="161" t="s">
        <v>364</v>
      </c>
      <c r="O97" s="146" t="s">
        <v>365</v>
      </c>
      <c r="P97" s="145" t="s">
        <v>362</v>
      </c>
      <c r="Q97" s="145" t="s">
        <v>363</v>
      </c>
      <c r="R97" s="161" t="s">
        <v>364</v>
      </c>
      <c r="S97" s="146" t="s">
        <v>365</v>
      </c>
    </row>
    <row r="98" spans="2:19" ht="29.25" customHeight="1" outlineLevel="1" x14ac:dyDescent="0.3">
      <c r="B98" s="609"/>
      <c r="C98" s="557"/>
      <c r="D98" s="610"/>
      <c r="E98" s="612"/>
      <c r="F98" s="610"/>
      <c r="G98" s="618"/>
      <c r="H98" s="620"/>
      <c r="I98" s="620"/>
      <c r="J98" s="620"/>
      <c r="K98" s="616"/>
      <c r="L98" s="620"/>
      <c r="M98" s="620"/>
      <c r="N98" s="620"/>
      <c r="O98" s="616"/>
      <c r="P98" s="620"/>
      <c r="Q98" s="620"/>
      <c r="R98" s="620"/>
      <c r="S98" s="616"/>
    </row>
    <row r="99" spans="2:19" ht="29.25" customHeight="1" outlineLevel="1" x14ac:dyDescent="0.3">
      <c r="B99" s="609"/>
      <c r="C99" s="558"/>
      <c r="D99" s="611"/>
      <c r="E99" s="613"/>
      <c r="F99" s="611"/>
      <c r="G99" s="619"/>
      <c r="H99" s="621"/>
      <c r="I99" s="621"/>
      <c r="J99" s="621"/>
      <c r="K99" s="617"/>
      <c r="L99" s="621"/>
      <c r="M99" s="621"/>
      <c r="N99" s="621"/>
      <c r="O99" s="617"/>
      <c r="P99" s="621"/>
      <c r="Q99" s="621"/>
      <c r="R99" s="621"/>
      <c r="S99" s="617"/>
    </row>
    <row r="100" spans="2:19" ht="15" thickBot="1" x14ac:dyDescent="0.35">
      <c r="B100" s="134"/>
      <c r="C100" s="134"/>
    </row>
    <row r="101" spans="2:19" ht="15" thickBot="1" x14ac:dyDescent="0.35">
      <c r="B101" s="134"/>
      <c r="C101" s="134"/>
      <c r="D101" s="541" t="s">
        <v>302</v>
      </c>
      <c r="E101" s="542"/>
      <c r="F101" s="542"/>
      <c r="G101" s="543"/>
      <c r="H101" s="614" t="s">
        <v>366</v>
      </c>
      <c r="I101" s="603"/>
      <c r="J101" s="603"/>
      <c r="K101" s="604"/>
      <c r="L101" s="614" t="s">
        <v>304</v>
      </c>
      <c r="M101" s="603"/>
      <c r="N101" s="603"/>
      <c r="O101" s="604"/>
      <c r="P101" s="614" t="s">
        <v>305</v>
      </c>
      <c r="Q101" s="603"/>
      <c r="R101" s="603"/>
      <c r="S101" s="604"/>
    </row>
    <row r="102" spans="2:19" ht="33.75" customHeight="1" x14ac:dyDescent="0.3">
      <c r="B102" s="622" t="s">
        <v>367</v>
      </c>
      <c r="C102" s="544" t="s">
        <v>368</v>
      </c>
      <c r="D102" s="192" t="s">
        <v>369</v>
      </c>
      <c r="E102" s="193" t="s">
        <v>370</v>
      </c>
      <c r="F102" s="572" t="s">
        <v>371</v>
      </c>
      <c r="G102" s="580"/>
      <c r="H102" s="192" t="s">
        <v>369</v>
      </c>
      <c r="I102" s="193" t="s">
        <v>370</v>
      </c>
      <c r="J102" s="572" t="s">
        <v>371</v>
      </c>
      <c r="K102" s="580"/>
      <c r="L102" s="192" t="s">
        <v>369</v>
      </c>
      <c r="M102" s="193" t="s">
        <v>370</v>
      </c>
      <c r="N102" s="572" t="s">
        <v>371</v>
      </c>
      <c r="O102" s="580"/>
      <c r="P102" s="192" t="s">
        <v>369</v>
      </c>
      <c r="Q102" s="193" t="s">
        <v>370</v>
      </c>
      <c r="R102" s="572" t="s">
        <v>371</v>
      </c>
      <c r="S102" s="580"/>
    </row>
    <row r="103" spans="2:19" ht="30" customHeight="1" x14ac:dyDescent="0.3">
      <c r="B103" s="623"/>
      <c r="C103" s="546"/>
      <c r="D103" s="194">
        <v>13200</v>
      </c>
      <c r="E103" s="195">
        <v>0.48</v>
      </c>
      <c r="F103" s="592" t="s">
        <v>477</v>
      </c>
      <c r="G103" s="595"/>
      <c r="H103" s="316">
        <v>2365</v>
      </c>
      <c r="I103" s="197">
        <v>0.63</v>
      </c>
      <c r="J103" s="625" t="s">
        <v>467</v>
      </c>
      <c r="K103" s="626"/>
      <c r="L103" s="196"/>
      <c r="M103" s="197"/>
      <c r="N103" s="625"/>
      <c r="O103" s="626"/>
      <c r="P103" s="196"/>
      <c r="Q103" s="197"/>
      <c r="R103" s="625"/>
      <c r="S103" s="626"/>
    </row>
    <row r="104" spans="2:19" ht="32.25" customHeight="1" x14ac:dyDescent="0.3">
      <c r="B104" s="623"/>
      <c r="C104" s="622" t="s">
        <v>372</v>
      </c>
      <c r="D104" s="198" t="s">
        <v>369</v>
      </c>
      <c r="E104" s="145" t="s">
        <v>370</v>
      </c>
      <c r="F104" s="145" t="s">
        <v>373</v>
      </c>
      <c r="G104" s="168" t="s">
        <v>374</v>
      </c>
      <c r="H104" s="198" t="s">
        <v>369</v>
      </c>
      <c r="I104" s="145" t="s">
        <v>370</v>
      </c>
      <c r="J104" s="145" t="s">
        <v>373</v>
      </c>
      <c r="K104" s="168" t="s">
        <v>374</v>
      </c>
      <c r="L104" s="198" t="s">
        <v>369</v>
      </c>
      <c r="M104" s="145" t="s">
        <v>370</v>
      </c>
      <c r="N104" s="145" t="s">
        <v>373</v>
      </c>
      <c r="O104" s="168" t="s">
        <v>374</v>
      </c>
      <c r="P104" s="198" t="s">
        <v>369</v>
      </c>
      <c r="Q104" s="145" t="s">
        <v>370</v>
      </c>
      <c r="R104" s="145" t="s">
        <v>373</v>
      </c>
      <c r="S104" s="168" t="s">
        <v>374</v>
      </c>
    </row>
    <row r="105" spans="2:19" ht="27.75" customHeight="1" x14ac:dyDescent="0.3">
      <c r="B105" s="623"/>
      <c r="C105" s="623"/>
      <c r="D105" s="194">
        <v>13200</v>
      </c>
      <c r="E105" s="163">
        <v>0.48</v>
      </c>
      <c r="F105" s="179"/>
      <c r="G105" s="188" t="s">
        <v>430</v>
      </c>
      <c r="H105" s="316">
        <v>2365</v>
      </c>
      <c r="I105" s="165">
        <v>0.63</v>
      </c>
      <c r="J105" s="181" t="s">
        <v>541</v>
      </c>
      <c r="K105" s="191" t="s">
        <v>437</v>
      </c>
      <c r="L105" s="196"/>
      <c r="M105" s="165"/>
      <c r="N105" s="181"/>
      <c r="O105" s="191"/>
      <c r="P105" s="196"/>
      <c r="Q105" s="165"/>
      <c r="R105" s="181"/>
      <c r="S105" s="191"/>
    </row>
    <row r="106" spans="2:19" ht="27.75" customHeight="1" outlineLevel="1" x14ac:dyDescent="0.3">
      <c r="B106" s="623"/>
      <c r="C106" s="623"/>
      <c r="D106" s="198" t="s">
        <v>369</v>
      </c>
      <c r="E106" s="145" t="s">
        <v>370</v>
      </c>
      <c r="F106" s="145" t="s">
        <v>373</v>
      </c>
      <c r="G106" s="168" t="s">
        <v>374</v>
      </c>
      <c r="H106" s="198" t="s">
        <v>369</v>
      </c>
      <c r="I106" s="145" t="s">
        <v>370</v>
      </c>
      <c r="J106" s="145" t="s">
        <v>373</v>
      </c>
      <c r="K106" s="168" t="s">
        <v>374</v>
      </c>
      <c r="L106" s="198" t="s">
        <v>369</v>
      </c>
      <c r="M106" s="145" t="s">
        <v>370</v>
      </c>
      <c r="N106" s="145" t="s">
        <v>373</v>
      </c>
      <c r="O106" s="168" t="s">
        <v>374</v>
      </c>
      <c r="P106" s="198" t="s">
        <v>369</v>
      </c>
      <c r="Q106" s="145" t="s">
        <v>370</v>
      </c>
      <c r="R106" s="145" t="s">
        <v>373</v>
      </c>
      <c r="S106" s="168" t="s">
        <v>374</v>
      </c>
    </row>
    <row r="107" spans="2:19" ht="27.75" customHeight="1" outlineLevel="1" x14ac:dyDescent="0.3">
      <c r="B107" s="623"/>
      <c r="C107" s="623"/>
      <c r="D107" s="194"/>
      <c r="E107" s="163"/>
      <c r="F107" s="179"/>
      <c r="G107" s="188"/>
      <c r="H107" s="196"/>
      <c r="I107" s="165"/>
      <c r="J107" s="181"/>
      <c r="K107" s="191"/>
      <c r="L107" s="196"/>
      <c r="M107" s="165"/>
      <c r="N107" s="181"/>
      <c r="O107" s="191"/>
      <c r="P107" s="196"/>
      <c r="Q107" s="165"/>
      <c r="R107" s="181"/>
      <c r="S107" s="191"/>
    </row>
    <row r="108" spans="2:19" ht="27.75" customHeight="1" outlineLevel="1" x14ac:dyDescent="0.3">
      <c r="B108" s="623"/>
      <c r="C108" s="623"/>
      <c r="D108" s="198" t="s">
        <v>369</v>
      </c>
      <c r="E108" s="145" t="s">
        <v>370</v>
      </c>
      <c r="F108" s="145" t="s">
        <v>373</v>
      </c>
      <c r="G108" s="168" t="s">
        <v>374</v>
      </c>
      <c r="H108" s="198" t="s">
        <v>369</v>
      </c>
      <c r="I108" s="145" t="s">
        <v>370</v>
      </c>
      <c r="J108" s="145" t="s">
        <v>373</v>
      </c>
      <c r="K108" s="168" t="s">
        <v>374</v>
      </c>
      <c r="L108" s="198" t="s">
        <v>369</v>
      </c>
      <c r="M108" s="145" t="s">
        <v>370</v>
      </c>
      <c r="N108" s="145" t="s">
        <v>373</v>
      </c>
      <c r="O108" s="168" t="s">
        <v>374</v>
      </c>
      <c r="P108" s="198" t="s">
        <v>369</v>
      </c>
      <c r="Q108" s="145" t="s">
        <v>370</v>
      </c>
      <c r="R108" s="145" t="s">
        <v>373</v>
      </c>
      <c r="S108" s="168" t="s">
        <v>374</v>
      </c>
    </row>
    <row r="109" spans="2:19" ht="27.75" customHeight="1" outlineLevel="1" x14ac:dyDescent="0.3">
      <c r="B109" s="623"/>
      <c r="C109" s="623"/>
      <c r="D109" s="194"/>
      <c r="E109" s="163"/>
      <c r="F109" s="179"/>
      <c r="G109" s="188"/>
      <c r="H109" s="196"/>
      <c r="I109" s="165"/>
      <c r="J109" s="181"/>
      <c r="K109" s="191"/>
      <c r="L109" s="196"/>
      <c r="M109" s="165"/>
      <c r="N109" s="181"/>
      <c r="O109" s="191"/>
      <c r="P109" s="196"/>
      <c r="Q109" s="165"/>
      <c r="R109" s="181"/>
      <c r="S109" s="191"/>
    </row>
    <row r="110" spans="2:19" ht="27.75" customHeight="1" outlineLevel="1" x14ac:dyDescent="0.3">
      <c r="B110" s="623"/>
      <c r="C110" s="623"/>
      <c r="D110" s="198" t="s">
        <v>369</v>
      </c>
      <c r="E110" s="145" t="s">
        <v>370</v>
      </c>
      <c r="F110" s="145" t="s">
        <v>373</v>
      </c>
      <c r="G110" s="168" t="s">
        <v>374</v>
      </c>
      <c r="H110" s="198" t="s">
        <v>369</v>
      </c>
      <c r="I110" s="145" t="s">
        <v>370</v>
      </c>
      <c r="J110" s="145" t="s">
        <v>373</v>
      </c>
      <c r="K110" s="168" t="s">
        <v>374</v>
      </c>
      <c r="L110" s="198" t="s">
        <v>369</v>
      </c>
      <c r="M110" s="145" t="s">
        <v>370</v>
      </c>
      <c r="N110" s="145" t="s">
        <v>373</v>
      </c>
      <c r="O110" s="168" t="s">
        <v>374</v>
      </c>
      <c r="P110" s="198" t="s">
        <v>369</v>
      </c>
      <c r="Q110" s="145" t="s">
        <v>370</v>
      </c>
      <c r="R110" s="145" t="s">
        <v>373</v>
      </c>
      <c r="S110" s="168" t="s">
        <v>374</v>
      </c>
    </row>
    <row r="111" spans="2:19" ht="27.75" customHeight="1" outlineLevel="1" x14ac:dyDescent="0.3">
      <c r="B111" s="624"/>
      <c r="C111" s="624"/>
      <c r="D111" s="194"/>
      <c r="E111" s="163"/>
      <c r="F111" s="179"/>
      <c r="G111" s="188"/>
      <c r="H111" s="196"/>
      <c r="I111" s="165"/>
      <c r="J111" s="181"/>
      <c r="K111" s="191"/>
      <c r="L111" s="196"/>
      <c r="M111" s="165"/>
      <c r="N111" s="181"/>
      <c r="O111" s="191"/>
      <c r="P111" s="196"/>
      <c r="Q111" s="165"/>
      <c r="R111" s="181"/>
      <c r="S111" s="191"/>
    </row>
    <row r="112" spans="2:19" ht="26.25" customHeight="1" x14ac:dyDescent="0.3">
      <c r="B112" s="559" t="s">
        <v>375</v>
      </c>
      <c r="C112" s="629" t="s">
        <v>376</v>
      </c>
      <c r="D112" s="199" t="s">
        <v>377</v>
      </c>
      <c r="E112" s="199" t="s">
        <v>378</v>
      </c>
      <c r="F112" s="199" t="s">
        <v>301</v>
      </c>
      <c r="G112" s="200" t="s">
        <v>379</v>
      </c>
      <c r="H112" s="201" t="s">
        <v>377</v>
      </c>
      <c r="I112" s="199" t="s">
        <v>378</v>
      </c>
      <c r="J112" s="199" t="s">
        <v>301</v>
      </c>
      <c r="K112" s="200" t="s">
        <v>379</v>
      </c>
      <c r="L112" s="199" t="s">
        <v>377</v>
      </c>
      <c r="M112" s="199" t="s">
        <v>378</v>
      </c>
      <c r="N112" s="199" t="s">
        <v>301</v>
      </c>
      <c r="O112" s="200" t="s">
        <v>379</v>
      </c>
      <c r="P112" s="199" t="s">
        <v>377</v>
      </c>
      <c r="Q112" s="199" t="s">
        <v>378</v>
      </c>
      <c r="R112" s="199" t="s">
        <v>301</v>
      </c>
      <c r="S112" s="200" t="s">
        <v>379</v>
      </c>
    </row>
    <row r="113" spans="2:19" ht="32.25" customHeight="1" x14ac:dyDescent="0.3">
      <c r="B113" s="560"/>
      <c r="C113" s="630"/>
      <c r="D113" s="162">
        <v>0</v>
      </c>
      <c r="E113" s="162" t="s">
        <v>447</v>
      </c>
      <c r="F113" s="162" t="s">
        <v>481</v>
      </c>
      <c r="G113" s="162" t="s">
        <v>568</v>
      </c>
      <c r="H113" s="184">
        <v>31</v>
      </c>
      <c r="I113" s="164" t="s">
        <v>447</v>
      </c>
      <c r="J113" s="164" t="s">
        <v>481</v>
      </c>
      <c r="K113" s="185" t="s">
        <v>568</v>
      </c>
      <c r="L113" s="164"/>
      <c r="M113" s="164"/>
      <c r="N113" s="164"/>
      <c r="O113" s="185"/>
      <c r="P113" s="164"/>
      <c r="Q113" s="164"/>
      <c r="R113" s="164"/>
      <c r="S113" s="185"/>
    </row>
    <row r="114" spans="2:19" ht="32.25" customHeight="1" x14ac:dyDescent="0.3">
      <c r="B114" s="560"/>
      <c r="C114" s="559" t="s">
        <v>380</v>
      </c>
      <c r="D114" s="145" t="s">
        <v>381</v>
      </c>
      <c r="E114" s="570" t="s">
        <v>382</v>
      </c>
      <c r="F114" s="608"/>
      <c r="G114" s="146" t="s">
        <v>383</v>
      </c>
      <c r="H114" s="145" t="s">
        <v>381</v>
      </c>
      <c r="I114" s="570" t="s">
        <v>382</v>
      </c>
      <c r="J114" s="608"/>
      <c r="K114" s="146" t="s">
        <v>383</v>
      </c>
      <c r="L114" s="145" t="s">
        <v>381</v>
      </c>
      <c r="M114" s="570" t="s">
        <v>382</v>
      </c>
      <c r="N114" s="608"/>
      <c r="O114" s="146" t="s">
        <v>383</v>
      </c>
      <c r="P114" s="145" t="s">
        <v>381</v>
      </c>
      <c r="Q114" s="145" t="s">
        <v>382</v>
      </c>
      <c r="R114" s="570" t="s">
        <v>382</v>
      </c>
      <c r="S114" s="608"/>
    </row>
    <row r="115" spans="2:19" ht="23.25" customHeight="1" x14ac:dyDescent="0.3">
      <c r="B115" s="560"/>
      <c r="C115" s="560"/>
      <c r="D115" s="202"/>
      <c r="E115" s="631"/>
      <c r="F115" s="632"/>
      <c r="G115" s="149"/>
      <c r="H115" s="203"/>
      <c r="I115" s="627"/>
      <c r="J115" s="628"/>
      <c r="K115" s="174"/>
      <c r="L115" s="203"/>
      <c r="M115" s="627"/>
      <c r="N115" s="628"/>
      <c r="O115" s="152"/>
      <c r="P115" s="203"/>
      <c r="Q115" s="150"/>
      <c r="R115" s="627"/>
      <c r="S115" s="628"/>
    </row>
    <row r="116" spans="2:19" ht="23.25" customHeight="1" outlineLevel="1" x14ac:dyDescent="0.3">
      <c r="B116" s="560"/>
      <c r="C116" s="560"/>
      <c r="D116" s="145" t="s">
        <v>381</v>
      </c>
      <c r="E116" s="570" t="s">
        <v>382</v>
      </c>
      <c r="F116" s="608"/>
      <c r="G116" s="146" t="s">
        <v>383</v>
      </c>
      <c r="H116" s="145" t="s">
        <v>381</v>
      </c>
      <c r="I116" s="570" t="s">
        <v>382</v>
      </c>
      <c r="J116" s="608"/>
      <c r="K116" s="146" t="s">
        <v>383</v>
      </c>
      <c r="L116" s="145" t="s">
        <v>381</v>
      </c>
      <c r="M116" s="570" t="s">
        <v>382</v>
      </c>
      <c r="N116" s="608"/>
      <c r="O116" s="146" t="s">
        <v>383</v>
      </c>
      <c r="P116" s="145" t="s">
        <v>381</v>
      </c>
      <c r="Q116" s="145" t="s">
        <v>382</v>
      </c>
      <c r="R116" s="570" t="s">
        <v>382</v>
      </c>
      <c r="S116" s="608"/>
    </row>
    <row r="117" spans="2:19" ht="23.25" customHeight="1" outlineLevel="1" x14ac:dyDescent="0.3">
      <c r="B117" s="560"/>
      <c r="C117" s="560"/>
      <c r="D117" s="202"/>
      <c r="E117" s="631"/>
      <c r="F117" s="632"/>
      <c r="G117" s="149"/>
      <c r="H117" s="203"/>
      <c r="I117" s="627"/>
      <c r="J117" s="628"/>
      <c r="K117" s="152"/>
      <c r="L117" s="203"/>
      <c r="M117" s="627"/>
      <c r="N117" s="628"/>
      <c r="O117" s="152"/>
      <c r="P117" s="203"/>
      <c r="Q117" s="150"/>
      <c r="R117" s="627"/>
      <c r="S117" s="628"/>
    </row>
    <row r="118" spans="2:19" ht="23.25" customHeight="1" outlineLevel="1" x14ac:dyDescent="0.3">
      <c r="B118" s="560"/>
      <c r="C118" s="560"/>
      <c r="D118" s="145" t="s">
        <v>381</v>
      </c>
      <c r="E118" s="570" t="s">
        <v>382</v>
      </c>
      <c r="F118" s="608"/>
      <c r="G118" s="146" t="s">
        <v>383</v>
      </c>
      <c r="H118" s="145" t="s">
        <v>381</v>
      </c>
      <c r="I118" s="570" t="s">
        <v>382</v>
      </c>
      <c r="J118" s="608"/>
      <c r="K118" s="146" t="s">
        <v>383</v>
      </c>
      <c r="L118" s="145" t="s">
        <v>381</v>
      </c>
      <c r="M118" s="570" t="s">
        <v>382</v>
      </c>
      <c r="N118" s="608"/>
      <c r="O118" s="146" t="s">
        <v>383</v>
      </c>
      <c r="P118" s="145" t="s">
        <v>381</v>
      </c>
      <c r="Q118" s="145" t="s">
        <v>382</v>
      </c>
      <c r="R118" s="570" t="s">
        <v>382</v>
      </c>
      <c r="S118" s="608"/>
    </row>
    <row r="119" spans="2:19" ht="23.25" customHeight="1" outlineLevel="1" x14ac:dyDescent="0.3">
      <c r="B119" s="560"/>
      <c r="C119" s="560"/>
      <c r="D119" s="202"/>
      <c r="E119" s="631"/>
      <c r="F119" s="632"/>
      <c r="G119" s="149"/>
      <c r="H119" s="203"/>
      <c r="I119" s="627"/>
      <c r="J119" s="628"/>
      <c r="K119" s="152"/>
      <c r="L119" s="203"/>
      <c r="M119" s="627"/>
      <c r="N119" s="628"/>
      <c r="O119" s="152"/>
      <c r="P119" s="203"/>
      <c r="Q119" s="150"/>
      <c r="R119" s="627"/>
      <c r="S119" s="628"/>
    </row>
    <row r="120" spans="2:19" ht="23.25" customHeight="1" outlineLevel="1" x14ac:dyDescent="0.3">
      <c r="B120" s="560"/>
      <c r="C120" s="560"/>
      <c r="D120" s="145" t="s">
        <v>381</v>
      </c>
      <c r="E120" s="570" t="s">
        <v>382</v>
      </c>
      <c r="F120" s="608"/>
      <c r="G120" s="146" t="s">
        <v>383</v>
      </c>
      <c r="H120" s="145" t="s">
        <v>381</v>
      </c>
      <c r="I120" s="570" t="s">
        <v>382</v>
      </c>
      <c r="J120" s="608"/>
      <c r="K120" s="146" t="s">
        <v>383</v>
      </c>
      <c r="L120" s="145" t="s">
        <v>381</v>
      </c>
      <c r="M120" s="570" t="s">
        <v>382</v>
      </c>
      <c r="N120" s="608"/>
      <c r="O120" s="146" t="s">
        <v>383</v>
      </c>
      <c r="P120" s="145" t="s">
        <v>381</v>
      </c>
      <c r="Q120" s="145" t="s">
        <v>382</v>
      </c>
      <c r="R120" s="570" t="s">
        <v>382</v>
      </c>
      <c r="S120" s="608"/>
    </row>
    <row r="121" spans="2:19" ht="23.25" customHeight="1" outlineLevel="1" x14ac:dyDescent="0.3">
      <c r="B121" s="561"/>
      <c r="C121" s="561"/>
      <c r="D121" s="202"/>
      <c r="E121" s="631"/>
      <c r="F121" s="632"/>
      <c r="G121" s="149"/>
      <c r="H121" s="203"/>
      <c r="I121" s="627"/>
      <c r="J121" s="628"/>
      <c r="K121" s="152"/>
      <c r="L121" s="203"/>
      <c r="M121" s="627"/>
      <c r="N121" s="628"/>
      <c r="O121" s="152"/>
      <c r="P121" s="203"/>
      <c r="Q121" s="150"/>
      <c r="R121" s="627"/>
      <c r="S121" s="628"/>
    </row>
    <row r="122" spans="2:19" ht="15" thickBot="1" x14ac:dyDescent="0.35">
      <c r="B122" s="134"/>
      <c r="C122" s="134"/>
    </row>
    <row r="123" spans="2:19" ht="15" thickBot="1" x14ac:dyDescent="0.35">
      <c r="B123" s="134"/>
      <c r="C123" s="134"/>
      <c r="D123" s="541" t="s">
        <v>302</v>
      </c>
      <c r="E123" s="542"/>
      <c r="F123" s="542"/>
      <c r="G123" s="543"/>
      <c r="H123" s="541" t="s">
        <v>303</v>
      </c>
      <c r="I123" s="542"/>
      <c r="J123" s="542"/>
      <c r="K123" s="543"/>
      <c r="L123" s="542" t="s">
        <v>304</v>
      </c>
      <c r="M123" s="542"/>
      <c r="N123" s="542"/>
      <c r="O123" s="542"/>
      <c r="P123" s="541" t="s">
        <v>305</v>
      </c>
      <c r="Q123" s="542"/>
      <c r="R123" s="542"/>
      <c r="S123" s="543"/>
    </row>
    <row r="124" spans="2:19" x14ac:dyDescent="0.3">
      <c r="B124" s="544" t="s">
        <v>384</v>
      </c>
      <c r="C124" s="544" t="s">
        <v>385</v>
      </c>
      <c r="D124" s="572" t="s">
        <v>386</v>
      </c>
      <c r="E124" s="578"/>
      <c r="F124" s="578"/>
      <c r="G124" s="580"/>
      <c r="H124" s="572" t="s">
        <v>386</v>
      </c>
      <c r="I124" s="578"/>
      <c r="J124" s="578"/>
      <c r="K124" s="580"/>
      <c r="L124" s="572" t="s">
        <v>386</v>
      </c>
      <c r="M124" s="578"/>
      <c r="N124" s="578"/>
      <c r="O124" s="580"/>
      <c r="P124" s="572" t="s">
        <v>386</v>
      </c>
      <c r="Q124" s="578"/>
      <c r="R124" s="578"/>
      <c r="S124" s="580"/>
    </row>
    <row r="125" spans="2:19" ht="45" customHeight="1" x14ac:dyDescent="0.3">
      <c r="B125" s="546"/>
      <c r="C125" s="546"/>
      <c r="D125" s="642"/>
      <c r="E125" s="643"/>
      <c r="F125" s="643"/>
      <c r="G125" s="644"/>
      <c r="H125" s="645" t="s">
        <v>439</v>
      </c>
      <c r="I125" s="646"/>
      <c r="J125" s="646"/>
      <c r="K125" s="647"/>
      <c r="L125" s="645"/>
      <c r="M125" s="646"/>
      <c r="N125" s="646"/>
      <c r="O125" s="647"/>
      <c r="P125" s="645"/>
      <c r="Q125" s="646"/>
      <c r="R125" s="646"/>
      <c r="S125" s="647"/>
    </row>
    <row r="126" spans="2:19" ht="32.25" customHeight="1" x14ac:dyDescent="0.3">
      <c r="B126" s="556" t="s">
        <v>387</v>
      </c>
      <c r="C126" s="556" t="s">
        <v>388</v>
      </c>
      <c r="D126" s="199" t="s">
        <v>389</v>
      </c>
      <c r="E126" s="167" t="s">
        <v>301</v>
      </c>
      <c r="F126" s="145" t="s">
        <v>322</v>
      </c>
      <c r="G126" s="146" t="s">
        <v>339</v>
      </c>
      <c r="H126" s="199" t="s">
        <v>389</v>
      </c>
      <c r="I126" s="213" t="s">
        <v>301</v>
      </c>
      <c r="J126" s="145" t="s">
        <v>322</v>
      </c>
      <c r="K126" s="146" t="s">
        <v>339</v>
      </c>
      <c r="L126" s="199" t="s">
        <v>389</v>
      </c>
      <c r="M126" s="213" t="s">
        <v>301</v>
      </c>
      <c r="N126" s="145" t="s">
        <v>322</v>
      </c>
      <c r="O126" s="146" t="s">
        <v>339</v>
      </c>
      <c r="P126" s="199" t="s">
        <v>389</v>
      </c>
      <c r="Q126" s="213" t="s">
        <v>301</v>
      </c>
      <c r="R126" s="145" t="s">
        <v>322</v>
      </c>
      <c r="S126" s="146" t="s">
        <v>339</v>
      </c>
    </row>
    <row r="127" spans="2:19" ht="23.25" customHeight="1" x14ac:dyDescent="0.3">
      <c r="B127" s="557"/>
      <c r="C127" s="558"/>
      <c r="D127" s="162">
        <v>0</v>
      </c>
      <c r="E127" s="204" t="s">
        <v>481</v>
      </c>
      <c r="F127" s="148" t="s">
        <v>476</v>
      </c>
      <c r="G127" s="183" t="s">
        <v>584</v>
      </c>
      <c r="H127" s="164">
        <v>8</v>
      </c>
      <c r="I127" s="216" t="s">
        <v>275</v>
      </c>
      <c r="J127" s="164" t="s">
        <v>476</v>
      </c>
      <c r="K127" s="214"/>
      <c r="L127" s="164"/>
      <c r="M127" s="216"/>
      <c r="N127" s="164"/>
      <c r="O127" s="214"/>
      <c r="P127" s="164"/>
      <c r="Q127" s="216"/>
      <c r="R127" s="164"/>
      <c r="S127" s="214"/>
    </row>
    <row r="128" spans="2:19" ht="29.25" customHeight="1" x14ac:dyDescent="0.3">
      <c r="B128" s="557"/>
      <c r="C128" s="556" t="s">
        <v>390</v>
      </c>
      <c r="D128" s="145" t="s">
        <v>391</v>
      </c>
      <c r="E128" s="570" t="s">
        <v>392</v>
      </c>
      <c r="F128" s="608"/>
      <c r="G128" s="146" t="s">
        <v>393</v>
      </c>
      <c r="H128" s="145" t="s">
        <v>391</v>
      </c>
      <c r="I128" s="570" t="s">
        <v>392</v>
      </c>
      <c r="J128" s="608"/>
      <c r="K128" s="146" t="s">
        <v>393</v>
      </c>
      <c r="L128" s="145" t="s">
        <v>391</v>
      </c>
      <c r="M128" s="570" t="s">
        <v>392</v>
      </c>
      <c r="N128" s="608"/>
      <c r="O128" s="146" t="s">
        <v>393</v>
      </c>
      <c r="P128" s="145" t="s">
        <v>391</v>
      </c>
      <c r="Q128" s="570" t="s">
        <v>392</v>
      </c>
      <c r="R128" s="608"/>
      <c r="S128" s="146" t="s">
        <v>393</v>
      </c>
    </row>
    <row r="129" spans="2:19" ht="39" customHeight="1" x14ac:dyDescent="0.3">
      <c r="B129" s="558"/>
      <c r="C129" s="558"/>
      <c r="D129" s="202">
        <v>0</v>
      </c>
      <c r="E129" s="631" t="s">
        <v>413</v>
      </c>
      <c r="F129" s="632"/>
      <c r="G129" s="149" t="s">
        <v>511</v>
      </c>
      <c r="H129" s="203">
        <v>2</v>
      </c>
      <c r="I129" s="627" t="s">
        <v>409</v>
      </c>
      <c r="J129" s="628"/>
      <c r="K129" s="152" t="s">
        <v>505</v>
      </c>
      <c r="L129" s="203"/>
      <c r="M129" s="627"/>
      <c r="N129" s="628"/>
      <c r="O129" s="152"/>
      <c r="P129" s="203"/>
      <c r="Q129" s="627"/>
      <c r="R129" s="628"/>
      <c r="S129" s="152"/>
    </row>
    <row r="133" spans="2:19" hidden="1" x14ac:dyDescent="0.3"/>
    <row r="134" spans="2:19" hidden="1" x14ac:dyDescent="0.3"/>
    <row r="135" spans="2:19" hidden="1" x14ac:dyDescent="0.3">
      <c r="D135" s="117" t="s">
        <v>394</v>
      </c>
    </row>
    <row r="136" spans="2:19" hidden="1" x14ac:dyDescent="0.3">
      <c r="D136" s="117" t="s">
        <v>395</v>
      </c>
      <c r="E136" s="117" t="s">
        <v>396</v>
      </c>
      <c r="F136" s="117" t="s">
        <v>397</v>
      </c>
      <c r="H136" s="117" t="s">
        <v>398</v>
      </c>
      <c r="I136" s="117" t="s">
        <v>399</v>
      </c>
    </row>
    <row r="137" spans="2:19" hidden="1" x14ac:dyDescent="0.3">
      <c r="D137" s="117" t="s">
        <v>400</v>
      </c>
      <c r="E137" s="117" t="s">
        <v>401</v>
      </c>
      <c r="F137" s="117" t="s">
        <v>402</v>
      </c>
      <c r="H137" s="117" t="s">
        <v>403</v>
      </c>
      <c r="I137" s="117" t="s">
        <v>404</v>
      </c>
    </row>
    <row r="138" spans="2:19" hidden="1" x14ac:dyDescent="0.3">
      <c r="D138" s="117" t="s">
        <v>405</v>
      </c>
      <c r="E138" s="117" t="s">
        <v>406</v>
      </c>
      <c r="F138" s="117" t="s">
        <v>407</v>
      </c>
      <c r="H138" s="117" t="s">
        <v>408</v>
      </c>
      <c r="I138" s="117" t="s">
        <v>409</v>
      </c>
    </row>
    <row r="139" spans="2:19" hidden="1" x14ac:dyDescent="0.3">
      <c r="D139" s="117" t="s">
        <v>410</v>
      </c>
      <c r="F139" s="117" t="s">
        <v>411</v>
      </c>
      <c r="G139" s="117" t="s">
        <v>930</v>
      </c>
      <c r="H139" s="117" t="s">
        <v>412</v>
      </c>
      <c r="I139" s="117" t="s">
        <v>413</v>
      </c>
      <c r="K139" s="117" t="s">
        <v>414</v>
      </c>
    </row>
    <row r="140" spans="2:19" hidden="1" x14ac:dyDescent="0.3">
      <c r="D140" s="117" t="s">
        <v>415</v>
      </c>
      <c r="F140" s="117" t="s">
        <v>416</v>
      </c>
      <c r="G140" s="117" t="s">
        <v>417</v>
      </c>
      <c r="H140" s="117" t="s">
        <v>418</v>
      </c>
      <c r="I140" s="117" t="s">
        <v>419</v>
      </c>
      <c r="K140" s="117" t="s">
        <v>420</v>
      </c>
      <c r="L140" s="117" t="s">
        <v>421</v>
      </c>
    </row>
    <row r="141" spans="2:19" hidden="1" x14ac:dyDescent="0.3">
      <c r="D141" s="117" t="s">
        <v>422</v>
      </c>
      <c r="E141" s="205" t="s">
        <v>423</v>
      </c>
      <c r="G141" s="117" t="s">
        <v>424</v>
      </c>
      <c r="H141" s="117" t="s">
        <v>425</v>
      </c>
      <c r="K141" s="117" t="s">
        <v>426</v>
      </c>
      <c r="L141" s="117" t="s">
        <v>427</v>
      </c>
    </row>
    <row r="142" spans="2:19" hidden="1" x14ac:dyDescent="0.3">
      <c r="D142" s="117" t="s">
        <v>428</v>
      </c>
      <c r="E142" s="206" t="s">
        <v>429</v>
      </c>
      <c r="K142" s="117" t="s">
        <v>430</v>
      </c>
      <c r="L142" s="117" t="s">
        <v>431</v>
      </c>
    </row>
    <row r="143" spans="2:19" hidden="1" x14ac:dyDescent="0.3">
      <c r="E143" s="207" t="s">
        <v>432</v>
      </c>
      <c r="H143" s="117" t="s">
        <v>433</v>
      </c>
      <c r="K143" s="117" t="s">
        <v>434</v>
      </c>
      <c r="L143" s="117" t="s">
        <v>435</v>
      </c>
    </row>
    <row r="144" spans="2:19" hidden="1" x14ac:dyDescent="0.3">
      <c r="H144" s="117" t="s">
        <v>436</v>
      </c>
      <c r="K144" s="117" t="s">
        <v>437</v>
      </c>
      <c r="L144" s="117" t="s">
        <v>438</v>
      </c>
    </row>
    <row r="145" spans="2:12" hidden="1" x14ac:dyDescent="0.3">
      <c r="H145" s="117" t="s">
        <v>439</v>
      </c>
      <c r="K145" s="117" t="s">
        <v>440</v>
      </c>
      <c r="L145" s="117" t="s">
        <v>441</v>
      </c>
    </row>
    <row r="146" spans="2:12" hidden="1" x14ac:dyDescent="0.3">
      <c r="B146" s="117" t="s">
        <v>442</v>
      </c>
      <c r="C146" s="117" t="s">
        <v>443</v>
      </c>
      <c r="D146" s="117" t="s">
        <v>442</v>
      </c>
      <c r="G146" s="117" t="s">
        <v>444</v>
      </c>
      <c r="H146" s="117" t="s">
        <v>445</v>
      </c>
      <c r="J146" s="117" t="s">
        <v>275</v>
      </c>
      <c r="K146" s="117" t="s">
        <v>446</v>
      </c>
      <c r="L146" s="117" t="s">
        <v>447</v>
      </c>
    </row>
    <row r="147" spans="2:12" hidden="1" x14ac:dyDescent="0.3">
      <c r="B147" s="117">
        <v>1</v>
      </c>
      <c r="C147" s="117" t="s">
        <v>448</v>
      </c>
      <c r="D147" s="117" t="s">
        <v>449</v>
      </c>
      <c r="E147" s="117" t="s">
        <v>339</v>
      </c>
      <c r="F147" s="117" t="s">
        <v>11</v>
      </c>
      <c r="G147" s="117" t="s">
        <v>450</v>
      </c>
      <c r="H147" s="117" t="s">
        <v>451</v>
      </c>
      <c r="J147" s="117" t="s">
        <v>426</v>
      </c>
      <c r="K147" s="117" t="s">
        <v>452</v>
      </c>
    </row>
    <row r="148" spans="2:12" hidden="1" x14ac:dyDescent="0.3">
      <c r="B148" s="117">
        <v>2</v>
      </c>
      <c r="C148" s="117" t="s">
        <v>453</v>
      </c>
      <c r="D148" s="117" t="s">
        <v>454</v>
      </c>
      <c r="E148" s="117" t="s">
        <v>322</v>
      </c>
      <c r="F148" s="117" t="s">
        <v>18</v>
      </c>
      <c r="G148" s="117" t="s">
        <v>455</v>
      </c>
      <c r="J148" s="117" t="s">
        <v>456</v>
      </c>
      <c r="K148" s="117" t="s">
        <v>457</v>
      </c>
    </row>
    <row r="149" spans="2:12" hidden="1" x14ac:dyDescent="0.3">
      <c r="B149" s="117">
        <v>3</v>
      </c>
      <c r="C149" s="117" t="s">
        <v>458</v>
      </c>
      <c r="D149" s="117" t="s">
        <v>459</v>
      </c>
      <c r="E149" s="117" t="s">
        <v>301</v>
      </c>
      <c r="G149" s="117" t="s">
        <v>460</v>
      </c>
      <c r="J149" s="117" t="s">
        <v>461</v>
      </c>
      <c r="K149" s="117" t="s">
        <v>462</v>
      </c>
    </row>
    <row r="150" spans="2:12" hidden="1" x14ac:dyDescent="0.3">
      <c r="B150" s="117">
        <v>4</v>
      </c>
      <c r="C150" s="117" t="s">
        <v>451</v>
      </c>
      <c r="H150" s="117" t="s">
        <v>463</v>
      </c>
      <c r="I150" s="117" t="s">
        <v>464</v>
      </c>
      <c r="J150" s="117" t="s">
        <v>465</v>
      </c>
      <c r="K150" s="117" t="s">
        <v>466</v>
      </c>
    </row>
    <row r="151" spans="2:12" hidden="1" x14ac:dyDescent="0.3">
      <c r="D151" s="117" t="s">
        <v>460</v>
      </c>
      <c r="H151" s="117" t="s">
        <v>467</v>
      </c>
      <c r="I151" s="117" t="s">
        <v>468</v>
      </c>
      <c r="J151" s="117" t="s">
        <v>469</v>
      </c>
      <c r="K151" s="117" t="s">
        <v>470</v>
      </c>
    </row>
    <row r="152" spans="2:12" hidden="1" x14ac:dyDescent="0.3">
      <c r="D152" s="117" t="s">
        <v>471</v>
      </c>
      <c r="H152" s="117" t="s">
        <v>472</v>
      </c>
      <c r="I152" s="117" t="s">
        <v>473</v>
      </c>
      <c r="J152" s="117" t="s">
        <v>474</v>
      </c>
      <c r="K152" s="117" t="s">
        <v>475</v>
      </c>
    </row>
    <row r="153" spans="2:12" hidden="1" x14ac:dyDescent="0.3">
      <c r="D153" s="117" t="s">
        <v>476</v>
      </c>
      <c r="H153" s="117" t="s">
        <v>477</v>
      </c>
      <c r="J153" s="117" t="s">
        <v>478</v>
      </c>
      <c r="K153" s="117" t="s">
        <v>479</v>
      </c>
    </row>
    <row r="154" spans="2:12" hidden="1" x14ac:dyDescent="0.3">
      <c r="H154" s="117" t="s">
        <v>480</v>
      </c>
      <c r="J154" s="117" t="s">
        <v>481</v>
      </c>
    </row>
    <row r="155" spans="2:12" ht="72" hidden="1" x14ac:dyDescent="0.3">
      <c r="D155" s="208" t="s">
        <v>482</v>
      </c>
      <c r="E155" s="117" t="s">
        <v>483</v>
      </c>
      <c r="F155" s="117" t="s">
        <v>484</v>
      </c>
      <c r="G155" s="117" t="s">
        <v>485</v>
      </c>
      <c r="H155" s="117" t="s">
        <v>486</v>
      </c>
      <c r="I155" s="117" t="s">
        <v>487</v>
      </c>
      <c r="J155" s="117" t="s">
        <v>488</v>
      </c>
      <c r="K155" s="117" t="s">
        <v>489</v>
      </c>
    </row>
    <row r="156" spans="2:12" ht="100.8" hidden="1" x14ac:dyDescent="0.3">
      <c r="B156" s="117" t="s">
        <v>590</v>
      </c>
      <c r="C156" s="117" t="s">
        <v>589</v>
      </c>
      <c r="D156" s="208" t="s">
        <v>490</v>
      </c>
      <c r="E156" s="117" t="s">
        <v>491</v>
      </c>
      <c r="F156" s="117" t="s">
        <v>492</v>
      </c>
      <c r="G156" s="117" t="s">
        <v>493</v>
      </c>
      <c r="H156" s="117" t="s">
        <v>494</v>
      </c>
      <c r="I156" s="117" t="s">
        <v>495</v>
      </c>
      <c r="J156" s="117" t="s">
        <v>496</v>
      </c>
      <c r="K156" s="117" t="s">
        <v>497</v>
      </c>
    </row>
    <row r="157" spans="2:12" ht="72" hidden="1" x14ac:dyDescent="0.3">
      <c r="B157" s="117" t="s">
        <v>591</v>
      </c>
      <c r="C157" s="117" t="s">
        <v>588</v>
      </c>
      <c r="D157" s="208" t="s">
        <v>498</v>
      </c>
      <c r="E157" s="117" t="s">
        <v>499</v>
      </c>
      <c r="F157" s="117" t="s">
        <v>500</v>
      </c>
      <c r="G157" s="117" t="s">
        <v>501</v>
      </c>
      <c r="H157" s="117" t="s">
        <v>502</v>
      </c>
      <c r="I157" s="117" t="s">
        <v>503</v>
      </c>
      <c r="J157" s="117" t="s">
        <v>504</v>
      </c>
      <c r="K157" s="117" t="s">
        <v>505</v>
      </c>
    </row>
    <row r="158" spans="2:12" hidden="1" x14ac:dyDescent="0.3">
      <c r="B158" s="117" t="s">
        <v>592</v>
      </c>
      <c r="C158" s="117" t="s">
        <v>587</v>
      </c>
      <c r="F158" s="117" t="s">
        <v>506</v>
      </c>
      <c r="G158" s="117" t="s">
        <v>507</v>
      </c>
      <c r="H158" s="117" t="s">
        <v>508</v>
      </c>
      <c r="I158" s="117" t="s">
        <v>509</v>
      </c>
      <c r="J158" s="117" t="s">
        <v>510</v>
      </c>
      <c r="K158" s="117" t="s">
        <v>511</v>
      </c>
    </row>
    <row r="159" spans="2:12" hidden="1" x14ac:dyDescent="0.3">
      <c r="B159" s="117" t="s">
        <v>593</v>
      </c>
      <c r="G159" s="117" t="s">
        <v>512</v>
      </c>
      <c r="H159" s="117" t="s">
        <v>513</v>
      </c>
      <c r="I159" s="117" t="s">
        <v>514</v>
      </c>
      <c r="J159" s="117" t="s">
        <v>515</v>
      </c>
      <c r="K159" s="117" t="s">
        <v>516</v>
      </c>
    </row>
    <row r="160" spans="2:12" hidden="1" x14ac:dyDescent="0.3">
      <c r="C160" s="117" t="s">
        <v>517</v>
      </c>
      <c r="J160" s="117" t="s">
        <v>518</v>
      </c>
    </row>
    <row r="161" spans="2:10" hidden="1" x14ac:dyDescent="0.3">
      <c r="C161" s="117" t="s">
        <v>519</v>
      </c>
      <c r="I161" s="117" t="s">
        <v>520</v>
      </c>
      <c r="J161" s="117" t="s">
        <v>521</v>
      </c>
    </row>
    <row r="162" spans="2:10" hidden="1" x14ac:dyDescent="0.3">
      <c r="B162" s="217" t="s">
        <v>594</v>
      </c>
      <c r="C162" s="117" t="s">
        <v>522</v>
      </c>
      <c r="I162" s="117" t="s">
        <v>523</v>
      </c>
      <c r="J162" s="117" t="s">
        <v>524</v>
      </c>
    </row>
    <row r="163" spans="2:10" hidden="1" x14ac:dyDescent="0.3">
      <c r="B163" s="217" t="s">
        <v>29</v>
      </c>
      <c r="C163" s="117" t="s">
        <v>525</v>
      </c>
      <c r="D163" s="117" t="s">
        <v>526</v>
      </c>
      <c r="E163" s="117" t="s">
        <v>527</v>
      </c>
      <c r="I163" s="117" t="s">
        <v>528</v>
      </c>
      <c r="J163" s="117" t="s">
        <v>275</v>
      </c>
    </row>
    <row r="164" spans="2:10" hidden="1" x14ac:dyDescent="0.3">
      <c r="B164" s="217" t="s">
        <v>16</v>
      </c>
      <c r="D164" s="117" t="s">
        <v>529</v>
      </c>
      <c r="E164" s="117" t="s">
        <v>530</v>
      </c>
      <c r="H164" s="117" t="s">
        <v>403</v>
      </c>
      <c r="I164" s="117" t="s">
        <v>531</v>
      </c>
    </row>
    <row r="165" spans="2:10" hidden="1" x14ac:dyDescent="0.3">
      <c r="B165" s="217" t="s">
        <v>34</v>
      </c>
      <c r="D165" s="117" t="s">
        <v>532</v>
      </c>
      <c r="E165" s="117" t="s">
        <v>931</v>
      </c>
      <c r="H165" s="117" t="s">
        <v>412</v>
      </c>
      <c r="I165" s="117" t="s">
        <v>533</v>
      </c>
      <c r="J165" s="117" t="s">
        <v>534</v>
      </c>
    </row>
    <row r="166" spans="2:10" hidden="1" x14ac:dyDescent="0.3">
      <c r="B166" s="217" t="s">
        <v>595</v>
      </c>
      <c r="C166" s="117" t="s">
        <v>535</v>
      </c>
      <c r="D166" s="117" t="s">
        <v>536</v>
      </c>
      <c r="H166" s="117" t="s">
        <v>418</v>
      </c>
      <c r="I166" s="117" t="s">
        <v>537</v>
      </c>
      <c r="J166" s="117" t="s">
        <v>932</v>
      </c>
    </row>
    <row r="167" spans="2:10" hidden="1" x14ac:dyDescent="0.3">
      <c r="B167" s="217" t="s">
        <v>596</v>
      </c>
      <c r="C167" s="117" t="s">
        <v>538</v>
      </c>
      <c r="H167" s="117" t="s">
        <v>425</v>
      </c>
      <c r="I167" s="117" t="s">
        <v>539</v>
      </c>
    </row>
    <row r="168" spans="2:10" hidden="1" x14ac:dyDescent="0.3">
      <c r="B168" s="217" t="s">
        <v>597</v>
      </c>
      <c r="C168" s="117" t="s">
        <v>540</v>
      </c>
      <c r="E168" s="117" t="s">
        <v>541</v>
      </c>
      <c r="H168" s="117" t="s">
        <v>542</v>
      </c>
      <c r="I168" s="117" t="s">
        <v>543</v>
      </c>
    </row>
    <row r="169" spans="2:10" hidden="1" x14ac:dyDescent="0.3">
      <c r="B169" s="217" t="s">
        <v>598</v>
      </c>
      <c r="C169" s="117" t="s">
        <v>544</v>
      </c>
      <c r="E169" s="117" t="s">
        <v>545</v>
      </c>
      <c r="H169" s="117" t="s">
        <v>546</v>
      </c>
      <c r="I169" s="117" t="s">
        <v>547</v>
      </c>
    </row>
    <row r="170" spans="2:10" hidden="1" x14ac:dyDescent="0.3">
      <c r="B170" s="217" t="s">
        <v>599</v>
      </c>
      <c r="C170" s="117" t="s">
        <v>548</v>
      </c>
      <c r="E170" s="117" t="s">
        <v>549</v>
      </c>
      <c r="H170" s="117" t="s">
        <v>550</v>
      </c>
      <c r="I170" s="117" t="s">
        <v>551</v>
      </c>
    </row>
    <row r="171" spans="2:10" hidden="1" x14ac:dyDescent="0.3">
      <c r="B171" s="217" t="s">
        <v>600</v>
      </c>
      <c r="C171" s="117" t="s">
        <v>552</v>
      </c>
      <c r="E171" s="117" t="s">
        <v>553</v>
      </c>
      <c r="H171" s="117" t="s">
        <v>554</v>
      </c>
      <c r="I171" s="117" t="s">
        <v>555</v>
      </c>
    </row>
    <row r="172" spans="2:10" hidden="1" x14ac:dyDescent="0.3">
      <c r="B172" s="217" t="s">
        <v>601</v>
      </c>
      <c r="C172" s="117" t="s">
        <v>556</v>
      </c>
      <c r="E172" s="117" t="s">
        <v>557</v>
      </c>
      <c r="H172" s="117" t="s">
        <v>558</v>
      </c>
      <c r="I172" s="117" t="s">
        <v>559</v>
      </c>
    </row>
    <row r="173" spans="2:10" hidden="1" x14ac:dyDescent="0.3">
      <c r="B173" s="217" t="s">
        <v>602</v>
      </c>
      <c r="C173" s="117" t="s">
        <v>275</v>
      </c>
      <c r="E173" s="117" t="s">
        <v>560</v>
      </c>
      <c r="H173" s="117" t="s">
        <v>561</v>
      </c>
      <c r="I173" s="117" t="s">
        <v>562</v>
      </c>
    </row>
    <row r="174" spans="2:10" hidden="1" x14ac:dyDescent="0.3">
      <c r="B174" s="217" t="s">
        <v>603</v>
      </c>
      <c r="E174" s="117" t="s">
        <v>563</v>
      </c>
      <c r="H174" s="117" t="s">
        <v>564</v>
      </c>
      <c r="I174" s="117" t="s">
        <v>565</v>
      </c>
    </row>
    <row r="175" spans="2:10" hidden="1" x14ac:dyDescent="0.3">
      <c r="B175" s="217" t="s">
        <v>604</v>
      </c>
      <c r="E175" s="117" t="s">
        <v>566</v>
      </c>
      <c r="H175" s="117" t="s">
        <v>567</v>
      </c>
      <c r="I175" s="117" t="s">
        <v>568</v>
      </c>
    </row>
    <row r="176" spans="2:10" hidden="1" x14ac:dyDescent="0.3">
      <c r="B176" s="217" t="s">
        <v>605</v>
      </c>
      <c r="E176" s="117" t="s">
        <v>569</v>
      </c>
      <c r="H176" s="117" t="s">
        <v>570</v>
      </c>
      <c r="I176" s="117" t="s">
        <v>571</v>
      </c>
    </row>
    <row r="177" spans="2:9" hidden="1" x14ac:dyDescent="0.3">
      <c r="B177" s="217" t="s">
        <v>606</v>
      </c>
      <c r="H177" s="117" t="s">
        <v>572</v>
      </c>
      <c r="I177" s="117" t="s">
        <v>573</v>
      </c>
    </row>
    <row r="178" spans="2:9" hidden="1" x14ac:dyDescent="0.3">
      <c r="B178" s="217" t="s">
        <v>607</v>
      </c>
      <c r="H178" s="117" t="s">
        <v>574</v>
      </c>
    </row>
    <row r="179" spans="2:9" hidden="1" x14ac:dyDescent="0.3">
      <c r="B179" s="217" t="s">
        <v>608</v>
      </c>
      <c r="H179" s="117" t="s">
        <v>575</v>
      </c>
    </row>
    <row r="180" spans="2:9" hidden="1" x14ac:dyDescent="0.3">
      <c r="B180" s="217" t="s">
        <v>609</v>
      </c>
      <c r="H180" s="117" t="s">
        <v>576</v>
      </c>
    </row>
    <row r="181" spans="2:9" hidden="1" x14ac:dyDescent="0.3">
      <c r="B181" s="217" t="s">
        <v>610</v>
      </c>
      <c r="H181" s="117" t="s">
        <v>577</v>
      </c>
    </row>
    <row r="182" spans="2:9" hidden="1" x14ac:dyDescent="0.3">
      <c r="B182" s="217" t="s">
        <v>611</v>
      </c>
      <c r="D182" t="s">
        <v>578</v>
      </c>
      <c r="H182" s="117" t="s">
        <v>579</v>
      </c>
    </row>
    <row r="183" spans="2:9" hidden="1" x14ac:dyDescent="0.3">
      <c r="B183" s="217" t="s">
        <v>612</v>
      </c>
      <c r="D183" t="s">
        <v>580</v>
      </c>
      <c r="H183" s="117" t="s">
        <v>581</v>
      </c>
    </row>
    <row r="184" spans="2:9" hidden="1" x14ac:dyDescent="0.3">
      <c r="B184" s="217" t="s">
        <v>613</v>
      </c>
      <c r="D184" t="s">
        <v>582</v>
      </c>
      <c r="H184" s="117" t="s">
        <v>583</v>
      </c>
    </row>
    <row r="185" spans="2:9" hidden="1" x14ac:dyDescent="0.3">
      <c r="B185" s="217" t="s">
        <v>614</v>
      </c>
      <c r="D185" t="s">
        <v>580</v>
      </c>
      <c r="H185" s="117" t="s">
        <v>584</v>
      </c>
    </row>
    <row r="186" spans="2:9" hidden="1" x14ac:dyDescent="0.3">
      <c r="B186" s="217" t="s">
        <v>615</v>
      </c>
      <c r="D186" t="s">
        <v>585</v>
      </c>
    </row>
    <row r="187" spans="2:9" hidden="1" x14ac:dyDescent="0.3">
      <c r="B187" s="217" t="s">
        <v>616</v>
      </c>
      <c r="D187" t="s">
        <v>580</v>
      </c>
    </row>
    <row r="188" spans="2:9" hidden="1" x14ac:dyDescent="0.3">
      <c r="B188" s="217" t="s">
        <v>617</v>
      </c>
    </row>
    <row r="189" spans="2:9" hidden="1" x14ac:dyDescent="0.3">
      <c r="B189" s="217" t="s">
        <v>618</v>
      </c>
    </row>
    <row r="190" spans="2:9" hidden="1" x14ac:dyDescent="0.3">
      <c r="B190" s="217" t="s">
        <v>619</v>
      </c>
    </row>
    <row r="191" spans="2:9" hidden="1" x14ac:dyDescent="0.3">
      <c r="B191" s="217" t="s">
        <v>620</v>
      </c>
    </row>
    <row r="192" spans="2:9" hidden="1" x14ac:dyDescent="0.3">
      <c r="B192" s="217" t="s">
        <v>621</v>
      </c>
    </row>
    <row r="193" spans="2:2" hidden="1" x14ac:dyDescent="0.3">
      <c r="B193" s="217" t="s">
        <v>622</v>
      </c>
    </row>
    <row r="194" spans="2:2" hidden="1" x14ac:dyDescent="0.3">
      <c r="B194" s="217" t="s">
        <v>623</v>
      </c>
    </row>
    <row r="195" spans="2:2" hidden="1" x14ac:dyDescent="0.3">
      <c r="B195" s="217" t="s">
        <v>624</v>
      </c>
    </row>
    <row r="196" spans="2:2" hidden="1" x14ac:dyDescent="0.3">
      <c r="B196" s="217" t="s">
        <v>625</v>
      </c>
    </row>
    <row r="197" spans="2:2" hidden="1" x14ac:dyDescent="0.3">
      <c r="B197" s="217" t="s">
        <v>51</v>
      </c>
    </row>
    <row r="198" spans="2:2" hidden="1" x14ac:dyDescent="0.3">
      <c r="B198" s="217" t="s">
        <v>57</v>
      </c>
    </row>
    <row r="199" spans="2:2" hidden="1" x14ac:dyDescent="0.3">
      <c r="B199" s="217" t="s">
        <v>59</v>
      </c>
    </row>
    <row r="200" spans="2:2" hidden="1" x14ac:dyDescent="0.3">
      <c r="B200" s="217" t="s">
        <v>61</v>
      </c>
    </row>
    <row r="201" spans="2:2" hidden="1" x14ac:dyDescent="0.3">
      <c r="B201" s="217" t="s">
        <v>23</v>
      </c>
    </row>
    <row r="202" spans="2:2" hidden="1" x14ac:dyDescent="0.3">
      <c r="B202" s="217" t="s">
        <v>63</v>
      </c>
    </row>
    <row r="203" spans="2:2" hidden="1" x14ac:dyDescent="0.3">
      <c r="B203" s="217" t="s">
        <v>65</v>
      </c>
    </row>
    <row r="204" spans="2:2" hidden="1" x14ac:dyDescent="0.3">
      <c r="B204" s="217" t="s">
        <v>67</v>
      </c>
    </row>
    <row r="205" spans="2:2" hidden="1" x14ac:dyDescent="0.3">
      <c r="B205" s="217" t="s">
        <v>68</v>
      </c>
    </row>
    <row r="206" spans="2:2" hidden="1" x14ac:dyDescent="0.3">
      <c r="B206" s="217" t="s">
        <v>69</v>
      </c>
    </row>
    <row r="207" spans="2:2" hidden="1" x14ac:dyDescent="0.3">
      <c r="B207" s="217" t="s">
        <v>70</v>
      </c>
    </row>
    <row r="208" spans="2:2" hidden="1" x14ac:dyDescent="0.3">
      <c r="B208" s="217" t="s">
        <v>626</v>
      </c>
    </row>
    <row r="209" spans="2:2" hidden="1" x14ac:dyDescent="0.3">
      <c r="B209" s="217" t="s">
        <v>627</v>
      </c>
    </row>
    <row r="210" spans="2:2" hidden="1" x14ac:dyDescent="0.3">
      <c r="B210" s="217" t="s">
        <v>74</v>
      </c>
    </row>
    <row r="211" spans="2:2" hidden="1" x14ac:dyDescent="0.3">
      <c r="B211" s="217" t="s">
        <v>76</v>
      </c>
    </row>
    <row r="212" spans="2:2" hidden="1" x14ac:dyDescent="0.3">
      <c r="B212" s="217" t="s">
        <v>80</v>
      </c>
    </row>
    <row r="213" spans="2:2" hidden="1" x14ac:dyDescent="0.3">
      <c r="B213" s="217" t="s">
        <v>628</v>
      </c>
    </row>
    <row r="214" spans="2:2" hidden="1" x14ac:dyDescent="0.3">
      <c r="B214" s="217" t="s">
        <v>629</v>
      </c>
    </row>
    <row r="215" spans="2:2" hidden="1" x14ac:dyDescent="0.3">
      <c r="B215" s="217" t="s">
        <v>630</v>
      </c>
    </row>
    <row r="216" spans="2:2" hidden="1" x14ac:dyDescent="0.3">
      <c r="B216" s="217" t="s">
        <v>78</v>
      </c>
    </row>
    <row r="217" spans="2:2" hidden="1" x14ac:dyDescent="0.3">
      <c r="B217" s="217" t="s">
        <v>79</v>
      </c>
    </row>
    <row r="218" spans="2:2" hidden="1" x14ac:dyDescent="0.3">
      <c r="B218" s="217" t="s">
        <v>82</v>
      </c>
    </row>
    <row r="219" spans="2:2" hidden="1" x14ac:dyDescent="0.3">
      <c r="B219" s="217" t="s">
        <v>84</v>
      </c>
    </row>
    <row r="220" spans="2:2" hidden="1" x14ac:dyDescent="0.3">
      <c r="B220" s="217" t="s">
        <v>631</v>
      </c>
    </row>
    <row r="221" spans="2:2" hidden="1" x14ac:dyDescent="0.3">
      <c r="B221" s="217" t="s">
        <v>83</v>
      </c>
    </row>
    <row r="222" spans="2:2" hidden="1" x14ac:dyDescent="0.3">
      <c r="B222" s="217" t="s">
        <v>85</v>
      </c>
    </row>
    <row r="223" spans="2:2" hidden="1" x14ac:dyDescent="0.3">
      <c r="B223" s="217" t="s">
        <v>88</v>
      </c>
    </row>
    <row r="224" spans="2:2" hidden="1" x14ac:dyDescent="0.3">
      <c r="B224" s="217" t="s">
        <v>87</v>
      </c>
    </row>
    <row r="225" spans="2:2" hidden="1" x14ac:dyDescent="0.3">
      <c r="B225" s="217" t="s">
        <v>632</v>
      </c>
    </row>
    <row r="226" spans="2:2" hidden="1" x14ac:dyDescent="0.3">
      <c r="B226" s="217" t="s">
        <v>94</v>
      </c>
    </row>
    <row r="227" spans="2:2" hidden="1" x14ac:dyDescent="0.3">
      <c r="B227" s="217" t="s">
        <v>96</v>
      </c>
    </row>
    <row r="228" spans="2:2" hidden="1" x14ac:dyDescent="0.3">
      <c r="B228" s="217" t="s">
        <v>97</v>
      </c>
    </row>
    <row r="229" spans="2:2" hidden="1" x14ac:dyDescent="0.3">
      <c r="B229" s="217" t="s">
        <v>98</v>
      </c>
    </row>
    <row r="230" spans="2:2" hidden="1" x14ac:dyDescent="0.3">
      <c r="B230" s="217" t="s">
        <v>633</v>
      </c>
    </row>
    <row r="231" spans="2:2" hidden="1" x14ac:dyDescent="0.3">
      <c r="B231" s="217" t="s">
        <v>634</v>
      </c>
    </row>
    <row r="232" spans="2:2" hidden="1" x14ac:dyDescent="0.3">
      <c r="B232" s="217" t="s">
        <v>99</v>
      </c>
    </row>
    <row r="233" spans="2:2" hidden="1" x14ac:dyDescent="0.3">
      <c r="B233" s="217" t="s">
        <v>153</v>
      </c>
    </row>
    <row r="234" spans="2:2" hidden="1" x14ac:dyDescent="0.3">
      <c r="B234" s="217" t="s">
        <v>635</v>
      </c>
    </row>
    <row r="235" spans="2:2" ht="28.8" hidden="1" x14ac:dyDescent="0.3">
      <c r="B235" s="217" t="s">
        <v>636</v>
      </c>
    </row>
    <row r="236" spans="2:2" hidden="1" x14ac:dyDescent="0.3">
      <c r="B236" s="217" t="s">
        <v>104</v>
      </c>
    </row>
    <row r="237" spans="2:2" hidden="1" x14ac:dyDescent="0.3">
      <c r="B237" s="217" t="s">
        <v>106</v>
      </c>
    </row>
    <row r="238" spans="2:2" hidden="1" x14ac:dyDescent="0.3">
      <c r="B238" s="217" t="s">
        <v>637</v>
      </c>
    </row>
    <row r="239" spans="2:2" hidden="1" x14ac:dyDescent="0.3">
      <c r="B239" s="217" t="s">
        <v>154</v>
      </c>
    </row>
    <row r="240" spans="2:2" hidden="1" x14ac:dyDescent="0.3">
      <c r="B240" s="217" t="s">
        <v>171</v>
      </c>
    </row>
    <row r="241" spans="2:2" hidden="1" x14ac:dyDescent="0.3">
      <c r="B241" s="217" t="s">
        <v>105</v>
      </c>
    </row>
    <row r="242" spans="2:2" hidden="1" x14ac:dyDescent="0.3">
      <c r="B242" s="217" t="s">
        <v>109</v>
      </c>
    </row>
    <row r="243" spans="2:2" hidden="1" x14ac:dyDescent="0.3">
      <c r="B243" s="217" t="s">
        <v>103</v>
      </c>
    </row>
    <row r="244" spans="2:2" hidden="1" x14ac:dyDescent="0.3">
      <c r="B244" s="217" t="s">
        <v>125</v>
      </c>
    </row>
    <row r="245" spans="2:2" hidden="1" x14ac:dyDescent="0.3">
      <c r="B245" s="217" t="s">
        <v>638</v>
      </c>
    </row>
    <row r="246" spans="2:2" hidden="1" x14ac:dyDescent="0.3">
      <c r="B246" s="217" t="s">
        <v>111</v>
      </c>
    </row>
    <row r="247" spans="2:2" hidden="1" x14ac:dyDescent="0.3">
      <c r="B247" s="217" t="s">
        <v>114</v>
      </c>
    </row>
    <row r="248" spans="2:2" hidden="1" x14ac:dyDescent="0.3">
      <c r="B248" s="217" t="s">
        <v>120</v>
      </c>
    </row>
    <row r="249" spans="2:2" hidden="1" x14ac:dyDescent="0.3">
      <c r="B249" s="217" t="s">
        <v>117</v>
      </c>
    </row>
    <row r="250" spans="2:2" ht="28.8" hidden="1" x14ac:dyDescent="0.3">
      <c r="B250" s="217" t="s">
        <v>639</v>
      </c>
    </row>
    <row r="251" spans="2:2" hidden="1" x14ac:dyDescent="0.3">
      <c r="B251" s="217" t="s">
        <v>115</v>
      </c>
    </row>
    <row r="252" spans="2:2" hidden="1" x14ac:dyDescent="0.3">
      <c r="B252" s="217" t="s">
        <v>116</v>
      </c>
    </row>
    <row r="253" spans="2:2" hidden="1" x14ac:dyDescent="0.3">
      <c r="B253" s="217" t="s">
        <v>127</v>
      </c>
    </row>
    <row r="254" spans="2:2" hidden="1" x14ac:dyDescent="0.3">
      <c r="B254" s="217" t="s">
        <v>124</v>
      </c>
    </row>
    <row r="255" spans="2:2" hidden="1" x14ac:dyDescent="0.3">
      <c r="B255" s="217" t="s">
        <v>123</v>
      </c>
    </row>
    <row r="256" spans="2:2" hidden="1" x14ac:dyDescent="0.3">
      <c r="B256" s="217" t="s">
        <v>126</v>
      </c>
    </row>
    <row r="257" spans="2:2" hidden="1" x14ac:dyDescent="0.3">
      <c r="B257" s="217" t="s">
        <v>118</v>
      </c>
    </row>
    <row r="258" spans="2:2" hidden="1" x14ac:dyDescent="0.3">
      <c r="B258" s="217" t="s">
        <v>119</v>
      </c>
    </row>
    <row r="259" spans="2:2" hidden="1" x14ac:dyDescent="0.3">
      <c r="B259" s="217" t="s">
        <v>112</v>
      </c>
    </row>
    <row r="260" spans="2:2" hidden="1" x14ac:dyDescent="0.3">
      <c r="B260" s="217" t="s">
        <v>113</v>
      </c>
    </row>
    <row r="261" spans="2:2" hidden="1" x14ac:dyDescent="0.3">
      <c r="B261" s="217" t="s">
        <v>128</v>
      </c>
    </row>
    <row r="262" spans="2:2" hidden="1" x14ac:dyDescent="0.3">
      <c r="B262" s="217" t="s">
        <v>134</v>
      </c>
    </row>
    <row r="263" spans="2:2" hidden="1" x14ac:dyDescent="0.3">
      <c r="B263" s="217" t="s">
        <v>135</v>
      </c>
    </row>
    <row r="264" spans="2:2" hidden="1" x14ac:dyDescent="0.3">
      <c r="B264" s="217" t="s">
        <v>133</v>
      </c>
    </row>
    <row r="265" spans="2:2" hidden="1" x14ac:dyDescent="0.3">
      <c r="B265" s="217" t="s">
        <v>640</v>
      </c>
    </row>
    <row r="266" spans="2:2" hidden="1" x14ac:dyDescent="0.3">
      <c r="B266" s="217" t="s">
        <v>130</v>
      </c>
    </row>
    <row r="267" spans="2:2" hidden="1" x14ac:dyDescent="0.3">
      <c r="B267" s="217" t="s">
        <v>129</v>
      </c>
    </row>
    <row r="268" spans="2:2" hidden="1" x14ac:dyDescent="0.3">
      <c r="B268" s="217" t="s">
        <v>137</v>
      </c>
    </row>
    <row r="269" spans="2:2" hidden="1" x14ac:dyDescent="0.3">
      <c r="B269" s="217" t="s">
        <v>138</v>
      </c>
    </row>
    <row r="270" spans="2:2" hidden="1" x14ac:dyDescent="0.3">
      <c r="B270" s="217" t="s">
        <v>140</v>
      </c>
    </row>
    <row r="271" spans="2:2" hidden="1" x14ac:dyDescent="0.3">
      <c r="B271" s="217" t="s">
        <v>143</v>
      </c>
    </row>
    <row r="272" spans="2:2" hidden="1" x14ac:dyDescent="0.3">
      <c r="B272" s="217" t="s">
        <v>144</v>
      </c>
    </row>
    <row r="273" spans="2:2" hidden="1" x14ac:dyDescent="0.3">
      <c r="B273" s="217" t="s">
        <v>139</v>
      </c>
    </row>
    <row r="274" spans="2:2" hidden="1" x14ac:dyDescent="0.3">
      <c r="B274" s="217" t="s">
        <v>141</v>
      </c>
    </row>
    <row r="275" spans="2:2" hidden="1" x14ac:dyDescent="0.3">
      <c r="B275" s="217" t="s">
        <v>145</v>
      </c>
    </row>
    <row r="276" spans="2:2" hidden="1" x14ac:dyDescent="0.3">
      <c r="B276" s="217" t="s">
        <v>641</v>
      </c>
    </row>
    <row r="277" spans="2:2" hidden="1" x14ac:dyDescent="0.3">
      <c r="B277" s="217" t="s">
        <v>142</v>
      </c>
    </row>
    <row r="278" spans="2:2" hidden="1" x14ac:dyDescent="0.3">
      <c r="B278" s="217" t="s">
        <v>150</v>
      </c>
    </row>
    <row r="279" spans="2:2" hidden="1" x14ac:dyDescent="0.3">
      <c r="B279" s="217" t="s">
        <v>151</v>
      </c>
    </row>
    <row r="280" spans="2:2" hidden="1" x14ac:dyDescent="0.3">
      <c r="B280" s="217" t="s">
        <v>152</v>
      </c>
    </row>
    <row r="281" spans="2:2" hidden="1" x14ac:dyDescent="0.3">
      <c r="B281" s="217" t="s">
        <v>159</v>
      </c>
    </row>
    <row r="282" spans="2:2" hidden="1" x14ac:dyDescent="0.3">
      <c r="B282" s="217" t="s">
        <v>172</v>
      </c>
    </row>
    <row r="283" spans="2:2" hidden="1" x14ac:dyDescent="0.3">
      <c r="B283" s="217" t="s">
        <v>160</v>
      </c>
    </row>
    <row r="284" spans="2:2" hidden="1" x14ac:dyDescent="0.3">
      <c r="B284" s="217" t="s">
        <v>167</v>
      </c>
    </row>
    <row r="285" spans="2:2" hidden="1" x14ac:dyDescent="0.3">
      <c r="B285" s="217" t="s">
        <v>163</v>
      </c>
    </row>
    <row r="286" spans="2:2" hidden="1" x14ac:dyDescent="0.3">
      <c r="B286" s="217" t="s">
        <v>66</v>
      </c>
    </row>
    <row r="287" spans="2:2" hidden="1" x14ac:dyDescent="0.3">
      <c r="B287" s="217" t="s">
        <v>157</v>
      </c>
    </row>
    <row r="288" spans="2:2" hidden="1" x14ac:dyDescent="0.3">
      <c r="B288" s="217" t="s">
        <v>161</v>
      </c>
    </row>
    <row r="289" spans="2:2" hidden="1" x14ac:dyDescent="0.3">
      <c r="B289" s="217" t="s">
        <v>158</v>
      </c>
    </row>
    <row r="290" spans="2:2" hidden="1" x14ac:dyDescent="0.3">
      <c r="B290" s="217" t="s">
        <v>173</v>
      </c>
    </row>
    <row r="291" spans="2:2" hidden="1" x14ac:dyDescent="0.3">
      <c r="B291" s="217" t="s">
        <v>642</v>
      </c>
    </row>
    <row r="292" spans="2:2" hidden="1" x14ac:dyDescent="0.3">
      <c r="B292" s="217" t="s">
        <v>166</v>
      </c>
    </row>
    <row r="293" spans="2:2" hidden="1" x14ac:dyDescent="0.3">
      <c r="B293" s="217" t="s">
        <v>174</v>
      </c>
    </row>
    <row r="294" spans="2:2" hidden="1" x14ac:dyDescent="0.3">
      <c r="B294" s="217" t="s">
        <v>162</v>
      </c>
    </row>
    <row r="295" spans="2:2" hidden="1" x14ac:dyDescent="0.3">
      <c r="B295" s="217" t="s">
        <v>177</v>
      </c>
    </row>
    <row r="296" spans="2:2" hidden="1" x14ac:dyDescent="0.3">
      <c r="B296" s="217" t="s">
        <v>643</v>
      </c>
    </row>
    <row r="297" spans="2:2" hidden="1" x14ac:dyDescent="0.3">
      <c r="B297" s="217" t="s">
        <v>182</v>
      </c>
    </row>
    <row r="298" spans="2:2" hidden="1" x14ac:dyDescent="0.3">
      <c r="B298" s="217" t="s">
        <v>179</v>
      </c>
    </row>
    <row r="299" spans="2:2" hidden="1" x14ac:dyDescent="0.3">
      <c r="B299" s="217" t="s">
        <v>178</v>
      </c>
    </row>
    <row r="300" spans="2:2" hidden="1" x14ac:dyDescent="0.3">
      <c r="B300" s="217" t="s">
        <v>187</v>
      </c>
    </row>
    <row r="301" spans="2:2" hidden="1" x14ac:dyDescent="0.3">
      <c r="B301" s="217" t="s">
        <v>183</v>
      </c>
    </row>
    <row r="302" spans="2:2" hidden="1" x14ac:dyDescent="0.3">
      <c r="B302" s="217" t="s">
        <v>184</v>
      </c>
    </row>
    <row r="303" spans="2:2" hidden="1" x14ac:dyDescent="0.3">
      <c r="B303" s="217" t="s">
        <v>185</v>
      </c>
    </row>
    <row r="304" spans="2:2" hidden="1" x14ac:dyDescent="0.3">
      <c r="B304" s="217" t="s">
        <v>186</v>
      </c>
    </row>
    <row r="305" spans="2:2" hidden="1" x14ac:dyDescent="0.3">
      <c r="B305" s="217" t="s">
        <v>188</v>
      </c>
    </row>
    <row r="306" spans="2:2" hidden="1" x14ac:dyDescent="0.3">
      <c r="B306" s="217" t="s">
        <v>644</v>
      </c>
    </row>
    <row r="307" spans="2:2" hidden="1" x14ac:dyDescent="0.3">
      <c r="B307" s="217" t="s">
        <v>189</v>
      </c>
    </row>
    <row r="308" spans="2:2" hidden="1" x14ac:dyDescent="0.3">
      <c r="B308" s="217" t="s">
        <v>190</v>
      </c>
    </row>
    <row r="309" spans="2:2" hidden="1" x14ac:dyDescent="0.3">
      <c r="B309" s="217" t="s">
        <v>195</v>
      </c>
    </row>
    <row r="310" spans="2:2" hidden="1" x14ac:dyDescent="0.3">
      <c r="B310" s="217" t="s">
        <v>196</v>
      </c>
    </row>
    <row r="311" spans="2:2" hidden="1" x14ac:dyDescent="0.3">
      <c r="B311" s="217" t="s">
        <v>155</v>
      </c>
    </row>
    <row r="312" spans="2:2" hidden="1" x14ac:dyDescent="0.3">
      <c r="B312" s="217" t="s">
        <v>645</v>
      </c>
    </row>
    <row r="313" spans="2:2" hidden="1" x14ac:dyDescent="0.3">
      <c r="B313" s="217" t="s">
        <v>646</v>
      </c>
    </row>
    <row r="314" spans="2:2" hidden="1" x14ac:dyDescent="0.3">
      <c r="B314" s="217" t="s">
        <v>197</v>
      </c>
    </row>
    <row r="315" spans="2:2" hidden="1" x14ac:dyDescent="0.3">
      <c r="B315" s="217" t="s">
        <v>156</v>
      </c>
    </row>
    <row r="316" spans="2:2" hidden="1" x14ac:dyDescent="0.3">
      <c r="B316" s="217" t="s">
        <v>647</v>
      </c>
    </row>
    <row r="317" spans="2:2" hidden="1" x14ac:dyDescent="0.3">
      <c r="B317" s="217" t="s">
        <v>169</v>
      </c>
    </row>
    <row r="318" spans="2:2" hidden="1" x14ac:dyDescent="0.3">
      <c r="B318" s="217" t="s">
        <v>201</v>
      </c>
    </row>
    <row r="319" spans="2:2" hidden="1" x14ac:dyDescent="0.3">
      <c r="B319" s="217" t="s">
        <v>202</v>
      </c>
    </row>
    <row r="320" spans="2:2" hidden="1" x14ac:dyDescent="0.3">
      <c r="B320" s="217" t="s">
        <v>181</v>
      </c>
    </row>
    <row r="321" hidden="1" x14ac:dyDescent="0.3"/>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P65 L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Q27 M21:O21 I27 H65">
      <formula1>0</formula1>
      <formula2>99999999999</formula2>
    </dataValidation>
    <dataValidation type="decimal" allowBlank="1" showInputMessage="1" showErrorMessage="1" errorTitle="Invalid data" error="Enter a percentage between 0 and 100" prompt="Enter a percentage (between 0 and 100)" sqref="F22:G23 J22:K23 R22:S23 N22:O23 I28">
      <formula1>0</formula1>
      <formula2>100</formula2>
    </dataValidation>
    <dataValidation type="decimal" allowBlank="1" showInputMessage="1" showErrorMessage="1" errorTitle="Invalid data" error="Please enter a number between 0 and 100" prompt="Enter a percentage between 0 and 100" sqref="E22:E23 E65 I22:I23 M22:M23 M28 P63:Q63 Q22:Q23 E28 E55 E103 I55 M55 M57 I57 Q28 E57 Q57 I65 M65 Q65 Q103 M111 I111 M103 I103 E111 Q55 D63:E63 E105 E107 E109 I105 I107 I109 M105 M107 M109 Q105 Q107 Q109 Q111 H63:I63 L63:M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heetViews>
  <sheetFormatPr defaultColWidth="9.109375" defaultRowHeight="14.4" x14ac:dyDescent="0.3"/>
  <cols>
    <col min="1" max="1" width="2.44140625" customWidth="1"/>
    <col min="2" max="2" width="109.33203125" customWidth="1"/>
    <col min="3" max="3" width="2.44140625" customWidth="1"/>
  </cols>
  <sheetData>
    <row r="1" spans="2:2" ht="16.2" thickBot="1" x14ac:dyDescent="0.35">
      <c r="B1" s="31" t="s">
        <v>231</v>
      </c>
    </row>
    <row r="2" spans="2:2" ht="304.2" thickBot="1" x14ac:dyDescent="0.35">
      <c r="B2" s="32" t="s">
        <v>232</v>
      </c>
    </row>
    <row r="3" spans="2:2" ht="16.2" thickBot="1" x14ac:dyDescent="0.35">
      <c r="B3" s="31" t="s">
        <v>233</v>
      </c>
    </row>
    <row r="4" spans="2:2" ht="251.4" thickBot="1" x14ac:dyDescent="0.35">
      <c r="B4" s="33" t="s">
        <v>234</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57</ProjectId>
    <ReportingPeriod xmlns="dc9b7735-1e97-4a24-b7a2-47bf824ab39e" xsi:nil="true"/>
    <WBDocsDocURL xmlns="dc9b7735-1e97-4a24-b7a2-47bf824ab39e">http://wbdocsservices.worldbank.org/services?I4_SERVICE=VC&amp;I4_KEY=TF069013&amp;I4_DOCID=090224b085fd22ad</WBDocsDocURL>
    <WBDocsDocURLPublicOnly xmlns="dc9b7735-1e97-4a24-b7a2-47bf824ab39e">http://pubdocs.worldbank.org/en/106691535656335019/57-4805-AF-Colombia-PPR-resubmission-for-website.xlsx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9A121281-AA04-49F2-86FA-7C4E5B6C39B8}"/>
</file>

<file path=customXml/itemProps2.xml><?xml version="1.0" encoding="utf-8"?>
<ds:datastoreItem xmlns:ds="http://schemas.openxmlformats.org/officeDocument/2006/customXml" ds:itemID="{F2B2A6C8-CFDE-4CBF-92EE-5827B1D9DC90}"/>
</file>

<file path=customXml/itemProps3.xml><?xml version="1.0" encoding="utf-8"?>
<ds:datastoreItem xmlns:ds="http://schemas.openxmlformats.org/officeDocument/2006/customXml" ds:itemID="{6F9ECDBF-B937-49DD-B1F8-7D9ACE0F23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Rating</vt:lpstr>
      <vt:lpstr>Project Indicators</vt:lpstr>
      <vt:lpstr>Lessons Learned</vt:lpstr>
      <vt:lpstr>Sheet1</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2012-08-08T16:02:07Z</cp:lastPrinted>
  <dcterms:created xsi:type="dcterms:W3CDTF">2010-11-30T14:15:01Z</dcterms:created>
  <dcterms:modified xsi:type="dcterms:W3CDTF">2016-11-24T20:26:16Z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6928cf46-c326-4255-ab09-b0d79a1ac86c,14;6928cf46-c326-4255-ab09-b0d79a1ac86c,16;6928cf46-c326-4255-ab09-b0d79a1ac86c,18;</vt:lpwstr>
  </property>
</Properties>
</file>