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2" firstSheet="2" activeTab="3"/>
  </bookViews>
  <sheets>
    <sheet name="Overview" sheetId="1" r:id="rId1"/>
    <sheet name="Financial Data" sheetId="2" r:id="rId2"/>
    <sheet name="Risk Assessment" sheetId="3" r:id="rId3"/>
    <sheet name="Ratings" sheetId="4" r:id="rId4"/>
    <sheet name="Project Indicator" sheetId="5" r:id="rId5"/>
    <sheet name="Lessons Learned" sheetId="6" r:id="rId6"/>
    <sheet name="Results Tracker" sheetId="7" r:id="rId7"/>
    <sheet name="Annex Results Tracker" sheetId="8" r:id="rId8"/>
  </sheets>
  <externalReferences>
    <externalReference r:id="rId11"/>
  </externalReferences>
  <definedNames>
    <definedName name="Month">'[1]Dropdowns'!$G$2:$G$13</definedName>
    <definedName name="Year">'[1]Dropdowns'!$H$2:$H$36</definedName>
  </definedNames>
  <calcPr fullCalcOnLoad="1"/>
</workbook>
</file>

<file path=xl/comments7.xml><?xml version="1.0" encoding="utf-8"?>
<comments xmlns="http://schemas.openxmlformats.org/spreadsheetml/2006/main">
  <authors>
    <author>Soledad Moreiras</author>
  </authors>
  <commentList>
    <comment ref="C34" authorId="0">
      <text>
        <r>
          <rPr>
            <b/>
            <sz val="9"/>
            <rFont val="Tahoma"/>
            <family val="2"/>
          </rPr>
          <t>Soledad Moreiras:</t>
        </r>
        <r>
          <rPr>
            <sz val="9"/>
            <rFont val="Tahoma"/>
            <family val="2"/>
          </rPr>
          <t xml:space="preserve">
There is no place to include the number of targeted institutions. The Project target is 5 institutions</t>
        </r>
      </text>
    </comment>
  </commentList>
</comments>
</file>

<file path=xl/sharedStrings.xml><?xml version="1.0" encoding="utf-8"?>
<sst xmlns="http://schemas.openxmlformats.org/spreadsheetml/2006/main" count="854" uniqueCount="624">
  <si>
    <r>
      <rPr>
        <b/>
        <sz val="16"/>
        <rFont val="Times New Roman"/>
        <family val="1"/>
      </rPr>
      <t>RISK ASSESSMENT</t>
    </r>
  </si>
  <si>
    <r>
      <rPr>
        <b/>
        <sz val="11"/>
        <rFont val="Times New Roman"/>
        <family val="1"/>
      </rPr>
      <t>IDENTIFIED RISKS</t>
    </r>
  </si>
  <si>
    <r>
      <rPr>
        <i/>
        <sz val="11"/>
        <rFont val="Times New Roman"/>
        <family val="1"/>
      </rPr>
      <t>List all Risks identified in project preparation phase and what  steps are being taken to mitigate them</t>
    </r>
  </si>
  <si>
    <r>
      <rPr>
        <b/>
        <sz val="11"/>
        <rFont val="Times New Roman"/>
        <family val="1"/>
      </rPr>
      <t>Identified Risk</t>
    </r>
  </si>
  <si>
    <r>
      <rPr>
        <b/>
        <sz val="11"/>
        <rFont val="Times New Roman"/>
        <family val="1"/>
      </rPr>
      <t>Current Status</t>
    </r>
  </si>
  <si>
    <r>
      <rPr>
        <sz val="11"/>
        <rFont val="Times New Roman"/>
        <family val="1"/>
      </rPr>
      <t>LOW</t>
    </r>
  </si>
  <si>
    <r>
      <rPr>
        <sz val="11"/>
        <rFont val="Times New Roman"/>
        <family val="1"/>
      </rPr>
      <t>Lack of transparency or political interference in the allocation of resources.</t>
    </r>
  </si>
  <si>
    <r>
      <rPr>
        <sz val="11"/>
        <rFont val="Times New Roman"/>
        <family val="1"/>
      </rPr>
      <t>LOW</t>
    </r>
  </si>
  <si>
    <r>
      <rPr>
        <sz val="11"/>
        <color indexed="8"/>
        <rFont val="Times New Roman"/>
        <family val="1"/>
      </rPr>
      <t>LOW</t>
    </r>
  </si>
  <si>
    <r>
      <rPr>
        <sz val="11"/>
        <rFont val="Times New Roman"/>
        <family val="1"/>
      </rPr>
      <t>Staff turnover in the Project Implementing Unit. Local project counterparts could experience staff turnover that could delay project implementation.</t>
    </r>
  </si>
  <si>
    <r>
      <rPr>
        <sz val="11"/>
        <rFont val="Times New Roman"/>
        <family val="1"/>
      </rPr>
      <t>LOW</t>
    </r>
  </si>
  <si>
    <r>
      <rPr>
        <sz val="11"/>
        <rFont val="Times New Roman"/>
        <family val="1"/>
      </rPr>
      <t>Lack of sufficient information to characterize the scope of the changes brought about by the overheating of the troposphere.</t>
    </r>
  </si>
  <si>
    <r>
      <rPr>
        <sz val="11"/>
        <rFont val="Times New Roman"/>
        <family val="1"/>
      </rPr>
      <t>LOW</t>
    </r>
  </si>
  <si>
    <r>
      <rPr>
        <sz val="11"/>
        <rFont val="Times New Roman"/>
        <family val="1"/>
      </rPr>
      <t>Activities implemented are not found to be cost-effective.</t>
    </r>
  </si>
  <si>
    <r>
      <rPr>
        <sz val="11"/>
        <rFont val="Times New Roman"/>
        <family val="1"/>
      </rPr>
      <t>LOW</t>
    </r>
  </si>
  <si>
    <r>
      <rPr>
        <sz val="11"/>
        <rFont val="Times New Roman"/>
        <family val="1"/>
      </rPr>
      <t>Natural hazards (flood, drought, storm surges, storms) hamper some efforts.</t>
    </r>
  </si>
  <si>
    <r>
      <rPr>
        <sz val="11"/>
        <rFont val="Times New Roman"/>
        <family val="1"/>
      </rPr>
      <t>MEDIUM-HIGH</t>
    </r>
  </si>
  <si>
    <r>
      <rPr>
        <sz val="11"/>
        <rFont val="Times New Roman"/>
        <family val="1"/>
      </rPr>
      <t>MEDIUM</t>
    </r>
  </si>
  <si>
    <r>
      <rPr>
        <sz val="11"/>
        <rFont val="Times New Roman"/>
        <family val="1"/>
      </rPr>
      <t>LOW</t>
    </r>
  </si>
  <si>
    <r>
      <rPr>
        <b/>
        <sz val="11"/>
        <color indexed="8"/>
        <rFont val="Times New Roman"/>
        <family val="1"/>
      </rPr>
      <t>Critical Risks Affecting Progress (Not identified at project design)</t>
    </r>
  </si>
  <si>
    <r>
      <rPr>
        <i/>
        <sz val="11"/>
        <color indexed="8"/>
        <rFont val="Times New Roman"/>
        <family val="1"/>
      </rPr>
      <t>Identify Risks with a 50% or &gt; likelihood of affecting progress of project</t>
    </r>
  </si>
  <si>
    <r>
      <rPr>
        <b/>
        <sz val="11"/>
        <rFont val="Times New Roman"/>
        <family val="1"/>
      </rPr>
      <t>Identified Risk</t>
    </r>
  </si>
  <si>
    <r>
      <rPr>
        <b/>
        <sz val="11"/>
        <rFont val="Times New Roman"/>
        <family val="1"/>
      </rPr>
      <t>Current Status</t>
    </r>
  </si>
  <si>
    <r>
      <rPr>
        <b/>
        <sz val="11"/>
        <rFont val="Times New Roman"/>
        <family val="1"/>
      </rPr>
      <t>Steps Taken to Mitigate Risk</t>
    </r>
  </si>
  <si>
    <r>
      <rPr>
        <sz val="11"/>
        <rFont val="Times New Roman"/>
        <family val="1"/>
      </rPr>
      <t>INTA's local technical teams have little experience in extra-institutional funding management.</t>
    </r>
  </si>
  <si>
    <r>
      <rPr>
        <sz val="11"/>
        <rFont val="Times New Roman"/>
        <family val="1"/>
      </rPr>
      <t>LOW</t>
    </r>
  </si>
  <si>
    <r>
      <rPr>
        <sz val="11"/>
        <rFont val="Times New Roman"/>
        <family val="1"/>
      </rPr>
      <t>LOW</t>
    </r>
  </si>
  <si>
    <r>
      <rPr>
        <sz val="11"/>
        <rFont val="Times New Roman"/>
        <family val="1"/>
      </rPr>
      <t>MEDIUM</t>
    </r>
  </si>
  <si>
    <r>
      <rPr>
        <sz val="11"/>
        <rFont val="Times New Roman"/>
        <family val="1"/>
      </rPr>
      <t>Suppliers have difficulties:
1) to comply with the logistical capacity and count with the requested materials and
2) understand a) the bidding documents and b) how to comply with the terms of the rules of public procurement.</t>
    </r>
  </si>
  <si>
    <r>
      <rPr>
        <sz val="11"/>
        <rFont val="Times New Roman"/>
        <family val="1"/>
      </rPr>
      <t>Administrative procedures delay the execution of activities.</t>
    </r>
  </si>
  <si>
    <r>
      <rPr>
        <sz val="11"/>
        <rFont val="Times New Roman"/>
        <family val="1"/>
      </rPr>
      <t>LOW</t>
    </r>
  </si>
  <si>
    <r>
      <rPr>
        <b/>
        <sz val="11"/>
        <color indexed="8"/>
        <rFont val="Times New Roman"/>
        <family val="1"/>
      </rPr>
      <t>Risk Measures: Were there any risk mitigation measures employed during the current reporting period?  If so, were risks reduced?  If not, why were these risks not reduced?</t>
    </r>
  </si>
  <si>
    <r>
      <rPr>
        <i/>
        <sz val="11"/>
        <rFont val="Times New Roman"/>
        <family val="1"/>
      </rPr>
      <t>Add any comments relevant to risk mitigation (word limit = 500)</t>
    </r>
  </si>
  <si>
    <r>
      <rPr>
        <b/>
        <sz val="14"/>
        <color indexed="8"/>
        <rFont val="Times New Roman"/>
        <family val="1"/>
      </rPr>
      <t>QUALITATIVE MEASURES and LESSONS LEARNED</t>
    </r>
  </si>
  <si>
    <r>
      <rPr>
        <i/>
        <sz val="11"/>
        <color indexed="8"/>
        <rFont val="Times New Roman"/>
        <family val="1"/>
      </rPr>
      <t>Please complete the following section every reporting period</t>
    </r>
  </si>
  <si>
    <r>
      <rPr>
        <b/>
        <sz val="11"/>
        <color indexed="8"/>
        <rFont val="Times New Roman"/>
        <family val="1"/>
      </rPr>
      <t>Implementation and Adaptive Management</t>
    </r>
  </si>
  <si>
    <r>
      <rPr>
        <b/>
        <sz val="11"/>
        <color indexed="8"/>
        <rFont val="Times New Roman"/>
        <family val="1"/>
      </rPr>
      <t>Response</t>
    </r>
  </si>
  <si>
    <r>
      <rPr>
        <sz val="11"/>
        <color indexed="8"/>
        <rFont val="Calibri"/>
        <family val="2"/>
      </rPr>
      <t xml:space="preserve">
</t>
    </r>
  </si>
  <si>
    <r>
      <rPr>
        <i/>
        <sz val="11"/>
        <rFont val="Times New Roman"/>
        <family val="1"/>
      </rPr>
      <t xml:space="preserve">Please complete the following section at </t>
    </r>
    <r>
      <rPr>
        <b/>
        <i/>
        <sz val="11"/>
        <color indexed="8"/>
        <rFont val="Times New Roman"/>
        <family val="2"/>
      </rPr>
      <t xml:space="preserve">mid-term </t>
    </r>
    <r>
      <rPr>
        <i/>
        <sz val="11"/>
        <color indexed="8"/>
        <rFont val="Times New Roman"/>
        <family val="2"/>
      </rPr>
      <t>and</t>
    </r>
    <r>
      <rPr>
        <b/>
        <i/>
        <sz val="11"/>
        <color indexed="8"/>
        <rFont val="Times New Roman"/>
        <family val="2"/>
      </rPr>
      <t xml:space="preserve"> project completion (*)</t>
    </r>
  </si>
  <si>
    <r>
      <rPr>
        <b/>
        <sz val="11"/>
        <rFont val="Times New Roman"/>
        <family val="1"/>
      </rPr>
      <t>Lessons for Adaptation</t>
    </r>
  </si>
  <si>
    <r>
      <rPr>
        <b/>
        <sz val="11"/>
        <rFont val="Times New Roman"/>
        <family val="1"/>
      </rPr>
      <t>Response</t>
    </r>
  </si>
  <si>
    <r>
      <rPr>
        <b/>
        <sz val="11"/>
        <rFont val="Times New Roman"/>
        <family val="1"/>
      </rPr>
      <t>Climate Resilience Measures</t>
    </r>
  </si>
  <si>
    <r>
      <rPr>
        <sz val="11"/>
        <rFont val="Times New Roman"/>
        <family val="1"/>
      </rPr>
      <t>What have been the lessons learned, both positive and negative, in implementing climate adaptation m</t>
    </r>
    <r>
      <rPr>
        <sz val="12"/>
        <color indexed="8"/>
        <rFont val="Times New Roman"/>
        <family val="2"/>
      </rPr>
      <t>easures that would be relevant to the design and implementation of future projects/programs for enhanced resilience to climate change?</t>
    </r>
  </si>
  <si>
    <r>
      <rPr>
        <sz val="11"/>
        <rFont val="Times New Roman"/>
        <family val="1"/>
      </rPr>
      <t>What is the potential for the climate resilience measures undertaken by the project/program to be replicated and scaled up both within and outside the project area?</t>
    </r>
  </si>
  <si>
    <r>
      <rPr>
        <b/>
        <sz val="11"/>
        <rFont val="Times New Roman"/>
        <family val="1"/>
      </rPr>
      <t>Concrete Adaptation Interventions</t>
    </r>
  </si>
  <si>
    <r>
      <rPr>
        <sz val="11"/>
        <rFont val="Times New Roman"/>
        <family val="1"/>
      </rPr>
      <t>What have been the lessons learned, both positive and negative, in implementing concrete adaptation interventions that would be relevant to the design and implementation of future projects/program implementing concrete adaptation interventions?</t>
    </r>
  </si>
  <si>
    <r>
      <rPr>
        <sz val="11"/>
        <rFont val="Times New Roman"/>
        <family val="1"/>
      </rPr>
      <t>What is the potential for the concrete adaptation interventions undertaken by the project/program to be replicated and scaled up both within and outside the project area?</t>
    </r>
  </si>
  <si>
    <r>
      <rPr>
        <b/>
        <sz val="11"/>
        <rFont val="Times New Roman"/>
        <family val="1"/>
      </rPr>
      <t>Community/National Impact</t>
    </r>
  </si>
  <si>
    <r>
      <rPr>
        <sz val="11"/>
        <rFont val="Times New Roman"/>
        <family val="1"/>
      </rPr>
      <t>What would you consider to be the most successful aspects for the target communities?</t>
    </r>
  </si>
  <si>
    <r>
      <rPr>
        <sz val="11"/>
        <rFont val="Times New Roman"/>
        <family val="1"/>
      </rPr>
      <t>What measures are/have been put in place to ensure sustainability of the project/program results?</t>
    </r>
  </si>
  <si>
    <r>
      <rPr>
        <sz val="11"/>
        <rFont val="Times New Roman"/>
        <family val="1"/>
      </rPr>
      <t>Lessons for Adaptation</t>
    </r>
  </si>
  <si>
    <r>
      <rPr>
        <b/>
        <sz val="11"/>
        <rFont val="Times New Roman"/>
        <family val="1"/>
      </rPr>
      <t xml:space="preserve">Knowledge Management </t>
    </r>
  </si>
  <si>
    <r>
      <rPr>
        <sz val="11"/>
        <rFont val="Times New Roman"/>
        <family val="1"/>
      </rPr>
      <t>How has existing information/data/knowledge been used to inform project development and implementation? What kinds of information/data/knowledge were used?</t>
    </r>
  </si>
  <si>
    <r>
      <rPr>
        <sz val="11"/>
        <rFont val="Times New Roman"/>
        <family val="1"/>
      </rPr>
      <t>Has the identification of learning objectives contributed to the outcomes of the project? In what ways have they contributed?</t>
    </r>
  </si>
  <si>
    <t>No issue arose regarding this risk during this budget year.</t>
  </si>
  <si>
    <r>
      <rPr>
        <b/>
        <sz val="14"/>
        <color indexed="8"/>
        <rFont val="Times New Roman"/>
        <family val="1"/>
      </rPr>
      <t>Project Performance Report (PPR)</t>
    </r>
  </si>
  <si>
    <r>
      <rPr>
        <b/>
        <sz val="11"/>
        <color indexed="8"/>
        <rFont val="Times New Roman"/>
        <family val="1"/>
      </rPr>
      <t>Period of Report (Dates)</t>
    </r>
  </si>
  <si>
    <r>
      <rPr>
        <b/>
        <sz val="11"/>
        <color indexed="8"/>
        <rFont val="Times New Roman"/>
        <family val="1"/>
      </rPr>
      <t xml:space="preserve">Project Title: </t>
    </r>
  </si>
  <si>
    <r>
      <rPr>
        <sz val="11"/>
        <color indexed="8"/>
        <rFont val="Times New Roman"/>
        <family val="1"/>
      </rPr>
      <t>Enhancing the Adaptive Capacity and Increasing Resilience of Small-size Agricultural Producers of the Northeast of Argentina</t>
    </r>
  </si>
  <si>
    <r>
      <rPr>
        <b/>
        <sz val="11"/>
        <color indexed="8"/>
        <rFont val="Times New Roman"/>
        <family val="1"/>
      </rPr>
      <t xml:space="preserve">Project Summary: </t>
    </r>
  </si>
  <si>
    <r>
      <rPr>
        <sz val="11"/>
        <color indexed="8"/>
        <rFont val="Times New Roman"/>
        <family val="1"/>
      </rPr>
      <t xml:space="preserve">The overall project objective is to increase the adaptive capacity and resilience of small-scale agriculture producers to the impacts of climate change and its variability, particularly those deriving from the increase in the intensity of hydro-meteorological events such as floods and droughts. The project has three components: 1) Improvement of the adaptive capacity to climate change and its variability of small-scale producers of North-eastern Argentina; 2) Strengthening of information, monitoring and climate information management systems; and 3) Generation of local and regional capabilities on the impact of climate change and its variability, and implementation of adaptation measures.
</t>
    </r>
  </si>
  <si>
    <t>Countries</t>
  </si>
  <si>
    <t xml:space="preserve">Project Type:  </t>
  </si>
  <si>
    <t xml:space="preserve">GEF Focal Area: </t>
  </si>
  <si>
    <t>GEF 4 Focal Areas</t>
  </si>
  <si>
    <t xml:space="preserve">GEF 2 / 3 Operational Program: </t>
  </si>
  <si>
    <t xml:space="preserve">Overall Rating of the project in the evaluation by the project evaluator: </t>
  </si>
  <si>
    <t xml:space="preserve">GEF-4 Focal Area Strategic Program: </t>
  </si>
  <si>
    <t xml:space="preserve">GEF-3 Focal Area Strategic Program: </t>
  </si>
  <si>
    <r>
      <rPr>
        <b/>
        <sz val="11"/>
        <color indexed="8"/>
        <rFont val="Times New Roman"/>
        <family val="1"/>
      </rPr>
      <t xml:space="preserve">Database Number: </t>
    </r>
  </si>
  <si>
    <t>Afghanistan</t>
  </si>
  <si>
    <t>FP</t>
  </si>
  <si>
    <t>Yes</t>
  </si>
  <si>
    <t>Biodiversity</t>
  </si>
  <si>
    <t>U</t>
  </si>
  <si>
    <t>BD-SP1-PA Financing</t>
  </si>
  <si>
    <t>1: Arid &amp; semi-arid ecosystems</t>
  </si>
  <si>
    <r>
      <rPr>
        <b/>
        <sz val="11"/>
        <color indexed="8"/>
        <rFont val="Times New Roman"/>
        <family val="1"/>
      </rPr>
      <t>Implementing Entity (IE) [name]:</t>
    </r>
  </si>
  <si>
    <t>Albania</t>
  </si>
  <si>
    <t>MSP</t>
  </si>
  <si>
    <t>No</t>
  </si>
  <si>
    <t>Climate Change Adaptation</t>
  </si>
  <si>
    <t>S</t>
  </si>
  <si>
    <t>BD-SP2-Marine PA</t>
  </si>
  <si>
    <t>2: Coastal, marine &amp; freshwater ecosystems</t>
  </si>
  <si>
    <r>
      <rPr>
        <b/>
        <sz val="11"/>
        <color indexed="8"/>
        <rFont val="Times New Roman"/>
        <family val="1"/>
      </rPr>
      <t>Type of IE:</t>
    </r>
  </si>
  <si>
    <r>
      <rPr>
        <sz val="11"/>
        <color indexed="8"/>
        <rFont val="Times New Roman"/>
        <family val="1"/>
      </rPr>
      <t>National Implementing Entity</t>
    </r>
  </si>
  <si>
    <t>Algeria</t>
  </si>
  <si>
    <t>EA</t>
  </si>
  <si>
    <t>Climate Change Mitigation</t>
  </si>
  <si>
    <t>MU</t>
  </si>
  <si>
    <t>BD-SP3-PA Networks</t>
  </si>
  <si>
    <t>3: Forest ecosystems</t>
  </si>
  <si>
    <r>
      <rPr>
        <b/>
        <sz val="11"/>
        <color indexed="8"/>
        <rFont val="Times New Roman"/>
        <family val="1"/>
      </rPr>
      <t xml:space="preserve">Country(ies): </t>
    </r>
  </si>
  <si>
    <r>
      <rPr>
        <sz val="11"/>
        <color indexed="8"/>
        <rFont val="Times New Roman"/>
        <family val="1"/>
      </rPr>
      <t>Argentina</t>
    </r>
  </si>
  <si>
    <t>Angola</t>
  </si>
  <si>
    <t>International Waters</t>
  </si>
  <si>
    <t>Good</t>
  </si>
  <si>
    <t>BD-SP5-Markets</t>
  </si>
  <si>
    <t>13: Conservation and Sustainable Use of Biological Diversity Important to Agriculture</t>
  </si>
  <si>
    <r>
      <rPr>
        <b/>
        <sz val="11"/>
        <color indexed="8"/>
        <rFont val="Times New Roman"/>
        <family val="1"/>
      </rPr>
      <t>Relevant Geographic Points (i.e. cities, villages, bodies of water):</t>
    </r>
  </si>
  <si>
    <r>
      <rPr>
        <sz val="11"/>
        <color indexed="8"/>
        <rFont val="Times New Roman"/>
        <family val="1"/>
      </rPr>
      <t>Provinces of Chaco, Santiago del Estero, Santa Fe and Corrientes.</t>
    </r>
  </si>
  <si>
    <t>Argentina</t>
  </si>
  <si>
    <t>Multiple Focal Area</t>
  </si>
  <si>
    <t>BD-SP7-Invasive Alien Species(IAS)</t>
  </si>
  <si>
    <t>6: Promoting the adoption of renewable energy by removing barriers and reducing implementation costs</t>
  </si>
  <si>
    <t>CC-SP2- Industrial EE</t>
  </si>
  <si>
    <t>8: Waterbody based operational program</t>
  </si>
  <si>
    <r>
      <rPr>
        <b/>
        <sz val="11"/>
        <color indexed="8"/>
        <rFont val="Times New Roman"/>
        <family val="1"/>
      </rPr>
      <t>Project Milestones</t>
    </r>
  </si>
  <si>
    <t>CC-SP3-RE,CC-SP4-Biomass</t>
  </si>
  <si>
    <t>9: Integrated Land and Water multiple focal area</t>
  </si>
  <si>
    <r>
      <rPr>
        <i/>
        <sz val="11"/>
        <color indexed="8"/>
        <rFont val="Times New Roman"/>
        <family val="1"/>
      </rPr>
      <t>Milestone</t>
    </r>
  </si>
  <si>
    <t>Bahamas</t>
  </si>
  <si>
    <t>CC-SP5-Transport</t>
  </si>
  <si>
    <t>10: Contaminants based operational program</t>
  </si>
  <si>
    <r>
      <rPr>
        <b/>
        <sz val="11"/>
        <color indexed="8"/>
        <rFont val="Times New Roman"/>
        <family val="1"/>
      </rPr>
      <t>AFB Approval Date:</t>
    </r>
  </si>
  <si>
    <r>
      <rPr>
        <b/>
        <sz val="11"/>
        <color indexed="8"/>
        <rFont val="Times New Roman"/>
        <family val="1"/>
      </rPr>
      <t>IE-AFB Agreement Signature Date:</t>
    </r>
  </si>
  <si>
    <t>CC-SP6-LULUCF</t>
  </si>
  <si>
    <t>12: Integrated Ecosystem Management</t>
  </si>
  <si>
    <r>
      <rPr>
        <b/>
        <sz val="11"/>
        <color indexed="8"/>
        <rFont val="Times New Roman"/>
        <family val="1"/>
      </rPr>
      <t>Start of Project/Program:</t>
    </r>
  </si>
  <si>
    <t>Cross cutting capacity building</t>
  </si>
  <si>
    <t>14: Persistent Organic Pollutants</t>
  </si>
  <si>
    <r>
      <rPr>
        <b/>
        <sz val="11"/>
        <color indexed="8"/>
        <rFont val="Times New Roman"/>
        <family val="1"/>
      </rPr>
      <t>Mid-term Review Date (if planned):</t>
    </r>
  </si>
  <si>
    <r>
      <rPr>
        <b/>
        <sz val="11"/>
        <color indexed="8"/>
        <rFont val="Times New Roman"/>
        <family val="1"/>
      </rPr>
      <t>Terminal Evaluation Date:</t>
    </r>
  </si>
  <si>
    <r>
      <rPr>
        <b/>
        <sz val="11"/>
        <color indexed="8"/>
        <rFont val="Times New Roman"/>
        <family val="1"/>
      </rPr>
      <t>List documents/ reports/ brochures / articles that have been prepared about the project.</t>
    </r>
  </si>
  <si>
    <t>Cyprus</t>
  </si>
  <si>
    <t>Czech Republic</t>
  </si>
  <si>
    <r>
      <rPr>
        <b/>
        <sz val="11"/>
        <color indexed="8"/>
        <rFont val="Times New Roman"/>
        <family val="1"/>
      </rPr>
      <t>List the Website address (URL) of project.</t>
    </r>
  </si>
  <si>
    <t>Democratic People's Republic of Korea</t>
  </si>
  <si>
    <t>Democratic Republic of the Congo</t>
  </si>
  <si>
    <t>Denmark</t>
  </si>
  <si>
    <t>Djibouti</t>
  </si>
  <si>
    <r>
      <rPr>
        <b/>
        <sz val="11"/>
        <color indexed="8"/>
        <rFont val="Times New Roman"/>
        <family val="1"/>
      </rPr>
      <t>National Project Manager/Coordinator</t>
    </r>
  </si>
  <si>
    <t>Dominica</t>
  </si>
  <si>
    <r>
      <rPr>
        <sz val="11"/>
        <color indexed="8"/>
        <rFont val="Times New Roman"/>
        <family val="1"/>
      </rPr>
      <t xml:space="preserve">Name: </t>
    </r>
  </si>
  <si>
    <t>Dominican Republic</t>
  </si>
  <si>
    <r>
      <rPr>
        <sz val="11"/>
        <color indexed="8"/>
        <rFont val="Times New Roman"/>
        <family val="1"/>
      </rPr>
      <t xml:space="preserve">Email: </t>
    </r>
  </si>
  <si>
    <t>Ecuador</t>
  </si>
  <si>
    <r>
      <rPr>
        <sz val="11"/>
        <color indexed="8"/>
        <rFont val="Times New Roman"/>
        <family val="1"/>
      </rPr>
      <t xml:space="preserve">Date: </t>
    </r>
  </si>
  <si>
    <t>Egypt</t>
  </si>
  <si>
    <r>
      <rPr>
        <b/>
        <sz val="11"/>
        <color indexed="8"/>
        <rFont val="Times New Roman"/>
        <family val="1"/>
      </rPr>
      <t>Government DA</t>
    </r>
  </si>
  <si>
    <t>El Salvador</t>
  </si>
  <si>
    <r>
      <rPr>
        <sz val="11"/>
        <color indexed="8"/>
        <rFont val="Times New Roman"/>
        <family val="1"/>
      </rPr>
      <t>Lucas Di Pietro</t>
    </r>
  </si>
  <si>
    <t>Equatoral Guinea</t>
  </si>
  <si>
    <r>
      <rPr>
        <u val="single"/>
        <sz val="11"/>
        <color indexed="12"/>
        <rFont val="Calibri"/>
        <family val="2"/>
      </rPr>
      <t>ldipietro@ambiente.gob.ar</t>
    </r>
  </si>
  <si>
    <t>Eritrea</t>
  </si>
  <si>
    <t>Estonia</t>
  </si>
  <si>
    <r>
      <rPr>
        <b/>
        <sz val="11"/>
        <color indexed="8"/>
        <rFont val="Times New Roman"/>
        <family val="1"/>
      </rPr>
      <t>Implementing Entity</t>
    </r>
  </si>
  <si>
    <t>Ethiopia</t>
  </si>
  <si>
    <r>
      <rPr>
        <sz val="11"/>
        <color indexed="8"/>
        <rFont val="Times New Roman"/>
        <family val="1"/>
      </rPr>
      <t>Mario Nanclares</t>
    </r>
  </si>
  <si>
    <t>Fiji</t>
  </si>
  <si>
    <t>Finland</t>
  </si>
  <si>
    <t>France</t>
  </si>
  <si>
    <r>
      <rPr>
        <b/>
        <sz val="11"/>
        <color indexed="8"/>
        <rFont val="Times New Roman"/>
        <family val="1"/>
      </rPr>
      <t>Executing Agency</t>
    </r>
  </si>
  <si>
    <t>Gambia</t>
  </si>
  <si>
    <r>
      <rPr>
        <sz val="11"/>
        <color indexed="8"/>
        <rFont val="Times New Roman"/>
        <family val="1"/>
      </rPr>
      <t>INTA - Diego Ramilo</t>
    </r>
  </si>
  <si>
    <t>Georgia</t>
  </si>
  <si>
    <r>
      <rPr>
        <u val="single"/>
        <sz val="11"/>
        <color indexed="12"/>
        <rFont val="Calibri"/>
        <family val="2"/>
      </rPr>
      <t>ramilo.diegonicolas@inta.gob.ar</t>
    </r>
  </si>
  <si>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</si>
  <si>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</si>
  <si>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</si>
  <si>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</si>
  <si>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</si>
  <si>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</si>
  <si>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</si>
  <si>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</si>
  <si>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</si>
  <si>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</si>
  <si>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</si>
  <si>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</si>
  <si>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</si>
  <si>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</si>
  <si>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</si>
  <si>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</si>
  <si>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</si>
  <si>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</si>
  <si>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</si>
  <si>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</si>
  <si>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</si>
  <si>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</si>
  <si>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</si>
  <si>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</si>
  <si>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</si>
  <si>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</si>
  <si>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</si>
  <si>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</si>
  <si>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</si>
  <si>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</si>
  <si>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</si>
  <si>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</si>
  <si>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</si>
  <si>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</si>
  <si>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</si>
  <si>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</si>
  <si>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</si>
  <si>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</si>
  <si>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</si>
  <si>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</si>
  <si>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</si>
  <si>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</si>
  <si>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</si>
  <si>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</si>
  <si>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</si>
  <si>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</si>
  <si>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</si>
  <si>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</si>
  <si>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</si>
  <si>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</si>
  <si>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</si>
  <si>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</si>
  <si>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</si>
  <si>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</si>
  <si>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</si>
  <si>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</si>
  <si>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</si>
  <si>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</si>
  <si>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</si>
  <si>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</si>
  <si>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</si>
  <si>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</si>
  <si>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</si>
  <si>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</si>
  <si>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</si>
  <si>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</si>
  <si>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</si>
  <si>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</si>
  <si>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</si>
  <si>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</si>
  <si>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</si>
  <si>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</si>
  <si>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</si>
  <si>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</si>
  <si>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</si>
  <si>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</si>
  <si>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</si>
  <si>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</si>
  <si>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</si>
  <si>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</si>
  <si>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</si>
  <si>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</si>
  <si>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</si>
  <si>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</si>
  <si>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</si>
  <si>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</si>
  <si>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</si>
  <si>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</si>
  <si>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</si>
  <si>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</si>
  <si>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</si>
  <si>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</si>
  <si>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</si>
  <si>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</si>
  <si>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</si>
  <si>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</si>
  <si>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</si>
  <si>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</si>
  <si>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</si>
  <si>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</si>
  <si>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</si>
  <si>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</si>
  <si>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</si>
  <si>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</si>
  <si>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</si>
  <si>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</si>
  <si>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</si>
  <si>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</si>
  <si>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</si>
  <si>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</si>
  <si>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</si>
  <si>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</si>
  <si>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</si>
  <si>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</si>
  <si>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</si>
  <si>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</si>
  <si>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</si>
  <si>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</si>
  <si>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</si>
  <si>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</si>
  <si>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</si>
  <si>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</si>
  <si>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</si>
  <si>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</si>
  <si>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</si>
  <si>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</si>
  <si>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</si>
  <si>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</si>
  <si>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DISBURSEMENT OF AF GRANT FUNDS </t>
  </si>
  <si>
    <t>How much of the total AF grant as noted in Project Document plus any project preparation grant has been spent to date?</t>
  </si>
  <si>
    <t>Add any comments on AF Grant Funds. (word limit=200)</t>
  </si>
  <si>
    <t>EXPENDITURE DATA</t>
  </si>
  <si>
    <t>ITEM / ACTIVITY / ACTION</t>
  </si>
  <si>
    <t>AMOUNT</t>
  </si>
  <si>
    <t>1. Improvement of the adaptive capacity to climate change and its variability of small-scale agriculture producers of North-eastern Argentina.</t>
  </si>
  <si>
    <t>1.1 Implementation of improvements in the efficient use, catchment, harvesting, and storage of water in the areas of intervention.</t>
  </si>
  <si>
    <t>1.2 Implementation of a system for the management and transfer of risks targeting small- and mid-scale agriculture producers.
Development of two pilot tests in the region selected.</t>
  </si>
  <si>
    <t>1.3 Optimization practices of agricultural, farming, and forestry production management in each one of the areas of intervention.</t>
  </si>
  <si>
    <t>2. Strengthening of information, monitoring and climate information management systems.</t>
  </si>
  <si>
    <t xml:space="preserve">2.1 Integration and expansion of agro-hydro-meteorological networks within the project area.
</t>
  </si>
  <si>
    <t>2.2 Development of an Early Warning and Decision-making system to assess and manage climate risks, including extreme events.</t>
  </si>
  <si>
    <t>3. Generation of local and regional capabilities on the impact of climate change and its variability, and implementation of adaptation measures.</t>
  </si>
  <si>
    <t xml:space="preserve">3.1 Development of training and communication modules on risk management and transfer targeted to government technical experts and small-scale agriculture producers.
</t>
  </si>
  <si>
    <t>3.2 Training and capacity building targeted to municipal and provincial government units for hydro-meteorological management and monitoring, analysis of climate information, use of methodological tools and development of adaptation modules.</t>
  </si>
  <si>
    <t>4. Project Cycle Management (Implementing Entity)</t>
  </si>
  <si>
    <t>TOTAL</t>
  </si>
  <si>
    <t>PLANNED EXPENDITURE SCHEDULE</t>
  </si>
  <si>
    <t>List outputs planned and corresponding projected cost for the upcoming reporting period</t>
  </si>
  <si>
    <t>PROJECTED COST</t>
  </si>
  <si>
    <t>Estimated Completion Date</t>
  </si>
  <si>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</si>
  <si>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</si>
  <si>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t>Not applicable</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</si>
  <si>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</si>
  <si>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</si>
  <si>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r>
      <rPr>
        <b/>
        <sz val="16"/>
        <rFont val="Times New Roman"/>
        <family val="1"/>
      </rPr>
      <t>PROJECT Indicators</t>
    </r>
  </si>
  <si>
    <r>
      <rPr>
        <i/>
        <sz val="11"/>
        <color indexed="8"/>
        <rFont val="Times New Roman"/>
        <family val="1"/>
      </rPr>
      <t>Please provide all indicators being tracked for the project as outlined in the project document</t>
    </r>
  </si>
  <si>
    <r>
      <rPr>
        <i/>
        <sz val="11"/>
        <color indexed="8"/>
        <rFont val="Times New Roman"/>
        <family val="1"/>
      </rPr>
      <t>Type of Indicator (indicators towards Objectives, Outcomes, etc…)</t>
    </r>
  </si>
  <si>
    <r>
      <rPr>
        <b/>
        <sz val="11"/>
        <color indexed="8"/>
        <rFont val="Times New Roman"/>
        <family val="1"/>
      </rPr>
      <t>Type of Indicator</t>
    </r>
  </si>
  <si>
    <r>
      <rPr>
        <b/>
        <sz val="11"/>
        <color indexed="8"/>
        <rFont val="Times New Roman"/>
        <family val="1"/>
      </rPr>
      <t>Indicator</t>
    </r>
  </si>
  <si>
    <r>
      <rPr>
        <b/>
        <sz val="11"/>
        <color indexed="8"/>
        <rFont val="Times New Roman"/>
        <family val="1"/>
      </rPr>
      <t>Baseline</t>
    </r>
  </si>
  <si>
    <t>Unit of measure</t>
  </si>
  <si>
    <r>
      <rPr>
        <b/>
        <sz val="11"/>
        <color indexed="8"/>
        <rFont val="Times New Roman"/>
        <family val="1"/>
      </rPr>
      <t>Progress since inception</t>
    </r>
  </si>
  <si>
    <r>
      <rPr>
        <b/>
        <sz val="11"/>
        <color indexed="8"/>
        <rFont val="Times New Roman"/>
        <family val="1"/>
      </rPr>
      <t>Target for Project End</t>
    </r>
  </si>
  <si>
    <r>
      <rPr>
        <b/>
        <sz val="11"/>
        <color indexed="8"/>
        <rFont val="Times New Roman"/>
        <family val="1"/>
      </rPr>
      <t>% Progress on the Ultimate Goal</t>
    </r>
  </si>
  <si>
    <r>
      <rPr>
        <b/>
        <sz val="11"/>
        <color indexed="8"/>
        <rFont val="Times New Roman"/>
        <family val="1"/>
      </rPr>
      <t>Objective</t>
    </r>
  </si>
  <si>
    <r>
      <rPr>
        <sz val="11"/>
        <color indexed="8"/>
        <rFont val="Times New Roman"/>
        <family val="1"/>
      </rPr>
      <t>Number of families vulnerable to the adverse effects of climate change and its variability.</t>
    </r>
  </si>
  <si>
    <r>
      <rPr>
        <sz val="11"/>
        <color indexed="8"/>
        <rFont val="Times New Roman"/>
        <family val="1"/>
      </rPr>
      <t>No climate change
adaptation measures have been implemented up to date.</t>
    </r>
  </si>
  <si>
    <t>Total families benefited, among which:</t>
  </si>
  <si>
    <t>Represented by women</t>
  </si>
  <si>
    <t>Represented by young</t>
  </si>
  <si>
    <t>Indigenous people</t>
  </si>
  <si>
    <t>Total students, children and school teachers beneficiaries of adaptation practices in public schools and shelters</t>
  </si>
  <si>
    <t>-</t>
  </si>
  <si>
    <r>
      <rPr>
        <b/>
        <sz val="11"/>
        <color indexed="8"/>
        <rFont val="Times New Roman"/>
        <family val="1"/>
      </rPr>
      <t>Outcome</t>
    </r>
  </si>
  <si>
    <r>
      <rPr>
        <sz val="11"/>
        <color indexed="8"/>
        <rFont val="Times New Roman"/>
        <family val="1"/>
      </rPr>
      <t>% of producers with enhanced capacities to respond to and act upon climate variability.</t>
    </r>
  </si>
  <si>
    <r>
      <rPr>
        <sz val="11"/>
        <color indexed="8"/>
        <rFont val="Times New Roman"/>
        <family val="1"/>
      </rPr>
      <t>No installed capacity or infrastructure.</t>
    </r>
  </si>
  <si>
    <t>Beneficiaries %</t>
  </si>
  <si>
    <r>
      <rPr>
        <b/>
        <sz val="11"/>
        <color indexed="8"/>
        <rFont val="Times New Roman"/>
        <family val="1"/>
      </rPr>
      <t>-</t>
    </r>
  </si>
  <si>
    <r>
      <rPr>
        <sz val="11"/>
        <color indexed="8"/>
        <rFont val="Times New Roman"/>
        <family val="1"/>
      </rPr>
      <t>% of beneficiaries that noted an improvement in agriculture productivity linked to water supply.</t>
    </r>
  </si>
  <si>
    <r>
      <rPr>
        <sz val="11"/>
        <color indexed="8"/>
        <rFont val="Times New Roman"/>
        <family val="1"/>
      </rPr>
      <t>To be determined during project implementation.</t>
    </r>
  </si>
  <si>
    <r>
      <rPr>
        <sz val="11"/>
        <color indexed="8"/>
        <rFont val="Times New Roman"/>
        <family val="1"/>
      </rPr>
      <t>% of beneficiaries that noted better access to water supply for consumption and irrigation.</t>
    </r>
  </si>
  <si>
    <r>
      <rPr>
        <sz val="11"/>
        <color indexed="8"/>
        <rFont val="Times New Roman"/>
        <family val="1"/>
      </rPr>
      <t>1,000 families will benefit from the water supply works.</t>
    </r>
  </si>
  <si>
    <t>Activity</t>
  </si>
  <si>
    <r>
      <rPr>
        <sz val="11"/>
        <color indexed="8"/>
        <rFont val="Times New Roman"/>
        <family val="1"/>
      </rPr>
      <t>Number of wells drilled and targeted families to access underground water.</t>
    </r>
  </si>
  <si>
    <r>
      <rPr>
        <sz val="11"/>
        <color indexed="8"/>
        <rFont val="Times New Roman"/>
        <family val="1"/>
      </rPr>
      <t xml:space="preserve">Up to date, there are no wells drilled in the targeted communities.
</t>
    </r>
  </si>
  <si>
    <t>Wells</t>
  </si>
  <si>
    <t>Total families benefited, among which</t>
  </si>
  <si>
    <t>Total students, children and school teachers beneficiaries of accses to safe water in public schools and shelters</t>
  </si>
  <si>
    <t>Number of families with roofs retrofitted for rainwater catchment and cisterns (disaggregated by gender).</t>
  </si>
  <si>
    <t>Up to date, there are no reservoirs or roofs retrofitted for rainwater catchment in the area of intervention.</t>
  </si>
  <si>
    <t xml:space="preserve">Cisterns or reservoir with retrofited roofs for rainwater catchment </t>
  </si>
  <si>
    <t>Total students, children and school teachers beneficiaries of access to safe water in public schools and shelters</t>
  </si>
  <si>
    <r>
      <rPr>
        <b/>
        <sz val="11"/>
        <color indexed="8"/>
        <rFont val="Times New Roman"/>
        <family val="1"/>
      </rPr>
      <t>Activity</t>
    </r>
  </si>
  <si>
    <r>
      <rPr>
        <sz val="11"/>
        <color indexed="8"/>
        <rFont val="Times New Roman"/>
        <family val="1"/>
      </rPr>
      <t>Number of community reservoirs built for small and large livestock.</t>
    </r>
  </si>
  <si>
    <r>
      <rPr>
        <sz val="11"/>
        <color indexed="8"/>
        <rFont val="Times New Roman"/>
        <family val="1"/>
      </rPr>
      <t>0 community reservoirs built in the targeted communities up to date.</t>
    </r>
  </si>
  <si>
    <t>Community reservoirs</t>
  </si>
  <si>
    <r>
      <rPr>
        <sz val="11"/>
        <color indexed="8"/>
        <rFont val="Times New Roman"/>
        <family val="1"/>
      </rPr>
      <t>% of targeted population covered by adequate risk-transfer mechanisms (disaggregated by gender).</t>
    </r>
  </si>
  <si>
    <r>
      <rPr>
        <sz val="11"/>
        <color indexed="8"/>
        <rFont val="Times New Roman"/>
        <family val="1"/>
      </rPr>
      <t>0% families within the project area with access to insurance.</t>
    </r>
  </si>
  <si>
    <t xml:space="preserve">Population % </t>
  </si>
  <si>
    <r>
      <rPr>
        <sz val="11"/>
        <color indexed="8"/>
        <rFont val="Times New Roman"/>
        <family val="1"/>
      </rPr>
      <t>% of beneficiaries of risk transfer instruments that perceive diminished risks from extreme events.</t>
    </r>
  </si>
  <si>
    <r>
      <rPr>
        <sz val="11"/>
        <color indexed="8"/>
        <rFont val="Times New Roman"/>
        <family val="1"/>
      </rPr>
      <t>No families are covered by this instrument. The goal is to have 787 families as beneficiaries of the risk transfer pilot program.</t>
    </r>
  </si>
  <si>
    <t xml:space="preserve">Beneficiaries % </t>
  </si>
  <si>
    <r>
      <rPr>
        <sz val="11"/>
        <color indexed="8"/>
        <rFont val="Times New Roman"/>
        <family val="1"/>
      </rPr>
      <t>Development of feasibility study (oilseeds)</t>
    </r>
  </si>
  <si>
    <t>No study has been conducted up to date.</t>
  </si>
  <si>
    <t>Feasibility study</t>
  </si>
  <si>
    <r>
      <rPr>
        <sz val="11"/>
        <color indexed="8"/>
        <rFont val="Times New Roman"/>
        <family val="1"/>
      </rPr>
      <t>Development of feasibility study (horticulture)</t>
    </r>
  </si>
  <si>
    <r>
      <rPr>
        <sz val="11"/>
        <color indexed="8"/>
        <rFont val="Times New Roman"/>
        <family val="1"/>
      </rPr>
      <t>Number of families included in the Pilot Programs (disaggregated by gender).</t>
    </r>
  </si>
  <si>
    <t>No insurance coverage.</t>
  </si>
  <si>
    <r>
      <rPr>
        <sz val="11"/>
        <color indexed="8"/>
        <rFont val="Times New Roman"/>
        <family val="1"/>
      </rPr>
      <t>Evaluation of Pilot Programs implemented.</t>
    </r>
  </si>
  <si>
    <r>
      <rPr>
        <sz val="11"/>
        <color indexed="8"/>
        <rFont val="Times New Roman"/>
        <family val="1"/>
      </rPr>
      <t>0 evaluation conducted.</t>
    </r>
  </si>
  <si>
    <t>Evaluation study</t>
  </si>
  <si>
    <t>Number of small-scale producers having more secure (increased) access to livelihood assets.</t>
  </si>
  <si>
    <r>
      <rPr>
        <sz val="11"/>
        <color indexed="8"/>
        <rFont val="Times New Roman"/>
        <family val="1"/>
      </rPr>
      <t>0.8% families within the project area have been assisted in various agricultural practices.</t>
    </r>
  </si>
  <si>
    <r>
      <rPr>
        <sz val="11"/>
        <color indexed="8"/>
        <rFont val="Times New Roman"/>
        <family val="1"/>
      </rPr>
      <t>% of beneficiaries that noticed an improvement in their food security due to project activities.</t>
    </r>
  </si>
  <si>
    <t>0 families assisted.</t>
  </si>
  <si>
    <r>
      <rPr>
        <sz val="11"/>
        <color indexed="8"/>
        <rFont val="Times New Roman"/>
        <family val="1"/>
      </rPr>
      <t>% of beneficiaries that noticed an increase in their income due to project activities.</t>
    </r>
  </si>
  <si>
    <r>
      <rPr>
        <sz val="11"/>
        <color indexed="8"/>
        <rFont val="Times New Roman"/>
        <family val="1"/>
      </rPr>
      <t>% of beneficiaries that have
enhanced their access to markets.</t>
    </r>
  </si>
  <si>
    <r>
      <rPr>
        <sz val="11"/>
        <color indexed="8"/>
        <rFont val="Times New Roman"/>
        <family val="1"/>
      </rPr>
      <t>29 families assisted in the management and use of forage resources.</t>
    </r>
  </si>
  <si>
    <r>
      <rPr>
        <sz val="11"/>
        <color indexed="8"/>
        <rFont val="Times New Roman"/>
        <family val="1"/>
      </rPr>
      <t>20 families assisted.</t>
    </r>
  </si>
  <si>
    <t>Total students, children and school teachers beneficiaries of crop protection in public schools and shelters</t>
  </si>
  <si>
    <r>
      <rPr>
        <sz val="11"/>
        <color indexed="8"/>
        <rFont val="Times New Roman"/>
        <family val="1"/>
      </rPr>
      <t>Number of families assisted by technology and improvement of facilities (disaggregated by gender).</t>
    </r>
  </si>
  <si>
    <r>
      <rPr>
        <sz val="11"/>
        <color indexed="8"/>
        <rFont val="Times New Roman"/>
        <family val="1"/>
      </rPr>
      <t>Density increase of hydro-meteorological stations and pluviometers.</t>
    </r>
  </si>
  <si>
    <r>
      <rPr>
        <sz val="11"/>
        <color indexed="8"/>
        <rFont val="Times New Roman"/>
        <family val="1"/>
      </rPr>
      <t>Very low density of monitoring-station
coverage.</t>
    </r>
  </si>
  <si>
    <t>Density increase (%)</t>
  </si>
  <si>
    <r>
      <rPr>
        <sz val="11"/>
        <color indexed="8"/>
        <rFont val="Times New Roman"/>
        <family val="1"/>
      </rPr>
      <t>Number of automatic meteorological stations fully operative.</t>
    </r>
  </si>
  <si>
    <r>
      <rPr>
        <sz val="11"/>
        <color indexed="8"/>
        <rFont val="Times New Roman"/>
        <family val="1"/>
      </rPr>
      <t>8 monitoring stations linked to SMN and INTA monitoring networks, 35 automatic stations and 22 pluviometers in the project area.</t>
    </r>
  </si>
  <si>
    <t>Meteorologica stations</t>
  </si>
  <si>
    <r>
      <rPr>
        <sz val="11"/>
        <color indexed="8"/>
        <rFont val="Times New Roman"/>
        <family val="1"/>
      </rPr>
      <t>Number of simple automatic stations fully converted into complete measuring stations.</t>
    </r>
  </si>
  <si>
    <r>
      <rPr>
        <sz val="11"/>
        <color indexed="8"/>
        <rFont val="Times New Roman"/>
        <family val="1"/>
      </rPr>
      <t>0 complete stations
converted.</t>
    </r>
  </si>
  <si>
    <t>Complete measuring meteorologica stations</t>
  </si>
  <si>
    <r>
      <rPr>
        <sz val="11"/>
        <color indexed="8"/>
        <rFont val="Times New Roman"/>
        <family val="1"/>
      </rPr>
      <t>% of meteorological networks integrated.</t>
    </r>
  </si>
  <si>
    <r>
      <rPr>
        <sz val="11"/>
        <color indexed="8"/>
        <rFont val="Times New Roman"/>
        <family val="1"/>
      </rPr>
      <t>0% networks integrated.</t>
    </r>
  </si>
  <si>
    <t>% Network integration</t>
  </si>
  <si>
    <r>
      <rPr>
        <sz val="11"/>
        <color indexed="8"/>
        <rFont val="Times New Roman"/>
        <family val="1"/>
      </rPr>
      <t>% of Information Systems of local nodes fully operational.</t>
    </r>
  </si>
  <si>
    <r>
      <rPr>
        <sz val="11"/>
        <color indexed="8"/>
        <rFont val="Times New Roman"/>
        <family val="1"/>
      </rPr>
      <t>0% of Information Systems of local nodes operational.</t>
    </r>
  </si>
  <si>
    <t>% Information systems operational</t>
  </si>
  <si>
    <r>
      <rPr>
        <sz val="11"/>
        <color indexed="8"/>
        <rFont val="Times New Roman"/>
        <family val="1"/>
      </rPr>
      <t>% of online availability of the
integrated information system.</t>
    </r>
  </si>
  <si>
    <r>
      <rPr>
        <sz val="11"/>
        <color indexed="8"/>
        <rFont val="Times New Roman"/>
        <family val="1"/>
      </rPr>
      <t>0% of online availability of
the integrated information system.</t>
    </r>
  </si>
  <si>
    <t>% Online availability of the information system</t>
  </si>
  <si>
    <t>Number of government staff members/decision makers and producers using an early
warning system and a climate knowledge platform as basis for decision taking.</t>
  </si>
  <si>
    <r>
      <rPr>
        <sz val="11"/>
        <color indexed="8"/>
        <rFont val="Times New Roman"/>
        <family val="1"/>
      </rPr>
      <t>The Early Warning System only partially covers the
Provinces of Chaco and Santa Fe.</t>
    </r>
  </si>
  <si>
    <t xml:space="preserve">% Technicians </t>
  </si>
  <si>
    <r>
      <rPr>
        <sz val="11"/>
        <color indexed="8"/>
        <rFont val="Times New Roman"/>
        <family val="1"/>
      </rPr>
      <t>0% compilation and assessment performed on
existing databases and maps.</t>
    </r>
  </si>
  <si>
    <t>% Compilation</t>
  </si>
  <si>
    <r>
      <rPr>
        <sz val="11"/>
        <color indexed="8"/>
        <rFont val="Times New Roman"/>
        <family val="1"/>
      </rPr>
      <t>Number of tests performed.</t>
    </r>
  </si>
  <si>
    <r>
      <rPr>
        <sz val="11"/>
        <color indexed="8"/>
        <rFont val="Times New Roman"/>
        <family val="1"/>
      </rPr>
      <t>0 tests performed.</t>
    </r>
  </si>
  <si>
    <t>Tests</t>
  </si>
  <si>
    <r>
      <rPr>
        <sz val="11"/>
        <color indexed="8"/>
        <rFont val="Times New Roman"/>
        <family val="1"/>
      </rPr>
      <t>% of project area with risk maps.</t>
    </r>
  </si>
  <si>
    <r>
      <rPr>
        <sz val="11"/>
        <color indexed="8"/>
        <rFont val="Times New Roman"/>
        <family val="1"/>
      </rPr>
      <t>35% of project area with risk maps developed.</t>
    </r>
  </si>
  <si>
    <r>
      <rPr>
        <sz val="11"/>
        <color indexed="8"/>
        <rFont val="Times New Roman"/>
        <family val="1"/>
      </rPr>
      <t>% of implementation of the soil moisture monitoring system.</t>
    </r>
  </si>
  <si>
    <r>
      <rPr>
        <sz val="11"/>
        <color indexed="8"/>
        <rFont val="Times New Roman"/>
        <family val="1"/>
      </rPr>
      <t>30% of project area with a monitoring system installed.</t>
    </r>
  </si>
  <si>
    <t>% Implementation</t>
  </si>
  <si>
    <r>
      <rPr>
        <sz val="11"/>
        <color indexed="8"/>
        <rFont val="Times New Roman"/>
        <family val="1"/>
      </rPr>
      <t>% of analysis developed of climate change scenarios and climate trends on crop production.</t>
    </r>
  </si>
  <si>
    <r>
      <rPr>
        <sz val="11"/>
        <color indexed="8"/>
        <rFont val="Times New Roman"/>
        <family val="1"/>
      </rPr>
      <t>No available regional climate change scenarios or knowledge of the impact on crop production.</t>
    </r>
  </si>
  <si>
    <t>% Analysis</t>
  </si>
  <si>
    <r>
      <rPr>
        <sz val="11"/>
        <color indexed="8"/>
        <rFont val="Times New Roman"/>
        <family val="1"/>
      </rPr>
      <t>Development of an early warning system.</t>
    </r>
  </si>
  <si>
    <r>
      <rPr>
        <sz val="11"/>
        <color indexed="8"/>
        <rFont val="Times New Roman"/>
        <family val="1"/>
      </rPr>
      <t>No hydrological monitoring system or vulnerability assessment at an appropriate scale or in place.</t>
    </r>
  </si>
  <si>
    <r>
      <rPr>
        <sz val="11"/>
        <color indexed="8"/>
        <rFont val="Times New Roman"/>
        <family val="1"/>
      </rPr>
      <t>No integrated decision making system with
a weather alert component in place.</t>
    </r>
  </si>
  <si>
    <r>
      <rPr>
        <sz val="11"/>
        <color indexed="8"/>
        <rFont val="Times New Roman"/>
        <family val="1"/>
      </rPr>
      <t>% of development of the web platform.</t>
    </r>
  </si>
  <si>
    <r>
      <rPr>
        <sz val="11"/>
        <color indexed="8"/>
        <rFont val="Times New Roman"/>
        <family val="1"/>
      </rPr>
      <t>0% platform developed.</t>
    </r>
  </si>
  <si>
    <t>% Web platform developed</t>
  </si>
  <si>
    <r>
      <rPr>
        <sz val="11"/>
        <color indexed="8"/>
        <rFont val="Times New Roman"/>
        <family val="1"/>
      </rPr>
      <t>% of staff and producers trained to implement measures to respond to, and mitigate impacts of, climate-related events (disaggregated by gender).</t>
    </r>
  </si>
  <si>
    <r>
      <rPr>
        <sz val="11"/>
        <color indexed="8"/>
        <rFont val="Times New Roman"/>
        <family val="1"/>
      </rPr>
      <t>No training or capacity building activities done for the 4,000 families involved in project activities and 200 technical experts and government officials up to date.</t>
    </r>
  </si>
  <si>
    <r>
      <rPr>
        <b/>
        <sz val="11"/>
        <rFont val="Times New Roman"/>
        <family val="1"/>
      </rPr>
      <t>-</t>
    </r>
  </si>
  <si>
    <r>
      <rPr>
        <sz val="11"/>
        <color indexed="8"/>
        <rFont val="Times New Roman"/>
        <family val="1"/>
      </rPr>
      <t>% of targeted staff members and population trained in predicted adverse impacts of climate change and adequate responses.</t>
    </r>
  </si>
  <si>
    <r>
      <rPr>
        <sz val="11"/>
        <color indexed="8"/>
        <rFont val="Times New Roman"/>
        <family val="1"/>
      </rPr>
      <t>No training or capacity building activities done for technical experts up to date (200 technical experts).</t>
    </r>
  </si>
  <si>
    <t>Number of technicians trained, among which</t>
  </si>
  <si>
    <t>Technicians participating in more than one training</t>
  </si>
  <si>
    <t>Women</t>
  </si>
  <si>
    <t xml:space="preserve">Young people </t>
  </si>
  <si>
    <r>
      <rPr>
        <sz val="11"/>
        <color indexed="8"/>
        <rFont val="Times New Roman"/>
        <family val="1"/>
      </rPr>
      <t>No training or capacity building activities done for the targeted population up to date (4,000 beneficiaries).</t>
    </r>
  </si>
  <si>
    <t>% Smallholders trained</t>
  </si>
  <si>
    <t>Number of smallholders trained, among which</t>
  </si>
  <si>
    <t>Smallholders participating in more than one training</t>
  </si>
  <si>
    <t>Total women</t>
  </si>
  <si>
    <t xml:space="preserve">Total young </t>
  </si>
  <si>
    <r>
      <rPr>
        <sz val="11"/>
        <color indexed="8"/>
        <rFont val="Times New Roman"/>
        <family val="1"/>
      </rPr>
      <t>Number of institutions trained in the use of an early warning system and related tools.</t>
    </r>
  </si>
  <si>
    <r>
      <rPr>
        <sz val="11"/>
        <color indexed="8"/>
        <rFont val="Times New Roman"/>
        <family val="1"/>
      </rPr>
      <t>No training or capacity building activities done up to date.</t>
    </r>
  </si>
  <si>
    <t>Institutions</t>
  </si>
  <si>
    <r>
      <rPr>
        <sz val="11"/>
        <color indexed="8"/>
        <rFont val="Times New Roman"/>
        <family val="1"/>
      </rPr>
      <t>Number of publications and meetings conducted for dissemination.</t>
    </r>
  </si>
  <si>
    <r>
      <rPr>
        <sz val="11"/>
        <color indexed="8"/>
        <rFont val="Times New Roman"/>
        <family val="1"/>
      </rPr>
      <t>3 publications during project preparation.</t>
    </r>
  </si>
  <si>
    <t>Publications</t>
  </si>
  <si>
    <r>
      <rPr>
        <sz val="11"/>
        <color indexed="8"/>
        <rFont val="Times New Roman"/>
        <family val="1"/>
      </rPr>
      <t>No meetings held for dissemination.</t>
    </r>
  </si>
  <si>
    <t>Meetings</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</si>
  <si>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</si>
  <si>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</si>
  <si>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</si>
  <si>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</si>
  <si>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</si>
  <si>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</si>
  <si>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Implementing Entity</t>
  </si>
  <si>
    <t>Type of implementing entity</t>
  </si>
  <si>
    <t>NIE</t>
  </si>
  <si>
    <t>Country</t>
  </si>
  <si>
    <t>Region</t>
  </si>
  <si>
    <t>Latin America and Caribbean</t>
  </si>
  <si>
    <t>Sector</t>
  </si>
  <si>
    <t>Multi-sector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</si>
  <si>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</si>
  <si>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</si>
  <si>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</si>
  <si>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</si>
  <si>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</si>
  <si>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</si>
  <si>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 (*)</t>
  </si>
  <si>
    <t>Direct beneficiaries supported by the project</t>
  </si>
  <si>
    <t>Indirect beneficiaries supported by the project (*)</t>
  </si>
  <si>
    <t>Total (direct + indirect beneficiaries)</t>
  </si>
  <si>
    <t>Indirect beneficiaries supported by the project</t>
  </si>
  <si>
    <t>Total</t>
  </si>
  <si>
    <t>% of female beneficiaries</t>
  </si>
  <si>
    <t>% of Youth beneficiaries</t>
  </si>
  <si>
    <t>(*) Not yet estimated</t>
  </si>
  <si>
    <t xml:space="preserve"> * Please see "Annex Results Tracker"</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</si>
  <si>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</si>
  <si>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</si>
  <si>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</si>
  <si>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</si>
  <si>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Agriculture</t>
  </si>
  <si>
    <t>2: Low capacity</t>
  </si>
  <si>
    <t>4: High capacity</t>
  </si>
  <si>
    <t>% of female targeted</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</si>
  <si>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</si>
  <si>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</si>
  <si>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</si>
  <si>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</si>
  <si>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</si>
  <si>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</si>
  <si>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</si>
  <si>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Scale (*)</t>
  </si>
  <si>
    <t>Scale</t>
  </si>
  <si>
    <t>National</t>
  </si>
  <si>
    <t>3: Medium capacity</t>
  </si>
  <si>
    <t xml:space="preserve">(*)There are national and local institutions targeted. The total staff trained includes national and local government staff </t>
  </si>
  <si>
    <t xml:space="preserve">To report the capacity level of the staff trained by the project, we conducted a mid-term survey over a sample of government staff trained in the 4 provinces: Chaco, Santiago del Estero, Santa Fe and Corrientes. </t>
  </si>
  <si>
    <t xml:space="preserve"> </t>
  </si>
  <si>
    <t>Steps Taken to Mitigate Risk</t>
  </si>
  <si>
    <t>The project provides for the use of modern techniques for remote monitoring supplemented via a network of field stations and modelling tools to be used to reduce the risk.</t>
  </si>
  <si>
    <r>
      <rPr>
        <b/>
        <sz val="16"/>
        <rFont val="Times New Roman"/>
        <family val="1"/>
      </rPr>
      <t xml:space="preserve">RATING ON IMPLEMENTATION PROGRESS </t>
    </r>
  </si>
  <si>
    <r>
      <rPr>
        <i/>
        <sz val="11"/>
        <rFont val="Times New Roman"/>
        <family val="1"/>
      </rPr>
      <t>For rating definitions please see bottom of page.</t>
    </r>
  </si>
  <si>
    <r>
      <rPr>
        <b/>
        <sz val="11"/>
        <color indexed="8"/>
        <rFont val="Times New Roman"/>
        <family val="1"/>
      </rPr>
      <t>Progress on Key Milestones</t>
    </r>
  </si>
  <si>
    <r>
      <rPr>
        <b/>
        <sz val="11"/>
        <color indexed="8"/>
        <rFont val="Times New Roman"/>
        <family val="1"/>
      </rPr>
      <t>Expected Progress</t>
    </r>
  </si>
  <si>
    <r>
      <rPr>
        <b/>
        <sz val="11"/>
        <color indexed="8"/>
        <rFont val="Times New Roman"/>
        <family val="1"/>
      </rPr>
      <t>Progress to Date</t>
    </r>
  </si>
  <si>
    <r>
      <rPr>
        <b/>
        <sz val="11"/>
        <color indexed="8"/>
        <rFont val="Times New Roman"/>
        <family val="1"/>
      </rPr>
      <t>Rating</t>
    </r>
  </si>
  <si>
    <r>
      <rPr>
        <b/>
        <sz val="11"/>
        <color indexed="8"/>
        <rFont val="Times New Roman"/>
        <family val="1"/>
      </rPr>
      <t xml:space="preserve">Project Manager/Coordinator: </t>
    </r>
  </si>
  <si>
    <r>
      <rPr>
        <sz val="11"/>
        <color indexed="8"/>
        <rFont val="Times New Roman"/>
        <family val="1"/>
      </rPr>
      <t>Improvements in the use and productivity of water for small-scale agriculture producers.</t>
    </r>
  </si>
  <si>
    <r>
      <rPr>
        <sz val="11"/>
        <color indexed="8"/>
        <rFont val="Times New Roman"/>
        <family val="1"/>
      </rPr>
      <t>Progress is estimated towards project completion.</t>
    </r>
  </si>
  <si>
    <r>
      <rPr>
        <sz val="11"/>
        <color indexed="8"/>
        <rFont val="Times New Roman"/>
        <family val="1"/>
      </rPr>
      <t>HS</t>
    </r>
  </si>
  <si>
    <r>
      <rPr>
        <sz val="11"/>
        <color indexed="8"/>
        <rFont val="Times New Roman"/>
        <family val="1"/>
      </rPr>
      <t>Reducing the variability in income inflow of small-scale agriculture producers, promoting their continuity in the activity and in rural settings.</t>
    </r>
  </si>
  <si>
    <r>
      <rPr>
        <sz val="11"/>
        <color indexed="8"/>
        <rFont val="Times New Roman"/>
        <family val="1"/>
      </rPr>
      <t>S</t>
    </r>
  </si>
  <si>
    <r>
      <rPr>
        <sz val="11"/>
        <color indexed="8"/>
        <rFont val="Times New Roman"/>
        <family val="1"/>
      </rPr>
      <t>Increase in agricultural production of small-scale agriculture producers and reduction of economic and social vulnerability in the face of climate change and its variability.</t>
    </r>
  </si>
  <si>
    <r>
      <rPr>
        <sz val="11"/>
        <color indexed="8"/>
        <rFont val="Times New Roman"/>
        <family val="1"/>
      </rPr>
      <t>MS</t>
    </r>
  </si>
  <si>
    <r>
      <rPr>
        <sz val="11"/>
        <color indexed="8"/>
        <rFont val="Times New Roman"/>
        <family val="1"/>
      </rPr>
      <t xml:space="preserve">Improvement and enhancement of the capacity of monitoring and evaluating climate change and its variability.
</t>
    </r>
  </si>
  <si>
    <r>
      <rPr>
        <sz val="11"/>
        <color indexed="8"/>
        <rFont val="Times New Roman"/>
        <family val="1"/>
      </rPr>
      <t xml:space="preserve">Systematized basic information freely
available for effective decision-making regarding adaptation of producers to adverse conditions, and for local and regional planning.
</t>
    </r>
  </si>
  <si>
    <r>
      <rPr>
        <sz val="11"/>
        <color indexed="8"/>
        <rFont val="Times New Roman"/>
        <family val="1"/>
      </rPr>
      <t>Municipal and provincial
government units, educational settings, and producers with capabilities to generate appropriate adaptive interventions.</t>
    </r>
  </si>
  <si>
    <r>
      <rPr>
        <b/>
        <sz val="11"/>
        <color indexed="8"/>
        <rFont val="Times New Roman"/>
        <family val="1"/>
      </rPr>
      <t>Overall Rating</t>
    </r>
  </si>
  <si>
    <r>
      <rPr>
        <b/>
        <sz val="11"/>
        <color indexed="8"/>
        <rFont val="Times New Roman"/>
        <family val="1"/>
      </rPr>
      <t>S</t>
    </r>
  </si>
  <si>
    <r>
      <rPr>
        <i/>
        <sz val="11"/>
        <color indexed="8"/>
        <rFont val="Times New Roman"/>
        <family val="1"/>
      </rPr>
      <t>Please Provide the Name and Contact information of person(s) responsible for completing the Rating section(*)</t>
    </r>
  </si>
  <si>
    <r>
      <rPr>
        <i/>
        <sz val="11"/>
        <rFont val="Times New Roman"/>
        <family val="1"/>
      </rPr>
      <t>Please justify your rating.  Outline the positive and negative progress made by the project since it started.  Provide specific recommendations for next steps. . (word limit=500)</t>
    </r>
  </si>
  <si>
    <r>
      <rPr>
        <b/>
        <sz val="11"/>
        <color indexed="8"/>
        <rFont val="Times New Roman"/>
        <family val="1"/>
      </rPr>
      <t xml:space="preserve">Implementing Agency**  </t>
    </r>
  </si>
  <si>
    <r>
      <rPr>
        <sz val="11"/>
        <color indexed="8"/>
        <rFont val="Times New Roman"/>
        <family val="1"/>
      </rPr>
      <t>Overall Rating</t>
    </r>
  </si>
  <si>
    <r>
      <rPr>
        <sz val="11"/>
        <color indexed="8"/>
        <rFont val="Times New Roman"/>
        <family val="1"/>
      </rPr>
      <t>(**) The executing entities were not required to fill in this section as they are responsible for some subcomponents of the project but lack the overall view of it.</t>
    </r>
  </si>
  <si>
    <r>
      <rPr>
        <i/>
        <sz val="11"/>
        <color indexed="8"/>
        <rFont val="Times New Roman"/>
        <family val="1"/>
      </rPr>
      <t>Please Provide the Name and Contact information of person(s) responsible for completing the Rating section</t>
    </r>
  </si>
  <si>
    <r>
      <rPr>
        <b/>
        <sz val="11"/>
        <color indexed="8"/>
        <rFont val="Times New Roman"/>
        <family val="1"/>
      </rPr>
      <t>Other</t>
    </r>
  </si>
  <si>
    <r>
      <rPr>
        <b/>
        <i/>
        <sz val="11"/>
        <rFont val="Times New Roman"/>
        <family val="1"/>
      </rPr>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r>
  </si>
  <si>
    <r>
      <rPr>
        <b/>
        <sz val="11"/>
        <color indexed="8"/>
        <rFont val="Times New Roman"/>
        <family val="1"/>
      </rPr>
      <t>Rating Definitions</t>
    </r>
  </si>
  <si>
    <r>
      <rPr>
        <sz val="11"/>
        <color indexed="8"/>
        <rFont val="Times New Roman"/>
        <family val="1"/>
      </rPr>
      <t>Highly Satisfactory (HS)</t>
    </r>
  </si>
  <si>
    <r>
      <rPr>
        <sz val="11"/>
        <rFont val="Times New Roman"/>
        <family val="1"/>
      </rPr>
      <t xml:space="preserve">Project actions/activities planned for current reporting period are progressing on track or exceeding expectations to achieve </t>
    </r>
    <r>
      <rPr>
        <b/>
        <sz val="11"/>
        <color indexed="8"/>
        <rFont val="Times New Roman"/>
        <family val="2"/>
      </rPr>
      <t>all</t>
    </r>
    <r>
      <rPr>
        <sz val="11"/>
        <color indexed="8"/>
        <rFont val="Times New Roman"/>
        <family val="2"/>
      </rPr>
      <t xml:space="preserve">  major outcomes/outputs for given reporting period, without major shortcomings. The project can be presented as “good practice”.</t>
    </r>
  </si>
  <si>
    <r>
      <rPr>
        <sz val="11"/>
        <color indexed="8"/>
        <rFont val="Times New Roman"/>
        <family val="1"/>
      </rPr>
      <t>Satisfactory (S)</t>
    </r>
  </si>
  <si>
    <r>
      <rPr>
        <sz val="11"/>
        <rFont val="Times New Roman"/>
        <family val="1"/>
      </rPr>
      <t xml:space="preserve">Project actions/activities planned for current reporting period  are progressing on track to achieve </t>
    </r>
    <r>
      <rPr>
        <b/>
        <sz val="11"/>
        <color indexed="8"/>
        <rFont val="Times New Roman"/>
        <family val="2"/>
      </rPr>
      <t>most</t>
    </r>
    <r>
      <rPr>
        <sz val="11"/>
        <color indexed="8"/>
        <rFont val="Times New Roman"/>
        <family val="2"/>
      </rPr>
      <t xml:space="preserve"> of its major outcomes/outputs with only minor shortcomings.</t>
    </r>
  </si>
  <si>
    <r>
      <rPr>
        <sz val="11"/>
        <color indexed="8"/>
        <rFont val="Times New Roman"/>
        <family val="1"/>
      </rPr>
      <t>Marginally Satisfactory (MS)</t>
    </r>
  </si>
  <si>
    <r>
      <rPr>
        <sz val="11"/>
        <rFont val="Times New Roman"/>
        <family val="1"/>
      </rPr>
      <t xml:space="preserve">Project actions/activities planned for current reporting period  are progressing on track to achieve </t>
    </r>
    <r>
      <rPr>
        <b/>
        <sz val="11"/>
        <color indexed="8"/>
        <rFont val="Times New Roman"/>
        <family val="2"/>
      </rPr>
      <t>most</t>
    </r>
    <r>
      <rPr>
        <sz val="11"/>
        <color indexed="8"/>
        <rFont val="Times New Roman"/>
        <family val="2"/>
      </rPr>
      <t xml:space="preserve">   major relevant outcomes/outputs, </t>
    </r>
    <r>
      <rPr>
        <b/>
        <sz val="11"/>
        <color indexed="8"/>
        <rFont val="Times New Roman"/>
        <family val="2"/>
      </rPr>
      <t>but</t>
    </r>
    <r>
      <rPr>
        <sz val="11"/>
        <color indexed="8"/>
        <rFont val="Times New Roman"/>
        <family val="2"/>
      </rPr>
      <t xml:space="preserve"> with either significant shortcomings or modest overall relevance. </t>
    </r>
  </si>
  <si>
    <r>
      <rPr>
        <sz val="11"/>
        <color indexed="8"/>
        <rFont val="Times New Roman"/>
        <family val="1"/>
      </rPr>
      <t>Marginally Unsatisfactory (MU)</t>
    </r>
  </si>
  <si>
    <r>
      <rPr>
        <sz val="11"/>
        <rFont val="Times New Roman"/>
        <family val="1"/>
      </rPr>
      <t xml:space="preserve">Project actions/activities planned for current reporting period  are </t>
    </r>
    <r>
      <rPr>
        <b/>
        <sz val="11"/>
        <color indexed="8"/>
        <rFont val="Times New Roman"/>
        <family val="2"/>
      </rPr>
      <t>not</t>
    </r>
    <r>
      <rPr>
        <sz val="11"/>
        <color indexed="8"/>
        <rFont val="Times New Roman"/>
        <family val="2"/>
      </rPr>
      <t xml:space="preserve"> progressing on track to achieve  major outcomes/outputs with </t>
    </r>
    <r>
      <rPr>
        <b/>
        <sz val="11"/>
        <color indexed="8"/>
        <rFont val="Times New Roman"/>
        <family val="2"/>
      </rPr>
      <t>major shortcomings</t>
    </r>
    <r>
      <rPr>
        <sz val="11"/>
        <color indexed="8"/>
        <rFont val="Times New Roman"/>
        <family val="2"/>
      </rPr>
      <t xml:space="preserve"> or is expected to achieve only some of its major outcomes/outputs.</t>
    </r>
  </si>
  <si>
    <r>
      <rPr>
        <sz val="11"/>
        <color indexed="8"/>
        <rFont val="Times New Roman"/>
        <family val="1"/>
      </rPr>
      <t>Unsatisfactory (U)</t>
    </r>
  </si>
  <si>
    <r>
      <rPr>
        <sz val="11"/>
        <rFont val="Times New Roman"/>
        <family val="1"/>
      </rPr>
      <t xml:space="preserve">Project actions/activities planned for current reporting period  are </t>
    </r>
    <r>
      <rPr>
        <b/>
        <sz val="11"/>
        <color indexed="8"/>
        <rFont val="Times New Roman"/>
        <family val="2"/>
      </rPr>
      <t>not</t>
    </r>
    <r>
      <rPr>
        <sz val="11"/>
        <color indexed="8"/>
        <rFont val="Times New Roman"/>
        <family val="2"/>
      </rPr>
      <t xml:space="preserve"> progressing on track to achieve most of its major outcomes/outputs.</t>
    </r>
  </si>
  <si>
    <r>
      <rPr>
        <sz val="11"/>
        <color indexed="8"/>
        <rFont val="Times New Roman"/>
        <family val="1"/>
      </rPr>
      <t>Highly Unsatisfactory (HU)</t>
    </r>
  </si>
  <si>
    <r>
      <rPr>
        <sz val="11"/>
        <rFont val="Times New Roman"/>
        <family val="1"/>
      </rPr>
      <t xml:space="preserve">Project actions/activities planned for current reporting period  are </t>
    </r>
    <r>
      <rPr>
        <b/>
        <sz val="11"/>
        <color indexed="8"/>
        <rFont val="Times New Roman"/>
        <family val="2"/>
      </rPr>
      <t>not</t>
    </r>
    <r>
      <rPr>
        <sz val="11"/>
        <color indexed="8"/>
        <rFont val="Times New Roman"/>
        <family val="2"/>
      </rPr>
      <t xml:space="preserve"> on track and shows that it is </t>
    </r>
    <r>
      <rPr>
        <b/>
        <sz val="11"/>
        <color indexed="8"/>
        <rFont val="Times New Roman"/>
        <family val="2"/>
      </rPr>
      <t>failing</t>
    </r>
    <r>
      <rPr>
        <sz val="11"/>
        <color indexed="8"/>
        <rFont val="Times New Roman"/>
        <family val="2"/>
      </rPr>
      <t xml:space="preserve"> to achieve, and is not expected to achieve, any of its outcomes/outputs.</t>
    </r>
  </si>
  <si>
    <t>If learning objectives have been established, have they been met? Please describe.</t>
  </si>
  <si>
    <t>Describe any difficulties there have been in  accessing or retrieving existing information (data or knowledge) that is relevant to the project. Please provide suggestions for improving access to the relevant data.</t>
  </si>
  <si>
    <t>DNCC - Soledad Aguilar</t>
  </si>
  <si>
    <t>Soledad  Aguilar &lt;saguilar@ambiente.gob.ar&gt;</t>
  </si>
  <si>
    <t xml:space="preserve">UCAR does not have a budget available for the INTA and the ORA to execute the activities planned for the second semester of 2015. </t>
  </si>
  <si>
    <t>Describe any changes undertaken to improve results on the ground or any changes made to project outputs (i.e. changes to project design)</t>
  </si>
  <si>
    <t>% Hydrological studies integrated to the system</t>
  </si>
  <si>
    <t>% Weather studies integrated to the system</t>
  </si>
  <si>
    <t>http://www.ucar.gob.ar/index.php/ucar-en-territorio-2/fondo-de-adaptacion</t>
  </si>
  <si>
    <r>
      <t>Estimated cumulative total disbursement as of</t>
    </r>
    <r>
      <rPr>
        <b/>
        <sz val="11"/>
        <color indexed="10"/>
        <rFont val="Times New Roman"/>
        <family val="1"/>
      </rPr>
      <t xml:space="preserve"> </t>
    </r>
    <r>
      <rPr>
        <b/>
        <u val="single"/>
        <sz val="11"/>
        <rFont val="Times New Roman"/>
        <family val="1"/>
      </rPr>
      <t>October 2018</t>
    </r>
  </si>
  <si>
    <t>Financial information:  Cumulative from project start to September 30, 2018</t>
  </si>
  <si>
    <r>
      <t xml:space="preserve">List output and corresponding amount spent for the current reporting period </t>
    </r>
    <r>
      <rPr>
        <sz val="11"/>
        <color indexed="8"/>
        <rFont val="Times New Roman"/>
        <family val="1"/>
      </rPr>
      <t>(October 1st 2017 - September 30th 2018)</t>
    </r>
  </si>
  <si>
    <t>What implementation issues/lessons, either positive or negative, affected progress?</t>
  </si>
  <si>
    <t>Were there any delays in implementation?  If so, include any causes of delays. What measures have been taken to reduce delays?</t>
  </si>
  <si>
    <t>How have gender considerations been taken into consideration during the reporting period? What have been the lessons learned as a consequence of inclusion of such considerations on project performance or impacts?</t>
  </si>
  <si>
    <t>There is a risk that the decisions made and actions taken during the project may not be ratified by future administrations.</t>
  </si>
  <si>
    <t>Not all required stakeholders are likely to take part in the process with the capacity and commitment needed. Afterwards, some stakeholders may be reluctant to adopt the  proposed measures.</t>
  </si>
  <si>
    <t xml:space="preserve">As the project has been implemented by national governmental institutions with permanent technicians working and commited to the agricultural development, the continuity of the implementation  has been guaranteed despite potential staff turnover. </t>
  </si>
  <si>
    <t xml:space="preserve">The proposed activities have shown their relevance in terms of addressing climate change issues in the area of project implementation. The enthusiasm of all relevant stakeholders show that benefits widely surpass the costs of the adaptation strategies implemented. The evidence of the importance of the technologies implemented can be assessed in the increase of the demand of projects in access to safe water and adaptation technologies channeled by the permanent call of special projects of PROHUERTA implemented by INTA. Technicians were introduced by these technologies by project activities and then they continued to promote them among local smallholders. Therefore, activities which are more difficult to evaluate as cost effectiveness such as access to safe water, show enormous impact in addressing local adaptation needs. Moreover, these activities have major impacts regarding increased food security, increased resilience; and enhanced life quality of women on account of the estimated time saved of 4 hours a day of carrying water. As a result, women have more time for other productive, family or personal tasks. An increase in school attendance by children is observed as well as health betterment in beneficiaries of the works. </t>
  </si>
  <si>
    <t>Climate variability. Changing climatic conditions could affect the success of particular adaptation measures to be piloted during the life of the project.</t>
  </si>
  <si>
    <t>Several locations where the project is implemented have experienced the occurrence of intense precipitation during the period, exceeding average values in the region. This situation has delayed the progress of works and therefore certain works remain in progress. A close monitoring and follow-up is guaranteed between the executing entity INTA and the DIPROSE (former UCAR) to ensure the completion of all works.</t>
  </si>
  <si>
    <t>Delays were observed in works construction due to climate variability. Nevertheless, after 5 years of implementation, the progress towards project results and planned outputs is considered to be good. To this end, the main strategy adopted was in-field monitoring arrengements to ensure adequate pace of activities progress, defining work plans according to climate variability that negatively affects the construction of works.</t>
  </si>
  <si>
    <t>Delays in executing funding at the regional level.</t>
  </si>
  <si>
    <t>The Argentine Government is not able to leverage sufficient  financial  resources  for the sustainability of project actions.</t>
  </si>
  <si>
    <t>Even though the direct purchases have been perfectly made according to rules, repeated purchases of the same goods can lead to suffer objections from national auditing bodies as they may suspect lack of transparency.</t>
  </si>
  <si>
    <t>The bidding of purchases allows conducting public and private bids, which improves transparency. Whenever a bidding process is empty, the procurement rules allow to undertake a price bidding by a direct purchase process. The systemic mainstreaming of procurement rules of the NIE in the processess followed by the Executing Exntities along with a closely follow-up and technical assistance provided by the Procurement Sector of the DIPROSE (former UCAR) have guaranteed the transparency and no objections have been made from audits.</t>
  </si>
  <si>
    <t>Thorough knowledge and understanding by the horticultural producers as to whether they are insured or not.</t>
  </si>
  <si>
    <t xml:space="preserve">The implementation of the Pilot Plan of Greenhouse Horticulture ended in February of this year. The focus-group conducted with smallholder participating in the programme showed that many were not fully aware of the terms and conditions under which they had been insured. Recommendations to improve the communication of the scheme have been included in the evaluation document of the pilot experience and will be taken into account for further development of the scheme. </t>
  </si>
  <si>
    <t>LOW</t>
  </si>
  <si>
    <t>Capacity building activities to local technicians along with the sharing of experiences and lessons learned during the 5 years of project implementation have positively impacted the management of the project. No issues arouse regarding this risk in this period.</t>
  </si>
  <si>
    <t xml:space="preserve">(*) To be completed following the evaluation of Project Completion </t>
  </si>
  <si>
    <t xml:space="preserve">During this period no major bidding process was implemented.
</t>
  </si>
  <si>
    <t>MEDIUM</t>
  </si>
  <si>
    <t>During the period the main issue regarding this risk arose as the structure of the NIE along with the structure of the Ministry of Agroindustry experienced institutional changes. This meant that new stakeholders had to be informed about the project activities, the designation of new authorities along with the definition of the signing process and the new administrative procedures alligned with the new institutional structure. The strategy adopted by project manager and coordinators at the executing entities focused on generating meetings with the new authorities and working together with the Legal Department of the Agroindustry Secretary along with the Legal Department of the former UCAR to speed up the required formalities to continue with the project.</t>
  </si>
  <si>
    <t>-          https://inta.gob.ar/noticias/el-cambio-climatico-en-clave-de-comunicacion</t>
  </si>
  <si>
    <t>-          http://redaf.org.ar/el-norte-santafesino-reflexiono-sobre-el-cambio-climatico/</t>
  </si>
  <si>
    <t>-          https://www.santafe.gob.ar/noticias/noticia/261730/</t>
  </si>
  <si>
    <t>-          https://incupo.org.ar/la-informacion-una-herramienta-frente-al-cambio-climatico/</t>
  </si>
  <si>
    <t>-          https://www.facebook.com/pg/intareconquista/photos/?tab=album&amp;album_id=1888588267852488</t>
  </si>
  <si>
    <r>
      <rPr>
        <b/>
        <sz val="11"/>
        <color indexed="8"/>
        <rFont val="Calibri"/>
        <family val="2"/>
      </rPr>
      <t>December 2017</t>
    </r>
    <r>
      <rPr>
        <sz val="11"/>
        <color theme="1"/>
        <rFont val="Calibri"/>
        <family val="2"/>
      </rPr>
      <t>: Resultados del Proyecto Acceso al Agua para Usos Múltiples del Programa Nacional de Agua del INTA, available in http://www.ucar.gob.ar/index.php/component/content/article/12-novedades/noticias-ucar/2639-resultados-del-proyecto-acceso-al-agua-para-usos-multiples-del-programa-nacional-de-agua-del-inta?highlight=WyJub3RpY2lhcyJd</t>
    </r>
  </si>
  <si>
    <r>
      <rPr>
        <b/>
        <sz val="11"/>
        <color indexed="8"/>
        <rFont val="Calibri"/>
        <family val="2"/>
      </rPr>
      <t>December 2017</t>
    </r>
    <r>
      <rPr>
        <sz val="11"/>
        <color theme="1"/>
        <rFont val="Calibri"/>
        <family val="2"/>
      </rPr>
      <t>:  Major progress in the Adaptation to Climate Change Project financed by the Adaptation Fund and implemented by UCAR, available in http://www.ucar.gob.ar/index.php/component/content/article/12-novedades/noticias-ucar/2637-grandes-avances-del-proyecto-del-fondo-de-adaptacion-al-cambio-climatico?highlight=WyJub3RpY2lhcyJd</t>
    </r>
  </si>
  <si>
    <t>REPORTS AND PUBLICATIONS</t>
  </si>
  <si>
    <r>
      <rPr>
        <b/>
        <u val="single"/>
        <sz val="11"/>
        <color indexed="8"/>
        <rFont val="Times New Roman"/>
        <family val="1"/>
      </rPr>
      <t>NEWS</t>
    </r>
    <r>
      <rPr>
        <b/>
        <sz val="11"/>
        <color indexed="8"/>
        <rFont val="Times New Roman"/>
        <family val="2"/>
      </rPr>
      <t xml:space="preserve">: </t>
    </r>
    <r>
      <rPr>
        <sz val="11"/>
        <color indexed="8"/>
        <rFont val="Times New Roman"/>
        <family val="2"/>
      </rPr>
      <t xml:space="preserve">                                           </t>
    </r>
  </si>
  <si>
    <r>
      <t>2)</t>
    </r>
    <r>
      <rPr>
        <sz val="11"/>
        <color indexed="8"/>
        <rFont val="Times New Roman"/>
        <family val="1"/>
      </rPr>
      <t xml:space="preserve"> Management Report: Quarterly Progress reports of the project</t>
    </r>
  </si>
  <si>
    <r>
      <rPr>
        <b/>
        <sz val="11"/>
        <color indexed="8"/>
        <rFont val="Calibri"/>
        <family val="2"/>
      </rPr>
      <t>June 6th 2018:</t>
    </r>
    <r>
      <rPr>
        <sz val="11"/>
        <color theme="1"/>
        <rFont val="Calibri"/>
        <family val="2"/>
      </rPr>
      <t xml:space="preserve"> Now we can drink water, available in http://www.diarionorte.com/article/167173/ahora-si-se-puede-tomar-el-agua</t>
    </r>
  </si>
  <si>
    <r>
      <rPr>
        <b/>
        <sz val="11"/>
        <color indexed="8"/>
        <rFont val="Calibri"/>
        <family val="2"/>
      </rPr>
      <t>June 2nd, 2018:</t>
    </r>
    <r>
      <rPr>
        <sz val="11"/>
        <color theme="1"/>
        <rFont val="Calibri"/>
        <family val="2"/>
      </rPr>
      <t xml:space="preserve"> Climate Change Approach for communication professionals (Resistencia - Chaco- and Reconquista -Santa Fe)</t>
    </r>
  </si>
  <si>
    <r>
      <rPr>
        <b/>
        <sz val="11"/>
        <color indexed="8"/>
        <rFont val="Calibri"/>
        <family val="2"/>
      </rPr>
      <t>July 15th 2018</t>
    </r>
    <r>
      <rPr>
        <sz val="11"/>
        <color theme="1"/>
        <rFont val="Calibri"/>
        <family val="2"/>
      </rPr>
      <t>: Smallholders build cisterns to extract water; http://www.diarionorte.com/article/168829/pequenos-productores-construyen-bombas-manuales-para-extraer-agua</t>
    </r>
  </si>
  <si>
    <r>
      <t xml:space="preserve">1) </t>
    </r>
    <r>
      <rPr>
        <sz val="11"/>
        <color indexed="8"/>
        <rFont val="Times New Roman"/>
        <family val="1"/>
      </rPr>
      <t>Lessons learned of Adaptation to Climate Change Projects financed by the Adaptation Fund in Argentina: July 2018</t>
    </r>
  </si>
  <si>
    <t>Soledad Moreiras</t>
  </si>
  <si>
    <t>smoreiras@magyp.gob.ar</t>
  </si>
  <si>
    <t xml:space="preserve">(*) This section has been prepared by the NIE, the Project Coordination Unit </t>
  </si>
  <si>
    <t>Jorge Arias Almonacid</t>
  </si>
  <si>
    <t>jariasalmonacid@magyp.gob.ar</t>
  </si>
  <si>
    <r>
      <rPr>
        <b/>
        <sz val="11"/>
        <color indexed="8"/>
        <rFont val="Times New Roman"/>
        <family val="1"/>
      </rPr>
      <t>4)</t>
    </r>
    <r>
      <rPr>
        <sz val="11"/>
        <color indexed="8"/>
        <rFont val="Times New Roman"/>
        <family val="1"/>
      </rPr>
      <t xml:space="preserve"> What is happening with the climate?, available in http://www.ucar.gob.ar/index.php/biblioteca-multimedia/buscar-publicaciones/23-libros/2675-que-pasa-con-el-clima</t>
    </r>
  </si>
  <si>
    <r>
      <t>3)</t>
    </r>
    <r>
      <rPr>
        <sz val="11"/>
        <color indexed="8"/>
        <rFont val="Times New Roman"/>
        <family val="1"/>
      </rPr>
      <t xml:space="preserve"> Experience systematization: Implementation of a Risk Management and Transfer System for Small and Medium sized Producers, December 2017</t>
    </r>
    <r>
      <rPr>
        <b/>
        <sz val="11"/>
        <color indexed="8"/>
        <rFont val="Times New Roman"/>
        <family val="1"/>
      </rPr>
      <t>,</t>
    </r>
    <r>
      <rPr>
        <sz val="11"/>
        <color indexed="8"/>
        <rFont val="Times New Roman"/>
        <family val="1"/>
      </rPr>
      <t xml:space="preserve"> available in: http://www.ucar.gob.ar/index.php/biblioteca-multimedia/buscar-publicaciones/24-documentos/2708-sistematizacion-plan-piloto-de-seguro-horticola</t>
    </r>
  </si>
  <si>
    <r>
      <t xml:space="preserve">5) </t>
    </r>
    <r>
      <rPr>
        <sz val="11"/>
        <color indexed="8"/>
        <rFont val="Times New Roman"/>
        <family val="1"/>
      </rPr>
      <t>Maps of suitable areas of dry land crops in Argentina, available in: http://www.ucar.gob.ar/index.php/biblioteca-multimedia/buscar-publicaciones/24-documentos/2709-mapas-de-areas-de-cultivos-de-secano-en-la-argentina</t>
    </r>
  </si>
  <si>
    <r>
      <t xml:space="preserve">6) </t>
    </r>
    <r>
      <rPr>
        <sz val="11"/>
        <color indexed="8"/>
        <rFont val="Times New Roman"/>
        <family val="1"/>
      </rPr>
      <t xml:space="preserve">Risk maps of water deficit and excess in crops according to climate change scenarios in Argentina, available in: http://www.ucar.gob.ar/index.php/biblioteca-multimedia/buscar-publicaciones/24-documentos/2710-mapas-de-areas-de-cultivos-de-secano-en-la-argentina-2 </t>
    </r>
  </si>
  <si>
    <t xml:space="preserve">Project contacts  </t>
  </si>
  <si>
    <t>HS</t>
  </si>
  <si>
    <t>Number of families assisted by means of crop protection structures (disaggregated by gender).</t>
  </si>
  <si>
    <t>Number of families assisted in the management and use of forage resources (disaggregated by gender).</t>
  </si>
  <si>
    <t xml:space="preserve">With the agrometeorological stations fully operational and installed, local agro meteorological information was abailable for further reports development. Humidity and soil sensors were incorporated enabling with that the start of testing activities in demonstration plots. This has contributed to the generation of information to be included in the agroclimate information outputs designed and made public by the Office of Agricultural Risk (ORA). During this period the executing entities finished the process of integration of the various reports generated by provincial institutes in the 4 provinces of the project - Chaco, Corrientes, Santiago del Estero and Santa Fe - as well as the  information generated by national institutes with representations in these provinces - INTA experimental stations and agencies - and outputs developed by ORA.  The web platform is fully operation and public. Agroclimatice information contained in the web platform  offer unlimited and free-of-charge access to the content, which will be mantained and updated by the executing entities, which guarantees the sustainability of the activity after the project finishes. This is the milestone that the project has managed to reach. Unfortunately it will not be possible to transform the content of the web platform in an early warning system that reaches target population before an extreme event happens, with recommendations, as has been planned in the original design of the project. However, this platform consist of a previous and necessary step in the organization of the relevant information and in getting together the different instittutions producing agrometeorological information for the sector. It is expected that in the future, this could be the platform for the development of an early warning system directed at smallholders. </t>
  </si>
  <si>
    <t>% of compilation and assessment of databases and georeferenced mapping in the area of intervention.</t>
  </si>
  <si>
    <t>DIPROSE</t>
  </si>
  <si>
    <t>October 2017 - 30th September 2018</t>
  </si>
  <si>
    <t>At the beginning of 2017, a request was made to reallocate funds from the original matrix of project design. After intense work over the course of 2016, the executing partners adjusted the activity planning and it was decided to increase the budgetary allocation of some of the components and to reduce that of others. Resource reallocation was approved in February by the Board of the Adaptation Fund and thus the following changes to the original design were introduced. The access-to-water subcomponent was prioritized as one of the main needs of adaptation of producers of the area. Consequently, funds were increased by 43% as regards the original allocation. The transfer-of-risk subcomponent had its resources diminished by 40% as one of the activities was not performed, and instead, a much lesser allocation of resources was proposed. Subcomponent 1.3 sustained reallocation from within, with the following activities being decommissioned and therefore eliminated on the results matrix:  1) assistance to aboriginal population with fruit and vegetable gardens under irrigation and husbandry of minor livestock; 2) handling and use of fodder resources; 3) implementation of soil management techniques. Instead, funds were reallocated to activities concerning crop protection systems and retrofitting of facilities and equipment. Globally, the subcomponent sustained a decline of 10% of the initially allocated resources. As regards subcomponent 2.1:  Integration and expansion of the region's agrometeorological networks, the budget assigned was raised by 36% on account of changes in the anticipated costs. No new activities were incorporated. Funds were cut by about 30% in subcomponent 2.2 - Development of an Early Warning and Decision System for the evaluation and management of climate risks, including extreme events - since some of the activities could not be conducted and were beyond the control of the project, and some others had over-estimated costs. Another subcomponent that was curtailed was that of training. After the changes mentioned, the original goals were not changed accordingly. It would be better to promote the reallocation of goals in terms of project outcomes, reflecting changes of the financial resources. The only modifications made to the results matrix are the elimination of the activities which were not being implemented and whose funding was eliminated.                                                                                                                                                                                                                                                                                                                                                                  As regards major changes made during the period to improve the outcomes, it is worth mentioning the integration of agro meteorological stations within the region of the project to the standards of the National Meteorological Services and the national Network of stations. Other significant achievement is the strengthening of capacities through trainings, that included also in this period the training of children in schools, teachers and directive staff, as well as journalists and communication professionals, who are better prepared to understand and communicate impacts of climate change and the different opportunities and technologies available in the region to address this challenge.</t>
  </si>
  <si>
    <t>Milagros Castro Ríos</t>
  </si>
  <si>
    <t>mcastrorios@magyp.gob.ar</t>
  </si>
  <si>
    <t>mnanclares@magyp.gob.ar</t>
  </si>
  <si>
    <t>ORA - Luis Urriza (Subsecretary of Agriculture)</t>
  </si>
  <si>
    <t xml:space="preserve">During the last year important delays affected the project due to institutional changes, which redefined administrative processes and  new authorities, who had to undergo a long process until they were appointed and their signing was authorized. Another event that negatively affected the pace of project was the national policy of zero deficit, in which the National Administration commits to a reduction in the government expenditure. Even though the money of the donation was deposited in the bank account, the national laws require that all national expenditure is approved under the law on National Budget. As explained, the budget suffered important reductions in order to achieve the deficit zero and therefore during 2018 the Project did not receive the authorization to spend the totality of the money that was left in order to be able to implement alll activities initially planned.
</t>
  </si>
  <si>
    <t>The sustainability of the project actions continues focusing on institutional coordination and strengthening by developing agreements on the long term and installed capacity in the public administration. The proposed activities of the project fall within the scope of institutions belonging to the National Public Administration. Therefore, these actions will continue once the project comes to an end.  INTA for instance has incorporated funds available in the territory for works of access to water and optimization of agricultural practices through special projects of PROHUERTA, which is part of its permanent budget and represents additional funding of that of the AF. Regarding the Pilot Plan of Greenhouse Horticulture designed and executed by the Office for Agricultural Risk, it is expected that the scheme will be further financed and continued through an IFAD funded project for the NEA and NOA region, which has been recently started in Argentina (PROCANOR: Programme for Economic Insertion of Family Producers of Northern Argentina).</t>
  </si>
  <si>
    <t>The National Government as well as the Executing entities have shown their commitment throughout the project with the proposed activities of the project. INTA for example has already incorporated in their annual call for project formulation the topic of access to safe water and the technologies promoted within the framework of the project to address climate change adaptation needs. The Secretary of Environment and Suistainable Development is currently developing sectoral plans of mitigation and adaptation as inputs for the National Plan of Response to Climate Change. By the end of 2018 the Secretary of Agroindustry will also have finished the development of the sectorial plan of adaptation to climate change. To this end, different workshops have been taking place gathering all relevant stakeholders working in agriculture, agroindustry and climate change. Representatives of the project have also been part of this process sharing the experiences of technologies promoted by the Project and the different results. All the above-mentioned actions clearly show the interest of local and national administrations to supports the subject-matter.</t>
  </si>
  <si>
    <t>The different administrative procedures as well as clearly defined subproject proposal applications have been successful to guarantee transparency and no political interference in the allocation of resources. The control check developed includes prior approval of investments by executing entities as well as systematic follow-up and monitoring processes of the activities performed. Therefore, accountability is guaranteed as a result of the intervention of crossed checks and different institutional controls.</t>
  </si>
  <si>
    <t>Improvements in the use and productivity of water for smallholders in the region has been the main achievement and impact of the project. The initial goals of technologies of wells drilled, community reservoirs, multipurpose water systems, cisterns and rainwater wells or "aljibes"with retrofitted roofs, were supposed to reach a total of 1283 families. After 5 years of project implementation, smallholders and technicians on the ground have reached with these technologies 1892 families of smallholders and 1856 students, children and school teachers in public schools and shelters. They have all improved their access to safe water, and as a result an increase in children attendance to public schools, a saving of 4 hours a day in the time that women dedicate to the carrying of water, increase in vegetable gardens in the fields of the smallholders and improvements in health. As the initial estimation of technologies adoption was different from what smallholders finally chose, the global target of families benefiting from this intervention has exceeded the goal by almost 50%. During the third year of implementation it was noticed that on the field, most smallholders needed to improve the access to safe water as water scarcity and dry seasons are the main problems for the region. Therefore, the executing entity together with the NIE decided to request a reallocation of resources from the subcomponent of optimization of agricultural practices to the improvements in use and productivity of water. This flexibility allowed to better address the main impact of climate change in the region and make a huge impact on smallholders quality of life.  A multipurpose water system had been initially proposed by some technicians from INTA to access water as potential adaptation measure. However, throughout project execution it was observed that producers chose the other technologies mentioned, specially cisterns and rainwater wells with retrofitted roofs as the underground water is difficult to get and in most localities there are seasonal rains. This technology is simpler to build  and offer a suitable solution for water requirements, therefore the activity was eliminated of the logical framework matrix, since the funding allocated was eliminated. Though great progress has been made, there still remain minor works under construction in different locations of the Project. The executing entity has presented a work plan to continue the construction and guarantee works completion even when the project does not allocate more resources. A closely monitoring will be carried out between the Executing Entity and the NIE.</t>
  </si>
  <si>
    <r>
      <t xml:space="preserve">During the period, there were institutional changes at the National Implementing Entity as well as in the Ministry of Agroindustry, which caused delays and negatively affected the pace of execution of the project. At the beginning of the year, UCAR was integrated into one </t>
    </r>
    <r>
      <rPr>
        <sz val="12"/>
        <color indexed="8"/>
        <rFont val="Times New Roman"/>
        <family val="1"/>
      </rPr>
      <t>of</t>
    </r>
    <r>
      <rPr>
        <sz val="11"/>
        <color indexed="8"/>
        <rFont val="Times New Roman"/>
        <family val="1"/>
      </rPr>
      <t xml:space="preserve"> the Subsecretaries of the Ministry of Agroindustry, and turned into the General Direction of Sectorial and Special Programmes and Projects (DIPROSE). This change meant that for some lapse of time all administrative procedures were put on hold until the new organization of the structure was adopted. For over three months, some of the procurement processes as well as the new activities planned could not be implemented until the designation of the new director of the former UCAR and the administrative authorizations. Another event that negatively affected the pace of project was the national policy of zero deficit, in which the National Administration commits to a reduction in the government expenditure. Even though the money of the donation was deposited in the bank account, the national laws require that all national expenditure is approved under the law on National Budget. As explained, the budget suffered important reductions in order to achieve the deficit zero and therefore during 2018 the Project did not receive the authorization to spend the totality of the money that was left for the project to finish. Therefore, not all the planned activities could be completed and probably part of the donation will be reimboursed to the Adaptation Fund.</t>
    </r>
  </si>
  <si>
    <t>As mentioned in the previous section, there were changes not only at the NIE level, but also within the Ministy of Agroindustry. The Office for Agricultural Risk (ORA) also suffered institutional changes, which led to a significant delay in determining the new head of the Project for this executing entity. All activities that were about to start implementation were supended for over three months until the new administrative procedures for the execution of the activities of ORA was determined. Therefore, one of the activities of ORA: the implementation of a revolving fund as mechanism for transferring risks in the province of Santa Fe could not be executed within the framework of this project. It required at least one year of execution and with the delay experienced the NIE along with the ORA considered that it would be unwise to start such an activity with the remaining time available for project execution.  This year also the construction of minor works in territory were slower than the previous year, specially because many locations were affected by heavy rain over a few months. The DIPROSE (former UCAR) as NIE required to INTA an update progress report of work construction and with that information sent a letter to the Project Coordinator demanding a plan for works pending and a commitment of completion to ensure execution of such works. Some progress has been made since the requirement, but there are still works pending, which will be closely monitored by the DIPROSE together with INTA as executing entity.</t>
  </si>
  <si>
    <t xml:space="preserve">The project has paid special attention to ensure the equal participation of women in all activities. Final beneficiaries of direct investments account for only 16% of total families, but the reason of this is that when technicians fill out the forms of the monitoring system, as they are counting families when the man is part of the household they tend to register the man. However, the main impact of the investments is on the quality of life of women, as they carry the water, an activity that consumed roughly 4 hours a day. In field visits and according to monitoring reports, women are greatly benefited for the adoption of technologies that allow access to safe water. Furthermore, the  training of smallholders show the huge participation of women, that reached more than half of total attendants. This empowers women within the communities and organizations and install capacity on climate change adaptation as the voice of women is heard when they present their take on the problems, urgencies and solutions. As previously mentioned, the project has successfully promoted social equity in the gains created through the intervention and has also promoted visibility  of women and their needs, enhancing their participation, management and leadership skills.
</t>
  </si>
  <si>
    <t>The original project design included two insurance pilot plans: one aimed at horticulture and the other one at cerela and oil-bearing crops. During project implementation it was decided to hold the implementation of the pilot plan for oil-bearing crops, since overcoming the obstacles to implement it within the project's timeline was not deemed feasible. Instead, it was decided to conduct a two campaigns of the horticulture pilot plan, which benefited 581 producers at its first stage during 2016 and 666 additional producers during the second stage from 2017 until Februray 2018. After finishing the second campaign a systematization of the experience was carried out, interviewing the private insurance companies, the national government, the local government of Corrientes and the smallholders beneficiaries of the pilot insurance plan and showed that all stakeholders depict this product as positive. All stakeholders showed interest in keeping the insurance policy and though improvements to the scheme were suggested, everyone agreed on the importance of such insurance for risk transfer for the continuity of horticulture in the region. During the implementation of the pilot plan an evaluation of the different damage assessment methods was also conducted. Comparison of advantages and disadvantages of using satellite images, pictures taken though drones, and  damage verification by inspectors of the insurance entities allowed the project to gather useful information on which methodology is better under different evaluation criteria.  During 2017, an additional activity for the area of Santa Fe was prosed as risk transfer management for those smallholders that could not apply for the insurance since they did not have greenhouse horticulture production. The development of terms and conditions to implement the revolving fund system took over a year as many stakeholders had to be involved; NGOs working in the territory for the granting, administration and monitoring of micro-credits, smallholders, administrative procedures within the NIE and supervision mechanisms within the Agricultural Risk Office of the Ministry of Agroindustry. Unfortunately, when it was ready to be launched, at the begining of this year, an institutional reform was undertaken within the Ministry of Agroindustry and the former UCAR (NIE), which put on hold the launching of new activities for over three months. When all administrative procedures were ready in allignment with the new structure of the Ministry, the Coordination of the Project at the NIE, along with the Executing Entity (ORA) deemed better not to proceed with the implementation of the activity since the project was in its final stage and there was not sufficient time to implement, monitor and evaluate correctly the new revolving-fund scheme. As a result, it is expected that the resources that were allocated to this activity, will be reimbursed to the Adaptation Fund since they have not been spent.</t>
  </si>
  <si>
    <t xml:space="preserve">The development and set-up of portable NIMBUS stations was completed during 2016 and 2017. Data has been already available and accessible for the various stakeholders in all  4 provinces of the project, on a regional and national scale. As regards progress in interoperability, quality, and unification of agrometeorological databases, data interoperability was achieved for agrometeorological data of the 4 provinces of the project. Interoperability and uploading of soil data was achieved as well as  database unification for all provinces of the region. A major achievement in the period was the standarization of 77 agrometeorological stations within the area of the project belonging to INTA and local governments. The National Meteorological Service, visited all of the stations and ensured the standarization of its information so that all station can be integrated to the national meteorological network. This way, the information generated complies with the National Meteorologica Services standars. With the project information on climate variables from local meteorological station networks, and other outputs from local and national institutes are available for technicians and smallholders and allow them to have better decision-making instruments to face climate change. </t>
  </si>
  <si>
    <t>During the reporting period, progress was made in the execution of families assisted by means of crop protection structures, achieving more than 55% of the ultimate goal set at the begining of the project. Regarding use and management of forage resources no major progress has been made, the same as to the improvement of technology in rural smallholder's facilities. Materials for a greater adoption of these technologies have been distributed among smallholders in the region of the project, but in some cases, there are still different works that remain to be implemented mainly due to bad weather conditions in the last months. Apart from this reason, it is still important to consider that the logical framework reflects the original goals set at the begining of the project, while during the project a reallocation of resources was done, allocating part of the resources of this subcomponent to the subcomponent of improvements in access to safe water, as the technicians and smallholders prioritized these kind of interventions during the implementation phase. As the problem of water scarcity is becoming more and more difficult in the region, most smallholders needed first to solve the lack of water in order to incorporate optimization of agricultural practices and therefore, this subcomponent shows less progress than first estimated in the original project design. Crop protection systems were installed benefiting over 150 families, three schools, 472 rural students and teachers from the region's most vulnerable communities, and achieving an implementation that doubled the progress made compared to a year before. Many training have also been done in schools and communities to promote the organic and agroecological production to decrease the use of chemical pesticides as well as to improve the resilience of smallholders facing food scarcity and the prices raise in times of drought.</t>
  </si>
  <si>
    <t>Along this last period, the project has concentrated efforts in reaching new target groups for capacity development in the generation of appropriate adaptive interventions and the knowledge of the impacts of climate change in the region.  The targets set in the logical framework have been greatly exceeded. For small-scale producers, it has reached an execution level of 116%.  Therefore, a total of 3,718 producers have received training in the topics of organic production, climate change impacts in the region, adaptation to climate change technologies, access to safe water, risk management transfer systems, construction of wells and cisterns, use of climate information; use and maintenance of agrometeorological automatic stations; and gender approach. Approximately 53% of smallholders trained are women and 51% are young population, which denotes the focus of the project in social inclusion. Regarding training for technicians, in all, over 560 technicians were reached, 50% of which are women, and 12% young technicians under 30 years old. Most of the technicians received more than one training under the project, and over the years attended various planning meetings and debates over the project's progress. The capacity building activities involving technicians targeted specially INTA technicians working on the field in technical assistance to smallholders within the region of the project. Monitoring visits along with the internal audit done by the NIE have shown evidence of the improvement in the technologies construction since the project first started. Technicians have learned throughout these years, which technologies are more appropriated for each region and the quality of completion of the adaptation technologies has been enhanced. As to capacity building among smallholders in the region, the main evidence of impact is the fact that smallholders trained in adaptation technologies - such as cisterns - replicate technologies with other families and in some cases even get temporary jobs in construction thereof. During 2018 new stakeholders have been reached by the trainings: students, teachers and directive staff of agriculture schools along with journalists and college students of communication and environmental studies in the region of the Project. In June a major event "Escuelagro" was co-hosted by the Project and the Direction of Agricultural Schools of the former Ministry of Agroindustry, now Subsecretary of Agroindustry of the Ministry of Production and Labour where all rural schools of the Province of Chaco were invited to different lectures and workshops on climate change, adaptation technologies, agroindustry and entrepreneurship. More than 200 students, teachers and directive staff from the schools participated in the event, which also served as a platform to listen to young children worries and motivations; and to present them information on the use of climate information and train them in the expected impacts of climate change on the region, and which opportunities were available to be prepared to face these challenges.</t>
  </si>
  <si>
    <t xml:space="preserve">Former UCAR (Unit for Rural Change), now named: DIPROSE - General Direction of Sectorial and Special Programmes and Projects - Secretary of Agroindustry, Ministry of Production and Labour </t>
  </si>
  <si>
    <t>lurriza@magyp.gob.ar</t>
  </si>
  <si>
    <t>After 5 years of implementation and reaching the final stage, the project is rated as satisfactory. Significant progress has been made, exceeding project design goals in some of the subcomponent and milestones, and only performing below what was envisaged regarding the completion of an early warning system. In fact, with the resource reallocation approved in February 2017, the project was expected to concentrate its efforts on the subcomponent of improvements in use, management, and access to safe water. The results evdenced on the field have greatly surpassed any expectation, reaching over 1800 families and additionally 1890 students, teachers, and children from public schools and shelters. Field visit and information from the monitoring and evaluation system of the project show an importan impact in the quality of life of smallholders, specially women, who are responsible for carrying the water. It has also been highlighted that prior to the project, families have lost the tradition of growing their own food as animals and vegetable gardens have been lost due to the water scarcity. After implementing the technologies promoted by the project, significant changes have been seen regarding improved food security, attendance to school of children, who previously could not shower at home and therefore sometimes did not attend classes, increased time availability for women who can spend those hours in other activities, and planning of productive improvements as the main problem of accessing water is solved. Regarding the pilot insurance plan for greenhouse horticulture, it was a positive first experience, which allowed to create an incipient market of demand and supply of insurance aimed at middle and smallholders in the sector. Although all stakeholders agree that is a successful experience, more information on longer trends of agrometeorological events is needed for the market to be fully developed without the intervention of the Government. As explained in other sections, this year a new activity of  for transfer of risk was planned to be implemented: a revolving fund so that small-scale producers could request funds by way of credit and install adaptation measures. However, due to the institutional changes at the former Ministry of Agroindustry(now Secretary of Agorindustry of the Ministry of Production and Labour); and the change of authorities all new activities were put on hold for several months and finally it was decided not to implement the revolving fund instrument as the project was on its final stage and more time was required for the adequate follow up and monitoring of the revolving scheme. There are still some minor works in the field which have not been completed. Materials have already been distributed, but due to weather conditions, trainings have been delayed and the adaptation interventions remain to be built. The NIE together with the executing entity has flagged these minor works and closely monitoring will ensure these technologies are completed and reach final beneficiaries. The increase in the integration of local agrometeorological information in the 4 provinces of the project has been achieved, and a major result of the project achieved in the  period is the integration of 105 agrometeorological stations to the national network.  The development of an early warning systema has not been achieved, but  the compilation of agrometeorological reports in the web platform created, which is now public and free of charge, is considered as an important step for the creation of early warning reports directed at smallholders. Next steps to achieve this goal would be to ensure the participation of all the stakeholders involved in the creation of the platform and which provide information to it, in the development of a periodic report which could summerize the most important climate variability trends observed, analyze what is expected for the following period and make recommendations suitable for the final beneficiaries of the information: small and medium smallholders. The trainings reached far more people that first envisaged and will continue until December, enhancing capacities of smallholders for the adoption of adaptation measures and the analysis of climate change impacts. The project finishes with a huge capacity building enhancement of technicians on the region as well as on smallholders, who were trained to build their own adaptation technologies and are replicating them in different places of the region. The goals set at the begining were surpassed and a huge effort for the inclusion of women and young people was made as to guarantee sustainability and social equity.</t>
  </si>
  <si>
    <t xml:space="preserve">2018 is the last year of the project execution. After 5 years of implementation the technical assistance of technicians of INTA in territory has been crucial for the adequate adoption of the proposed adaptation measures along with the capacity development of smallholders in the different provinces, where the Project was executed. To this purpose, different trainings have been conducted to first train technicians in the adaptation technologies promoted by the Project, along with the technical support of specialists engaged in climate change. At the same time the Office of Agricultural Risk has reached technical staff working in Municipalities and the private sector. The commitment of the private sector was promoted through agreements for network integration and joint work with insurance companies. 
</t>
  </si>
  <si>
    <r>
      <t xml:space="preserve">The difference in the numbers between the baseline information and the target performance at completion corresponds to the percentage of the staff identified at the project area, who will increase their capacities.
The Baseline identified  200 staff working in the project area (Santa Fe, Chaco, Corrientes and Santiago del Estero) with low capacity to respond to, and mitigate impacts of, climate-related events. 
The target performance at completion of the project, which is included in the result tracker is: 80% of those staff and public officers (that means 160) have high capacity to respond to, and mitigate impacts of, climate-related event. 
This is the reason why the number of staff provided in the baseline is higher. The difference is the number of staff who increase their capacity to adapt and mitigate.
Nevertheless, as this is one of the most important results for the project, </t>
    </r>
    <r>
      <rPr>
        <sz val="11"/>
        <color indexed="8"/>
        <rFont val="Calibri"/>
        <family val="2"/>
      </rPr>
      <t>we could modify</t>
    </r>
    <r>
      <rPr>
        <sz val="11"/>
        <color indexed="8"/>
        <rFont val="Calibri"/>
        <family val="2"/>
      </rPr>
      <t xml:space="preserve"> the target performance at completion to the total of the staff identified and trained. 
Thus, it would be “200 staff working in the project area have high capacity to respond to and mitigate impacts of climate related events”
</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</si>
</sst>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yyyy"/>
    <numFmt numFmtId="181" formatCode="[$USD]\ #,##0"/>
    <numFmt numFmtId="182" formatCode="[$-409]mmm\-yy;@"/>
    <numFmt numFmtId="183" formatCode="[$USD]\ #,##0.00"/>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s>
  <fonts count="98">
    <font>
      <sz val="11"/>
      <color theme="1"/>
      <name val="Calibri"/>
      <family val="2"/>
    </font>
    <font>
      <sz val="11"/>
      <color indexed="8"/>
      <name val="Calibri"/>
      <family val="2"/>
    </font>
    <font>
      <b/>
      <sz val="16"/>
      <name val="Times New Roman"/>
      <family val="1"/>
    </font>
    <font>
      <sz val="11"/>
      <name val="Times New Roman"/>
      <family val="1"/>
    </font>
    <font>
      <b/>
      <sz val="11"/>
      <name val="Times New Roman"/>
      <family val="1"/>
    </font>
    <font>
      <i/>
      <sz val="11"/>
      <name val="Times New Roman"/>
      <family val="1"/>
    </font>
    <font>
      <sz val="11"/>
      <color indexed="8"/>
      <name val="Times New Roman"/>
      <family val="1"/>
    </font>
    <font>
      <b/>
      <sz val="11"/>
      <color indexed="8"/>
      <name val="Times New Roman"/>
      <family val="1"/>
    </font>
    <font>
      <i/>
      <sz val="11"/>
      <color indexed="8"/>
      <name val="Times New Roman"/>
      <family val="1"/>
    </font>
    <font>
      <b/>
      <sz val="11"/>
      <color indexed="8"/>
      <name val="Calibri"/>
      <family val="2"/>
    </font>
    <font>
      <sz val="11"/>
      <color indexed="43"/>
      <name val="Calibri"/>
      <family val="2"/>
    </font>
    <font>
      <sz val="11"/>
      <color indexed="10"/>
      <name val="Times New Roman"/>
      <family val="1"/>
    </font>
    <font>
      <b/>
      <sz val="11"/>
      <color indexed="10"/>
      <name val="Times New Roman"/>
      <family val="1"/>
    </font>
    <font>
      <b/>
      <sz val="14"/>
      <color indexed="8"/>
      <name val="Times New Roman"/>
      <family val="1"/>
    </font>
    <font>
      <b/>
      <i/>
      <sz val="11"/>
      <color indexed="8"/>
      <name val="Times New Roman"/>
      <family val="2"/>
    </font>
    <font>
      <sz val="12"/>
      <color indexed="8"/>
      <name val="Times New Roman"/>
      <family val="2"/>
    </font>
    <font>
      <sz val="10"/>
      <name val="Times New Roman"/>
      <family val="1"/>
    </font>
    <font>
      <sz val="11"/>
      <color indexed="9"/>
      <name val="Times New Roman"/>
      <family val="1"/>
    </font>
    <font>
      <b/>
      <u val="single"/>
      <sz val="11"/>
      <color indexed="8"/>
      <name val="Times New Roman"/>
      <family val="1"/>
    </font>
    <font>
      <u val="single"/>
      <sz val="11"/>
      <color indexed="12"/>
      <name val="Calibri"/>
      <family val="2"/>
    </font>
    <font>
      <sz val="11"/>
      <color indexed="43"/>
      <name val="Times New Roman"/>
      <family val="1"/>
    </font>
    <font>
      <b/>
      <u val="single"/>
      <sz val="11"/>
      <name val="Times New Roman"/>
      <family val="1"/>
    </font>
    <font>
      <b/>
      <sz val="12"/>
      <color indexed="8"/>
      <name val="Times New Roman"/>
      <family val="1"/>
    </font>
    <font>
      <b/>
      <u val="single"/>
      <sz val="11"/>
      <color indexed="8"/>
      <name val="Calibri"/>
      <family val="2"/>
    </font>
    <font>
      <b/>
      <sz val="9"/>
      <name val="Tahoma"/>
      <family val="2"/>
    </font>
    <font>
      <sz val="9"/>
      <name val="Tahoma"/>
      <family val="2"/>
    </font>
    <font>
      <sz val="10"/>
      <color indexed="8"/>
      <name val="Times New Roman"/>
      <family val="1"/>
    </font>
    <font>
      <b/>
      <i/>
      <sz val="11"/>
      <name val="Times New Roman"/>
      <family val="1"/>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9"/>
      <color indexed="8"/>
      <name val="Calibri"/>
      <family val="2"/>
    </font>
    <font>
      <b/>
      <i/>
      <sz val="11"/>
      <color indexed="8"/>
      <name val="Calibri"/>
      <family val="2"/>
    </font>
    <font>
      <b/>
      <sz val="11"/>
      <color indexed="60"/>
      <name val="Calibri"/>
      <family val="2"/>
    </font>
    <font>
      <i/>
      <sz val="11"/>
      <color indexed="8"/>
      <name val="Calibri"/>
      <family val="2"/>
    </font>
    <font>
      <sz val="8"/>
      <color indexed="8"/>
      <name val="Calibri"/>
      <family val="2"/>
    </font>
    <font>
      <i/>
      <sz val="11"/>
      <name val="Calibri"/>
      <family val="2"/>
    </font>
    <font>
      <sz val="9"/>
      <color indexed="60"/>
      <name val="Calibri"/>
      <family val="2"/>
    </font>
    <font>
      <sz val="10"/>
      <color indexed="8"/>
      <name val="Arial"/>
      <family val="2"/>
    </font>
    <font>
      <sz val="10"/>
      <color indexed="8"/>
      <name val="Calibri"/>
      <family val="2"/>
    </font>
    <font>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1"/>
      <color rgb="FF000000"/>
      <name val="Times New Roman"/>
      <family val="1"/>
    </font>
    <font>
      <i/>
      <sz val="11"/>
      <color rgb="FF000000"/>
      <name val="Times New Roman"/>
      <family val="1"/>
    </font>
    <font>
      <b/>
      <sz val="11"/>
      <color rgb="FF000000"/>
      <name val="Times New Roman"/>
      <family val="1"/>
    </font>
    <font>
      <sz val="11"/>
      <color rgb="FFFF0000"/>
      <name val="Times New Roman"/>
      <family val="1"/>
    </font>
    <font>
      <b/>
      <sz val="14"/>
      <color rgb="FF000000"/>
      <name val="Times New Roman"/>
      <family val="1"/>
    </font>
    <font>
      <b/>
      <sz val="11"/>
      <color theme="1"/>
      <name val="Times New Roman"/>
      <family val="1"/>
    </font>
    <font>
      <b/>
      <sz val="11"/>
      <color rgb="FFFF0000"/>
      <name val="Times New Roman"/>
      <family val="1"/>
    </font>
    <font>
      <sz val="20"/>
      <color theme="1"/>
      <name val="Calibri"/>
      <family val="2"/>
    </font>
    <font>
      <sz val="12"/>
      <color theme="1"/>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8"/>
      <color theme="1"/>
      <name val="Calibri"/>
      <family val="2"/>
    </font>
    <font>
      <sz val="9"/>
      <color rgb="FF9C6500"/>
      <name val="Calibri"/>
      <family val="2"/>
    </font>
    <font>
      <sz val="10"/>
      <color theme="1"/>
      <name val="Arial"/>
      <family val="2"/>
    </font>
    <font>
      <b/>
      <u val="single"/>
      <sz val="11"/>
      <color rgb="FF000000"/>
      <name val="Times New Roman"/>
      <family val="1"/>
    </font>
    <font>
      <sz val="10"/>
      <color theme="1"/>
      <name val="Calibri"/>
      <family val="2"/>
    </font>
    <font>
      <i/>
      <sz val="11"/>
      <color theme="1"/>
      <name val="Times New Roman"/>
      <family val="1"/>
    </font>
    <font>
      <sz val="18"/>
      <color theme="1"/>
      <name val="Calibri"/>
      <family val="2"/>
    </font>
    <font>
      <b/>
      <sz val="16"/>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FFF4C5"/>
        <bgColor indexed="64"/>
      </patternFill>
    </fill>
    <fill>
      <patternFill patternType="solid">
        <fgColor theme="2"/>
        <bgColor indexed="64"/>
      </patternFill>
    </fill>
    <fill>
      <patternFill patternType="solid">
        <fgColor rgb="FFFFFFFF"/>
        <bgColor indexed="64"/>
      </patternFill>
    </fill>
    <fill>
      <patternFill patternType="solid">
        <fgColor theme="6" tint="-0.2499700039625167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medium"/>
      <right style="medium"/>
      <top/>
      <bottom style="medium"/>
    </border>
    <border>
      <left style="medium"/>
      <right style="medium"/>
      <top style="medium"/>
      <bottom style="thin"/>
    </border>
    <border>
      <left style="medium"/>
      <right style="medium"/>
      <top style="thin"/>
      <bottom/>
    </border>
    <border>
      <left style="medium"/>
      <right style="medium"/>
      <top style="medium"/>
      <bottom/>
    </border>
    <border>
      <left style="medium"/>
      <right style="medium"/>
      <top style="thin"/>
      <bottom style="medium"/>
    </border>
    <border>
      <left style="medium"/>
      <right style="thin"/>
      <top style="medium"/>
      <bottom/>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medium"/>
      <top style="dashed"/>
      <bottom style="medium"/>
    </border>
    <border>
      <left style="medium"/>
      <right style="medium"/>
      <top style="medium"/>
      <bottom style="dashed"/>
    </border>
    <border>
      <left style="medium"/>
      <right style="medium"/>
      <top style="dashed"/>
      <bottom/>
    </border>
    <border>
      <left style="medium"/>
      <right style="medium"/>
      <top/>
      <bottom style="dashed"/>
    </border>
    <border>
      <left style="medium"/>
      <right style="medium"/>
      <top style="dashed"/>
      <bottom style="thin"/>
    </border>
    <border>
      <left>
        <color indexed="63"/>
      </left>
      <right style="medium"/>
      <top style="thin"/>
      <bottom style="dotted"/>
    </border>
    <border>
      <left style="medium"/>
      <right style="medium"/>
      <top style="thin"/>
      <bottom style="dotted"/>
    </border>
    <border>
      <left>
        <color indexed="63"/>
      </left>
      <right style="medium"/>
      <top style="dotted"/>
      <bottom/>
    </border>
    <border>
      <left style="medium"/>
      <right style="medium"/>
      <top style="dotted"/>
      <bottom/>
    </border>
    <border>
      <left style="medium"/>
      <right style="medium"/>
      <top style="thin"/>
      <bottom style="dashed"/>
    </border>
    <border>
      <left style="medium"/>
      <right>
        <color indexed="63"/>
      </right>
      <top>
        <color indexed="63"/>
      </top>
      <bottom style="thin"/>
    </border>
    <border>
      <left>
        <color indexed="63"/>
      </left>
      <right style="medium"/>
      <top>
        <color indexed="63"/>
      </top>
      <bottom style="thin"/>
    </border>
    <border>
      <left style="thin"/>
      <right style="medium"/>
      <top style="medium"/>
      <bottom style="medium"/>
    </border>
    <border>
      <left/>
      <right style="thin"/>
      <top style="thin"/>
      <bottom style="thin"/>
    </border>
    <border>
      <left style="thin"/>
      <right style="thin"/>
      <top style="medium"/>
      <bottom style="thin"/>
    </border>
    <border>
      <left/>
      <right style="thin"/>
      <top style="medium"/>
      <bottom style="thin"/>
    </border>
    <border>
      <left style="thin"/>
      <right style="thin"/>
      <top/>
      <bottom style="thin"/>
    </border>
    <border>
      <left style="thin"/>
      <right style="thin"/>
      <top style="thin"/>
      <bottom/>
    </border>
    <border>
      <left style="thin"/>
      <right/>
      <top style="thin"/>
      <bottom style="thin"/>
    </border>
    <border>
      <left/>
      <right style="medium"/>
      <top style="thin"/>
      <bottom style="thin"/>
    </border>
    <border>
      <left/>
      <right style="thin"/>
      <top style="thin"/>
      <bottom style="medium"/>
    </border>
    <border>
      <left style="medium"/>
      <right/>
      <top style="thin"/>
      <bottom style="medium"/>
    </border>
    <border>
      <left style="thin"/>
      <right style="medium"/>
      <top style="thin"/>
      <bottom style="medium"/>
    </border>
    <border>
      <left style="thin"/>
      <right style="medium"/>
      <top style="medium"/>
      <bottom/>
    </border>
    <border>
      <left style="medium"/>
      <right/>
      <top style="medium"/>
      <bottom style="medium"/>
    </border>
    <border>
      <left/>
      <right/>
      <top style="medium"/>
      <bottom style="medium"/>
    </border>
    <border>
      <left style="medium"/>
      <right style="thin"/>
      <top style="thin"/>
      <bottom style="thin"/>
    </border>
    <border>
      <left style="medium"/>
      <right/>
      <top style="thin"/>
      <bottom/>
    </border>
    <border>
      <left/>
      <right style="thin"/>
      <top style="thin"/>
      <bottom/>
    </border>
    <border>
      <left style="medium"/>
      <right/>
      <top style="medium"/>
      <bottom style="thin"/>
    </border>
    <border>
      <left style="medium"/>
      <right/>
      <top style="thin"/>
      <bottom style="thin"/>
    </border>
    <border>
      <left style="medium"/>
      <right style="thin"/>
      <top style="medium"/>
      <bottom style="medium"/>
    </border>
    <border>
      <left style="medium"/>
      <right style="thin"/>
      <top/>
      <bottom style="thin"/>
    </border>
    <border>
      <left style="thin"/>
      <right style="medium"/>
      <top/>
      <bottom style="thin"/>
    </border>
    <border>
      <left/>
      <right style="medium"/>
      <top style="medium"/>
      <bottom style="thin"/>
    </border>
    <border>
      <left/>
      <right/>
      <top style="medium"/>
      <bottom style="thin"/>
    </border>
    <border>
      <left/>
      <right/>
      <top style="thin"/>
      <bottom style="thin"/>
    </border>
    <border>
      <left/>
      <right/>
      <top style="thin"/>
      <bottom style="medium"/>
    </border>
    <border>
      <left/>
      <right style="medium"/>
      <top style="thin"/>
      <bottom style="medium"/>
    </border>
    <border>
      <left/>
      <right style="medium"/>
      <top style="thin"/>
      <bottom/>
    </border>
    <border>
      <left/>
      <right>
        <color indexed="63"/>
      </right>
      <top style="thin"/>
      <bottom/>
    </border>
    <border>
      <left>
        <color indexed="63"/>
      </left>
      <right>
        <color indexed="63"/>
      </right>
      <top>
        <color indexed="63"/>
      </top>
      <bottom style="thin"/>
    </border>
    <border>
      <left style="thin"/>
      <right/>
      <top/>
      <bottom style="thin"/>
    </border>
    <border>
      <left style="thin"/>
      <right style="medium"/>
      <top style="thin"/>
      <bottom/>
    </border>
    <border>
      <left style="thin"/>
      <right style="thin"/>
      <top/>
      <bottom/>
    </border>
    <border>
      <left style="thin"/>
      <right/>
      <top style="medium"/>
      <bottom style="thin"/>
    </border>
    <border>
      <left>
        <color indexed="63"/>
      </left>
      <right style="thin"/>
      <top>
        <color indexed="63"/>
      </top>
      <bottom>
        <color indexed="63"/>
      </bottom>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640">
    <xf numFmtId="0" fontId="0" fillId="0" borderId="0" xfId="0" applyFont="1" applyAlignment="1">
      <alignment/>
    </xf>
    <xf numFmtId="0" fontId="0" fillId="16" borderId="10" xfId="0" applyFill="1" applyBorder="1" applyAlignment="1">
      <alignment/>
    </xf>
    <xf numFmtId="0" fontId="0" fillId="16" borderId="11" xfId="0" applyFill="1" applyBorder="1" applyAlignment="1">
      <alignment/>
    </xf>
    <xf numFmtId="0" fontId="0" fillId="16" borderId="12" xfId="0" applyFill="1" applyBorder="1" applyAlignment="1">
      <alignment/>
    </xf>
    <xf numFmtId="0" fontId="0" fillId="16" borderId="13" xfId="0" applyFill="1" applyBorder="1" applyAlignment="1">
      <alignment/>
    </xf>
    <xf numFmtId="0" fontId="3" fillId="16" borderId="14" xfId="0" applyFont="1" applyFill="1" applyBorder="1" applyAlignment="1" applyProtection="1">
      <alignment vertical="top" wrapText="1"/>
      <protection/>
    </xf>
    <xf numFmtId="0" fontId="3" fillId="16" borderId="13" xfId="0" applyFont="1" applyFill="1" applyBorder="1" applyAlignment="1" applyProtection="1">
      <alignment vertical="top" wrapText="1"/>
      <protection/>
    </xf>
    <xf numFmtId="0" fontId="3" fillId="16" borderId="0" xfId="0" applyFont="1" applyFill="1" applyBorder="1" applyAlignment="1" applyProtection="1">
      <alignment/>
      <protection/>
    </xf>
    <xf numFmtId="0" fontId="3" fillId="16" borderId="0" xfId="0" applyFont="1" applyFill="1" applyBorder="1" applyAlignment="1" applyProtection="1">
      <alignment vertical="top" wrapText="1"/>
      <protection/>
    </xf>
    <xf numFmtId="0" fontId="4" fillId="16" borderId="0" xfId="0" applyFont="1" applyFill="1" applyBorder="1" applyAlignment="1" applyProtection="1">
      <alignment vertical="top" wrapText="1"/>
      <protection/>
    </xf>
    <xf numFmtId="0" fontId="4" fillId="33" borderId="15" xfId="0" applyFont="1" applyFill="1" applyBorder="1" applyAlignment="1" applyProtection="1">
      <alignment vertical="top" wrapText="1"/>
      <protection/>
    </xf>
    <xf numFmtId="0" fontId="4" fillId="33" borderId="15" xfId="0" applyFont="1" applyFill="1" applyBorder="1" applyAlignment="1" applyProtection="1">
      <alignment horizontal="center" vertical="top" wrapText="1"/>
      <protection/>
    </xf>
    <xf numFmtId="0" fontId="3" fillId="33" borderId="16" xfId="0" applyFont="1" applyFill="1" applyBorder="1" applyAlignment="1" applyProtection="1">
      <alignment vertical="top" wrapText="1"/>
      <protection/>
    </xf>
    <xf numFmtId="0" fontId="3" fillId="33" borderId="17" xfId="0" applyFont="1" applyFill="1" applyBorder="1" applyAlignment="1" applyProtection="1">
      <alignment vertical="top" wrapText="1"/>
      <protection/>
    </xf>
    <xf numFmtId="0" fontId="6" fillId="0" borderId="17" xfId="0" applyFont="1" applyBorder="1" applyAlignment="1">
      <alignment horizontal="left" vertical="top"/>
    </xf>
    <xf numFmtId="0" fontId="3" fillId="33" borderId="18" xfId="0" applyFont="1" applyFill="1" applyBorder="1" applyAlignment="1" applyProtection="1">
      <alignment vertical="top" wrapText="1"/>
      <protection/>
    </xf>
    <xf numFmtId="0" fontId="3" fillId="34" borderId="17" xfId="0" applyFont="1" applyFill="1" applyBorder="1" applyAlignment="1" applyProtection="1">
      <alignment vertical="top" wrapText="1"/>
      <protection/>
    </xf>
    <xf numFmtId="0" fontId="58" fillId="0" borderId="0" xfId="39" applyFill="1" applyAlignment="1">
      <alignment/>
    </xf>
    <xf numFmtId="0" fontId="3" fillId="0" borderId="17" xfId="0" applyFont="1" applyFill="1" applyBorder="1" applyAlignment="1" applyProtection="1">
      <alignment vertical="top" wrapText="1"/>
      <protection/>
    </xf>
    <xf numFmtId="0" fontId="1" fillId="16" borderId="19" xfId="0" applyFont="1" applyFill="1" applyBorder="1" applyAlignment="1" applyProtection="1">
      <alignment vertical="top" wrapText="1"/>
      <protection/>
    </xf>
    <xf numFmtId="0" fontId="1" fillId="16" borderId="20" xfId="0" applyFont="1" applyFill="1" applyBorder="1" applyAlignment="1" applyProtection="1">
      <alignment vertical="top" wrapText="1"/>
      <protection/>
    </xf>
    <xf numFmtId="0" fontId="1" fillId="16" borderId="21"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75" fillId="10" borderId="10" xfId="0" applyFont="1" applyFill="1" applyBorder="1" applyAlignment="1">
      <alignment/>
    </xf>
    <xf numFmtId="0" fontId="75" fillId="10" borderId="12" xfId="0" applyFont="1" applyFill="1" applyBorder="1" applyAlignment="1">
      <alignment/>
    </xf>
    <xf numFmtId="0" fontId="76" fillId="10" borderId="13" xfId="0" applyFont="1" applyFill="1" applyBorder="1" applyAlignment="1">
      <alignment/>
    </xf>
    <xf numFmtId="0" fontId="76" fillId="10" borderId="14" xfId="0" applyFont="1" applyFill="1" applyBorder="1" applyAlignment="1">
      <alignment/>
    </xf>
    <xf numFmtId="0" fontId="77" fillId="10" borderId="13" xfId="0" applyFont="1" applyFill="1" applyBorder="1" applyAlignment="1">
      <alignment/>
    </xf>
    <xf numFmtId="0" fontId="78" fillId="0" borderId="15" xfId="0" applyFont="1" applyFill="1" applyBorder="1" applyAlignment="1">
      <alignment horizontal="center" vertical="top" wrapText="1"/>
    </xf>
    <xf numFmtId="0" fontId="78" fillId="0" borderId="22" xfId="0" applyFont="1" applyFill="1" applyBorder="1" applyAlignment="1">
      <alignment horizontal="center" vertical="top" wrapText="1"/>
    </xf>
    <xf numFmtId="0" fontId="79" fillId="0" borderId="0" xfId="0" applyFont="1" applyFill="1" applyBorder="1" applyAlignment="1">
      <alignment vertical="top" wrapText="1"/>
    </xf>
    <xf numFmtId="0" fontId="3" fillId="0" borderId="15" xfId="0" applyFont="1" applyFill="1" applyBorder="1" applyAlignment="1">
      <alignment horizontal="left" vertical="top" wrapText="1"/>
    </xf>
    <xf numFmtId="0" fontId="3" fillId="0" borderId="23" xfId="0" applyFont="1" applyFill="1" applyBorder="1" applyAlignment="1">
      <alignment horizontal="left" vertical="top" wrapText="1"/>
    </xf>
    <xf numFmtId="0" fontId="0" fillId="0" borderId="0" xfId="0" applyAlignment="1">
      <alignment wrapText="1"/>
    </xf>
    <xf numFmtId="0" fontId="3" fillId="10" borderId="14" xfId="0" applyFont="1" applyFill="1" applyBorder="1" applyAlignment="1">
      <alignment horizontal="left" vertical="top"/>
    </xf>
    <xf numFmtId="0" fontId="5" fillId="10" borderId="19" xfId="0" applyFont="1" applyFill="1" applyBorder="1" applyAlignment="1">
      <alignment horizontal="left" vertical="top"/>
    </xf>
    <xf numFmtId="0" fontId="3" fillId="0" borderId="18" xfId="0" applyFont="1" applyFill="1" applyBorder="1" applyAlignment="1">
      <alignment horizontal="left" vertical="top" wrapText="1"/>
    </xf>
    <xf numFmtId="0" fontId="3" fillId="10" borderId="13" xfId="0" applyFont="1" applyFill="1" applyBorder="1" applyAlignment="1">
      <alignment horizontal="left" vertical="top"/>
    </xf>
    <xf numFmtId="0" fontId="4" fillId="0" borderId="15" xfId="0" applyFont="1" applyFill="1" applyBorder="1" applyAlignment="1">
      <alignment horizontal="left" vertical="top"/>
    </xf>
    <xf numFmtId="0" fontId="3" fillId="10" borderId="21" xfId="0" applyFont="1" applyFill="1" applyBorder="1" applyAlignment="1">
      <alignment horizontal="left" vertical="top"/>
    </xf>
    <xf numFmtId="0" fontId="11" fillId="0" borderId="15" xfId="0" applyFont="1" applyFill="1" applyBorder="1" applyAlignment="1">
      <alignment horizontal="left" vertical="top" wrapText="1"/>
    </xf>
    <xf numFmtId="0" fontId="75" fillId="0" borderId="0" xfId="0" applyFont="1" applyFill="1" applyAlignment="1" applyProtection="1">
      <alignment horizontal="right" vertical="center"/>
      <protection/>
    </xf>
    <xf numFmtId="0" fontId="75" fillId="0" borderId="0" xfId="0" applyFont="1" applyFill="1" applyAlignment="1" applyProtection="1">
      <alignment vertical="center"/>
      <protection/>
    </xf>
    <xf numFmtId="0" fontId="75" fillId="0" borderId="0" xfId="0" applyFont="1" applyAlignment="1" applyProtection="1">
      <alignment vertical="center"/>
      <protection/>
    </xf>
    <xf numFmtId="0" fontId="75" fillId="10" borderId="10" xfId="0" applyFont="1" applyFill="1" applyBorder="1" applyAlignment="1" applyProtection="1">
      <alignment horizontal="right" vertical="center"/>
      <protection/>
    </xf>
    <xf numFmtId="0" fontId="75" fillId="10" borderId="11" xfId="0" applyFont="1" applyFill="1" applyBorder="1" applyAlignment="1" applyProtection="1">
      <alignment horizontal="right" vertical="center"/>
      <protection/>
    </xf>
    <xf numFmtId="0" fontId="75" fillId="10" borderId="11" xfId="0" applyFont="1" applyFill="1" applyBorder="1" applyAlignment="1" applyProtection="1">
      <alignment vertical="center"/>
      <protection/>
    </xf>
    <xf numFmtId="0" fontId="75" fillId="10" borderId="12" xfId="0" applyFont="1" applyFill="1" applyBorder="1" applyAlignment="1" applyProtection="1">
      <alignment vertical="center"/>
      <protection/>
    </xf>
    <xf numFmtId="0" fontId="75" fillId="10" borderId="13" xfId="0" applyFont="1" applyFill="1" applyBorder="1" applyAlignment="1" applyProtection="1">
      <alignment horizontal="right" vertical="center"/>
      <protection/>
    </xf>
    <xf numFmtId="0" fontId="75" fillId="10" borderId="0" xfId="0" applyFont="1" applyFill="1" applyBorder="1" applyAlignment="1" applyProtection="1">
      <alignment horizontal="right" vertical="center"/>
      <protection/>
    </xf>
    <xf numFmtId="0" fontId="80" fillId="0" borderId="15" xfId="0" applyFont="1" applyBorder="1" applyAlignment="1">
      <alignment horizontal="center" vertical="center"/>
    </xf>
    <xf numFmtId="0" fontId="75" fillId="10" borderId="14" xfId="0" applyFont="1" applyFill="1" applyBorder="1" applyAlignment="1" applyProtection="1">
      <alignment vertical="center"/>
      <protection/>
    </xf>
    <xf numFmtId="0" fontId="75" fillId="10" borderId="0" xfId="0" applyFont="1" applyFill="1" applyBorder="1" applyAlignment="1" applyProtection="1">
      <alignment vertical="center"/>
      <protection/>
    </xf>
    <xf numFmtId="0" fontId="81" fillId="10" borderId="0" xfId="0" applyFont="1" applyFill="1" applyBorder="1" applyAlignment="1" applyProtection="1">
      <alignment horizontal="right" vertical="center"/>
      <protection/>
    </xf>
    <xf numFmtId="0" fontId="4" fillId="34" borderId="15" xfId="0" applyFont="1" applyFill="1" applyBorder="1" applyAlignment="1" applyProtection="1">
      <alignment horizontal="center" vertical="center"/>
      <protection/>
    </xf>
    <xf numFmtId="0" fontId="6" fillId="10" borderId="13" xfId="0" applyFont="1" applyFill="1" applyBorder="1" applyAlignment="1" applyProtection="1">
      <alignment horizontal="right" vertical="center"/>
      <protection/>
    </xf>
    <xf numFmtId="0" fontId="6" fillId="10" borderId="0" xfId="0" applyFont="1" applyFill="1" applyBorder="1" applyAlignment="1" applyProtection="1">
      <alignment horizontal="right" vertical="center"/>
      <protection/>
    </xf>
    <xf numFmtId="0" fontId="6" fillId="10" borderId="0" xfId="0" applyFont="1" applyFill="1" applyBorder="1" applyAlignment="1" applyProtection="1">
      <alignment vertical="center"/>
      <protection/>
    </xf>
    <xf numFmtId="0" fontId="6" fillId="10" borderId="14" xfId="0" applyFont="1" applyFill="1" applyBorder="1" applyAlignment="1" applyProtection="1">
      <alignment vertical="center"/>
      <protection/>
    </xf>
    <xf numFmtId="0" fontId="6" fillId="0" borderId="0" xfId="0" applyFont="1" applyFill="1" applyAlignment="1" applyProtection="1">
      <alignment vertical="center"/>
      <protection/>
    </xf>
    <xf numFmtId="0" fontId="7" fillId="10" borderId="0" xfId="0" applyFont="1" applyFill="1" applyBorder="1" applyAlignment="1" applyProtection="1">
      <alignment horizontal="right" vertical="center"/>
      <protection/>
    </xf>
    <xf numFmtId="0" fontId="6" fillId="34" borderId="15" xfId="0" applyFont="1" applyFill="1" applyBorder="1" applyAlignment="1" applyProtection="1">
      <alignment horizontal="left" vertical="center" wrapText="1"/>
      <protection locked="0"/>
    </xf>
    <xf numFmtId="0" fontId="6" fillId="34" borderId="15" xfId="0" applyFont="1" applyFill="1" applyBorder="1" applyAlignment="1" applyProtection="1">
      <alignment horizontal="left" vertical="top" wrapText="1"/>
      <protection locked="0"/>
    </xf>
    <xf numFmtId="1" fontId="6" fillId="34" borderId="24" xfId="0" applyNumberFormat="1" applyFont="1" applyFill="1" applyBorder="1" applyAlignment="1" applyProtection="1">
      <alignment horizontal="left" vertical="center"/>
      <protection locked="0"/>
    </xf>
    <xf numFmtId="0" fontId="16" fillId="0" borderId="0" xfId="0" applyFont="1" applyAlignment="1" applyProtection="1">
      <alignment vertical="center"/>
      <protection/>
    </xf>
    <xf numFmtId="1" fontId="6" fillId="34" borderId="17" xfId="0" applyNumberFormat="1" applyFont="1" applyFill="1" applyBorder="1" applyAlignment="1" applyProtection="1">
      <alignment horizontal="left" vertical="center"/>
      <protection locked="0"/>
    </xf>
    <xf numFmtId="0" fontId="6" fillId="10" borderId="13" xfId="0" applyFont="1" applyFill="1" applyBorder="1" applyAlignment="1" applyProtection="1">
      <alignment horizontal="right" vertical="center" wrapText="1"/>
      <protection/>
    </xf>
    <xf numFmtId="1" fontId="6" fillId="34" borderId="25" xfId="0" applyNumberFormat="1" applyFont="1" applyFill="1" applyBorder="1" applyAlignment="1" applyProtection="1">
      <alignment horizontal="left" vertical="center"/>
      <protection locked="0"/>
    </xf>
    <xf numFmtId="1" fontId="6" fillId="34" borderId="15" xfId="0" applyNumberFormat="1" applyFont="1" applyFill="1" applyBorder="1" applyAlignment="1" applyProtection="1">
      <alignment horizontal="left" vertical="center"/>
      <protection locked="0"/>
    </xf>
    <xf numFmtId="0" fontId="8" fillId="10" borderId="0" xfId="0" applyFont="1" applyFill="1" applyBorder="1" applyAlignment="1" applyProtection="1">
      <alignment horizontal="right" vertical="center"/>
      <protection/>
    </xf>
    <xf numFmtId="14" fontId="6" fillId="34" borderId="17" xfId="0" applyNumberFormat="1" applyFont="1" applyFill="1" applyBorder="1" applyAlignment="1" applyProtection="1">
      <alignment horizontal="center" vertical="center"/>
      <protection/>
    </xf>
    <xf numFmtId="0" fontId="17" fillId="10" borderId="14" xfId="0" applyFont="1" applyFill="1" applyBorder="1" applyAlignment="1" applyProtection="1">
      <alignment vertical="center"/>
      <protection/>
    </xf>
    <xf numFmtId="0" fontId="6" fillId="10" borderId="0" xfId="0" applyFont="1" applyFill="1" applyBorder="1" applyAlignment="1" applyProtection="1">
      <alignment horizontal="center" vertical="center"/>
      <protection/>
    </xf>
    <xf numFmtId="0" fontId="7" fillId="1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7" fillId="10" borderId="13" xfId="0" applyFont="1" applyFill="1" applyBorder="1" applyAlignment="1" applyProtection="1">
      <alignment horizontal="right" vertical="center"/>
      <protection/>
    </xf>
    <xf numFmtId="0" fontId="6" fillId="0" borderId="26" xfId="0" applyNumberFormat="1" applyFont="1" applyFill="1" applyBorder="1" applyAlignment="1" applyProtection="1">
      <alignment vertical="center" wrapText="1"/>
      <protection locked="0"/>
    </xf>
    <xf numFmtId="0" fontId="17" fillId="0" borderId="0" xfId="0" applyFont="1" applyFill="1" applyAlignment="1" applyProtection="1">
      <alignment vertical="center"/>
      <protection/>
    </xf>
    <xf numFmtId="0" fontId="6" fillId="0" borderId="18" xfId="0" applyNumberFormat="1" applyFont="1" applyFill="1" applyBorder="1" applyAlignment="1" applyProtection="1">
      <alignment vertical="center" wrapText="1"/>
      <protection locked="0"/>
    </xf>
    <xf numFmtId="0" fontId="6" fillId="34" borderId="24" xfId="0" applyFont="1" applyFill="1" applyBorder="1" applyAlignment="1" applyProtection="1">
      <alignment vertical="center"/>
      <protection locked="0"/>
    </xf>
    <xf numFmtId="0" fontId="67" fillId="34" borderId="17" xfId="53" applyFill="1" applyBorder="1" applyAlignment="1" applyProtection="1">
      <alignment vertical="center"/>
      <protection locked="0"/>
    </xf>
    <xf numFmtId="180" fontId="6" fillId="34" borderId="27" xfId="0" applyNumberFormat="1" applyFont="1" applyFill="1" applyBorder="1" applyAlignment="1" applyProtection="1">
      <alignment horizontal="left" vertical="center"/>
      <protection locked="0"/>
    </xf>
    <xf numFmtId="0" fontId="67" fillId="34" borderId="17" xfId="53" applyFill="1" applyBorder="1" applyAlignment="1" applyProtection="1">
      <alignment/>
      <protection locked="0"/>
    </xf>
    <xf numFmtId="0" fontId="6" fillId="10" borderId="19" xfId="0" applyFont="1" applyFill="1" applyBorder="1" applyAlignment="1" applyProtection="1">
      <alignment horizontal="right" vertical="center"/>
      <protection/>
    </xf>
    <xf numFmtId="0" fontId="6" fillId="10" borderId="20" xfId="0" applyFont="1" applyFill="1" applyBorder="1" applyAlignment="1" applyProtection="1">
      <alignment horizontal="right" vertical="center"/>
      <protection/>
    </xf>
    <xf numFmtId="0" fontId="6" fillId="10" borderId="20" xfId="0" applyFont="1" applyFill="1" applyBorder="1" applyAlignment="1" applyProtection="1">
      <alignment vertical="center"/>
      <protection/>
    </xf>
    <xf numFmtId="0" fontId="6" fillId="10" borderId="21" xfId="0" applyFont="1" applyFill="1" applyBorder="1" applyAlignment="1" applyProtection="1">
      <alignment vertical="center"/>
      <protection/>
    </xf>
    <xf numFmtId="0" fontId="6" fillId="16" borderId="10" xfId="0" applyFont="1" applyFill="1" applyBorder="1" applyAlignment="1">
      <alignment horizontal="left" vertical="center"/>
    </xf>
    <xf numFmtId="0" fontId="6" fillId="16" borderId="11" xfId="0" applyFont="1" applyFill="1" applyBorder="1" applyAlignment="1">
      <alignment horizontal="left" vertical="center"/>
    </xf>
    <xf numFmtId="0" fontId="6" fillId="16" borderId="11" xfId="0" applyFont="1" applyFill="1" applyBorder="1" applyAlignment="1">
      <alignment/>
    </xf>
    <xf numFmtId="0" fontId="6" fillId="16" borderId="12" xfId="0" applyFont="1" applyFill="1" applyBorder="1" applyAlignment="1">
      <alignment/>
    </xf>
    <xf numFmtId="0" fontId="6" fillId="16" borderId="13" xfId="0" applyFont="1" applyFill="1" applyBorder="1" applyAlignment="1">
      <alignment horizontal="left" vertical="center"/>
    </xf>
    <xf numFmtId="0" fontId="6" fillId="16" borderId="14" xfId="0" applyFont="1" applyFill="1" applyBorder="1" applyAlignment="1" applyProtection="1">
      <alignment vertical="top" wrapText="1"/>
      <protection/>
    </xf>
    <xf numFmtId="0" fontId="6" fillId="16" borderId="0" xfId="0" applyFont="1" applyFill="1" applyBorder="1" applyAlignment="1" applyProtection="1">
      <alignment vertical="top" wrapText="1"/>
      <protection/>
    </xf>
    <xf numFmtId="0" fontId="6" fillId="16" borderId="13" xfId="0" applyFont="1" applyFill="1" applyBorder="1" applyAlignment="1" applyProtection="1">
      <alignment horizontal="left" vertical="center" wrapText="1"/>
      <protection/>
    </xf>
    <xf numFmtId="0" fontId="6" fillId="16" borderId="0" xfId="0" applyFont="1" applyFill="1" applyBorder="1" applyAlignment="1" applyProtection="1">
      <alignment horizontal="left" vertical="center"/>
      <protection/>
    </xf>
    <xf numFmtId="0" fontId="6" fillId="16" borderId="0" xfId="0" applyFont="1" applyFill="1" applyBorder="1" applyAlignment="1" applyProtection="1">
      <alignment horizontal="left" vertical="center" wrapText="1"/>
      <protection/>
    </xf>
    <xf numFmtId="0" fontId="6" fillId="16" borderId="0" xfId="0" applyFont="1" applyFill="1" applyBorder="1" applyAlignment="1" applyProtection="1">
      <alignment/>
      <protection/>
    </xf>
    <xf numFmtId="0" fontId="7" fillId="16" borderId="0" xfId="0" applyFont="1" applyFill="1" applyBorder="1" applyAlignment="1" applyProtection="1">
      <alignment vertical="top" wrapText="1"/>
      <protection/>
    </xf>
    <xf numFmtId="3" fontId="0" fillId="0" borderId="0" xfId="0" applyNumberFormat="1" applyAlignment="1">
      <alignment/>
    </xf>
    <xf numFmtId="0" fontId="7" fillId="33" borderId="28"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0" fontId="6" fillId="33" borderId="29" xfId="0" applyFont="1" applyFill="1" applyBorder="1" applyAlignment="1" applyProtection="1">
      <alignment vertical="top" wrapText="1"/>
      <protection/>
    </xf>
    <xf numFmtId="0" fontId="7" fillId="0" borderId="30" xfId="0" applyFont="1" applyFill="1" applyBorder="1" applyAlignment="1" applyProtection="1">
      <alignment horizontal="center" vertical="center" wrapText="1"/>
      <protection/>
    </xf>
    <xf numFmtId="181" fontId="6" fillId="0" borderId="29" xfId="0" applyNumberFormat="1" applyFont="1" applyFill="1" applyBorder="1" applyAlignment="1" applyProtection="1">
      <alignment vertical="top" wrapText="1"/>
      <protection/>
    </xf>
    <xf numFmtId="182" fontId="6" fillId="0" borderId="31" xfId="0" applyNumberFormat="1" applyFont="1" applyFill="1" applyBorder="1" applyAlignment="1" applyProtection="1">
      <alignment vertical="top" wrapText="1"/>
      <protection/>
    </xf>
    <xf numFmtId="0" fontId="7" fillId="33" borderId="32" xfId="0" applyFont="1" applyFill="1" applyBorder="1" applyAlignment="1" applyProtection="1">
      <alignment horizontal="right" vertical="center" wrapText="1"/>
      <protection/>
    </xf>
    <xf numFmtId="0" fontId="7" fillId="33" borderId="33" xfId="0" applyFont="1" applyFill="1" applyBorder="1" applyAlignment="1" applyProtection="1">
      <alignment horizontal="right" vertical="center" wrapText="1"/>
      <protection/>
    </xf>
    <xf numFmtId="181" fontId="6" fillId="0" borderId="33" xfId="0" applyNumberFormat="1" applyFont="1" applyFill="1" applyBorder="1" applyAlignment="1" applyProtection="1">
      <alignment vertical="top" wrapText="1"/>
      <protection/>
    </xf>
    <xf numFmtId="0" fontId="6" fillId="16" borderId="0" xfId="0" applyFont="1" applyFill="1" applyBorder="1" applyAlignment="1" applyProtection="1">
      <alignment horizontal="left" vertical="top" wrapText="1"/>
      <protection/>
    </xf>
    <xf numFmtId="0" fontId="6" fillId="16" borderId="19" xfId="0" applyFont="1" applyFill="1" applyBorder="1" applyAlignment="1" applyProtection="1">
      <alignment horizontal="left" vertical="center" wrapText="1"/>
      <protection/>
    </xf>
    <xf numFmtId="0" fontId="7" fillId="16" borderId="20" xfId="0" applyFont="1" applyFill="1" applyBorder="1" applyAlignment="1" applyProtection="1">
      <alignment vertical="top" wrapText="1"/>
      <protection/>
    </xf>
    <xf numFmtId="0" fontId="6" fillId="16" borderId="20" xfId="0" applyFont="1" applyFill="1" applyBorder="1" applyAlignment="1" applyProtection="1">
      <alignment vertical="top" wrapText="1"/>
      <protection/>
    </xf>
    <xf numFmtId="0" fontId="6" fillId="16" borderId="21" xfId="0" applyFont="1" applyFill="1" applyBorder="1" applyAlignment="1" applyProtection="1">
      <alignment vertical="top" wrapText="1"/>
      <protection/>
    </xf>
    <xf numFmtId="0" fontId="6" fillId="10" borderId="11" xfId="0" applyFont="1" applyFill="1" applyBorder="1" applyAlignment="1" applyProtection="1">
      <alignment vertical="top"/>
      <protection/>
    </xf>
    <xf numFmtId="0" fontId="6" fillId="10" borderId="11" xfId="0" applyFont="1" applyFill="1" applyBorder="1" applyAlignment="1" applyProtection="1">
      <alignment horizontal="left" vertical="top"/>
      <protection/>
    </xf>
    <xf numFmtId="0" fontId="6" fillId="10" borderId="12" xfId="0" applyFont="1" applyFill="1" applyBorder="1" applyAlignment="1" applyProtection="1">
      <alignment vertical="top"/>
      <protection/>
    </xf>
    <xf numFmtId="0" fontId="2" fillId="10" borderId="14" xfId="0" applyFont="1" applyFill="1" applyBorder="1" applyAlignment="1" applyProtection="1">
      <alignment vertical="top"/>
      <protection/>
    </xf>
    <xf numFmtId="0" fontId="6" fillId="10" borderId="0" xfId="0" applyFont="1" applyFill="1" applyBorder="1" applyAlignment="1" applyProtection="1">
      <alignment vertical="top"/>
      <protection/>
    </xf>
    <xf numFmtId="0" fontId="6" fillId="10" borderId="14" xfId="0" applyFont="1" applyFill="1" applyBorder="1" applyAlignment="1" applyProtection="1">
      <alignment vertical="top"/>
      <protection/>
    </xf>
    <xf numFmtId="0" fontId="81" fillId="16" borderId="24" xfId="0" applyFont="1" applyFill="1" applyBorder="1" applyAlignment="1">
      <alignment horizontal="left" vertical="top" wrapText="1"/>
    </xf>
    <xf numFmtId="0" fontId="7" fillId="16" borderId="24" xfId="0" applyFont="1" applyFill="1" applyBorder="1" applyAlignment="1" applyProtection="1">
      <alignment horizontal="center" vertical="top" wrapText="1"/>
      <protection/>
    </xf>
    <xf numFmtId="0" fontId="6" fillId="10" borderId="14" xfId="0" applyFont="1" applyFill="1" applyBorder="1" applyAlignment="1" applyProtection="1">
      <alignment horizontal="left" vertical="top"/>
      <protection/>
    </xf>
    <xf numFmtId="0" fontId="7" fillId="10" borderId="25" xfId="0" applyFont="1" applyFill="1" applyBorder="1" applyAlignment="1" applyProtection="1">
      <alignment horizontal="left" vertical="top" wrapText="1"/>
      <protection/>
    </xf>
    <xf numFmtId="0" fontId="6" fillId="34" borderId="25" xfId="0" applyFont="1" applyFill="1" applyBorder="1" applyAlignment="1" applyProtection="1">
      <alignment horizontal="left" vertical="top" wrapText="1"/>
      <protection/>
    </xf>
    <xf numFmtId="3" fontId="0" fillId="0" borderId="0" xfId="0" applyNumberFormat="1" applyAlignment="1">
      <alignment vertical="top"/>
    </xf>
    <xf numFmtId="3" fontId="6" fillId="0" borderId="25" xfId="0" applyNumberFormat="1" applyFont="1" applyFill="1" applyBorder="1" applyAlignment="1" applyProtection="1">
      <alignment horizontal="right" vertical="top" wrapText="1"/>
      <protection/>
    </xf>
    <xf numFmtId="9" fontId="4" fillId="35" borderId="25" xfId="0" applyNumberFormat="1" applyFont="1" applyFill="1" applyBorder="1" applyAlignment="1" applyProtection="1">
      <alignment vertical="top"/>
      <protection/>
    </xf>
    <xf numFmtId="0" fontId="3" fillId="0" borderId="0" xfId="0" applyFont="1" applyFill="1" applyBorder="1" applyAlignment="1" applyProtection="1">
      <alignment horizontal="right" vertical="top" wrapText="1"/>
      <protection/>
    </xf>
    <xf numFmtId="0" fontId="7" fillId="10" borderId="18" xfId="0" applyFont="1" applyFill="1" applyBorder="1" applyAlignment="1" applyProtection="1">
      <alignment horizontal="left" vertical="top" wrapText="1"/>
      <protection/>
    </xf>
    <xf numFmtId="0" fontId="8" fillId="34" borderId="18" xfId="0" applyFont="1" applyFill="1" applyBorder="1" applyAlignment="1" applyProtection="1">
      <alignment horizontal="right" vertical="top" wrapText="1"/>
      <protection/>
    </xf>
    <xf numFmtId="3" fontId="6" fillId="0" borderId="18" xfId="0" applyNumberFormat="1" applyFont="1" applyFill="1" applyBorder="1" applyAlignment="1" applyProtection="1">
      <alignment horizontal="right" vertical="top" wrapText="1"/>
      <protection/>
    </xf>
    <xf numFmtId="9" fontId="4" fillId="35" borderId="18" xfId="0" applyNumberFormat="1" applyFont="1" applyFill="1" applyBorder="1" applyAlignment="1" applyProtection="1">
      <alignment vertical="top"/>
      <protection/>
    </xf>
    <xf numFmtId="9" fontId="0" fillId="0" borderId="0" xfId="59" applyFont="1" applyAlignment="1">
      <alignment/>
    </xf>
    <xf numFmtId="0" fontId="6" fillId="34" borderId="34" xfId="0" applyFont="1" applyFill="1" applyBorder="1" applyAlignment="1" applyProtection="1">
      <alignment horizontal="left" vertical="top" wrapText="1"/>
      <protection/>
    </xf>
    <xf numFmtId="3" fontId="3" fillId="0" borderId="34" xfId="0" applyNumberFormat="1" applyFont="1" applyFill="1" applyBorder="1" applyAlignment="1" applyProtection="1">
      <alignment horizontal="right" vertical="top" wrapText="1"/>
      <protection/>
    </xf>
    <xf numFmtId="3" fontId="6" fillId="0" borderId="34" xfId="0" applyNumberFormat="1" applyFont="1" applyFill="1" applyBorder="1" applyAlignment="1" applyProtection="1">
      <alignment horizontal="right" vertical="top" wrapText="1"/>
      <protection/>
    </xf>
    <xf numFmtId="9" fontId="4" fillId="35" borderId="34" xfId="0" applyNumberFormat="1" applyFont="1" applyFill="1" applyBorder="1" applyAlignment="1" applyProtection="1">
      <alignment horizontal="right" vertical="top"/>
      <protection/>
    </xf>
    <xf numFmtId="0" fontId="7" fillId="16" borderId="24" xfId="0" applyFont="1" applyFill="1" applyBorder="1" applyAlignment="1" applyProtection="1">
      <alignment horizontal="left" vertical="top" wrapText="1"/>
      <protection/>
    </xf>
    <xf numFmtId="0" fontId="6" fillId="35" borderId="24" xfId="0" applyFont="1" applyFill="1" applyBorder="1" applyAlignment="1" applyProtection="1">
      <alignment horizontal="left" vertical="top" wrapText="1"/>
      <protection/>
    </xf>
    <xf numFmtId="0" fontId="4" fillId="35" borderId="24" xfId="0" applyFont="1" applyFill="1" applyBorder="1" applyAlignment="1" applyProtection="1">
      <alignment horizontal="center" vertical="top" wrapText="1"/>
      <protection/>
    </xf>
    <xf numFmtId="9" fontId="6" fillId="35" borderId="24" xfId="0" applyNumberFormat="1" applyFont="1" applyFill="1" applyBorder="1" applyAlignment="1" applyProtection="1">
      <alignment horizontal="right" vertical="top" wrapText="1"/>
      <protection/>
    </xf>
    <xf numFmtId="9" fontId="7" fillId="35" borderId="24" xfId="0" applyNumberFormat="1" applyFont="1" applyFill="1" applyBorder="1" applyAlignment="1" applyProtection="1">
      <alignment horizontal="right" vertical="top"/>
      <protection/>
    </xf>
    <xf numFmtId="0" fontId="7" fillId="16" borderId="17" xfId="0" applyFont="1" applyFill="1" applyBorder="1" applyAlignment="1" applyProtection="1">
      <alignment horizontal="left" vertical="top" wrapText="1"/>
      <protection/>
    </xf>
    <xf numFmtId="0" fontId="6" fillId="35" borderId="17" xfId="0" applyFont="1" applyFill="1" applyBorder="1" applyAlignment="1" applyProtection="1">
      <alignment horizontal="left" vertical="top" wrapText="1"/>
      <protection/>
    </xf>
    <xf numFmtId="0" fontId="4" fillId="35" borderId="17" xfId="0" applyFont="1" applyFill="1" applyBorder="1" applyAlignment="1" applyProtection="1">
      <alignment horizontal="center" vertical="top" wrapText="1"/>
      <protection/>
    </xf>
    <xf numFmtId="9" fontId="6" fillId="35" borderId="17" xfId="0" applyNumberFormat="1" applyFont="1" applyFill="1" applyBorder="1" applyAlignment="1" applyProtection="1">
      <alignment horizontal="right" vertical="top" wrapText="1"/>
      <protection/>
    </xf>
    <xf numFmtId="9" fontId="7" fillId="35" borderId="17" xfId="0" applyNumberFormat="1" applyFont="1" applyFill="1" applyBorder="1" applyAlignment="1" applyProtection="1">
      <alignment horizontal="right" vertical="top"/>
      <protection/>
    </xf>
    <xf numFmtId="0" fontId="7" fillId="16" borderId="27" xfId="0" applyFont="1" applyFill="1" applyBorder="1" applyAlignment="1" applyProtection="1">
      <alignment horizontal="left" vertical="top" wrapText="1"/>
      <protection/>
    </xf>
    <xf numFmtId="0" fontId="6" fillId="35" borderId="27" xfId="0" applyFont="1" applyFill="1" applyBorder="1" applyAlignment="1" applyProtection="1">
      <alignment horizontal="left" vertical="top" wrapText="1"/>
      <protection/>
    </xf>
    <xf numFmtId="0" fontId="4" fillId="35" borderId="27" xfId="0" applyFont="1" applyFill="1" applyBorder="1" applyAlignment="1" applyProtection="1">
      <alignment horizontal="center" vertical="top" wrapText="1"/>
      <protection/>
    </xf>
    <xf numFmtId="9" fontId="6" fillId="35" borderId="27" xfId="0" applyNumberFormat="1" applyFont="1" applyFill="1" applyBorder="1" applyAlignment="1" applyProtection="1">
      <alignment horizontal="right" vertical="top" wrapText="1"/>
      <protection/>
    </xf>
    <xf numFmtId="9" fontId="7" fillId="35" borderId="27" xfId="0" applyNumberFormat="1" applyFont="1" applyFill="1" applyBorder="1" applyAlignment="1" applyProtection="1">
      <alignment horizontal="right" vertical="top"/>
      <protection/>
    </xf>
    <xf numFmtId="0" fontId="6" fillId="34" borderId="35" xfId="0" applyFont="1" applyFill="1" applyBorder="1" applyAlignment="1" applyProtection="1">
      <alignment horizontal="left" vertical="top" wrapText="1"/>
      <protection/>
    </xf>
    <xf numFmtId="0" fontId="16" fillId="0" borderId="35" xfId="0" applyFont="1" applyFill="1" applyBorder="1" applyAlignment="1">
      <alignment horizontal="right" vertical="top"/>
    </xf>
    <xf numFmtId="0" fontId="6" fillId="0" borderId="35" xfId="0" applyFont="1" applyFill="1" applyBorder="1" applyAlignment="1" applyProtection="1">
      <alignment horizontal="right" vertical="top" wrapText="1"/>
      <protection/>
    </xf>
    <xf numFmtId="9" fontId="7" fillId="35" borderId="35" xfId="0" applyNumberFormat="1" applyFont="1" applyFill="1" applyBorder="1" applyAlignment="1" applyProtection="1">
      <alignment vertical="top"/>
      <protection/>
    </xf>
    <xf numFmtId="0" fontId="6" fillId="34" borderId="36" xfId="0" applyFont="1" applyFill="1" applyBorder="1" applyAlignment="1" applyProtection="1">
      <alignment horizontal="left" vertical="top" wrapText="1"/>
      <protection/>
    </xf>
    <xf numFmtId="0" fontId="16" fillId="0" borderId="36" xfId="0" applyFont="1" applyFill="1" applyBorder="1" applyAlignment="1">
      <alignment horizontal="right" vertical="top"/>
    </xf>
    <xf numFmtId="0" fontId="6" fillId="0" borderId="36" xfId="0" applyFont="1" applyFill="1" applyBorder="1" applyAlignment="1" applyProtection="1">
      <alignment horizontal="right" vertical="top" wrapText="1"/>
      <protection/>
    </xf>
    <xf numFmtId="9" fontId="7" fillId="35" borderId="36" xfId="0" applyNumberFormat="1" applyFont="1" applyFill="1" applyBorder="1" applyAlignment="1" applyProtection="1">
      <alignment vertical="top"/>
      <protection/>
    </xf>
    <xf numFmtId="0" fontId="16" fillId="0" borderId="18" xfId="0" applyFont="1" applyFill="1" applyBorder="1" applyAlignment="1">
      <alignment horizontal="right" vertical="top"/>
    </xf>
    <xf numFmtId="1" fontId="6" fillId="0" borderId="18" xfId="0" applyNumberFormat="1" applyFont="1" applyFill="1" applyBorder="1" applyAlignment="1" applyProtection="1">
      <alignment horizontal="right" vertical="top" wrapText="1"/>
      <protection/>
    </xf>
    <xf numFmtId="9" fontId="7" fillId="35" borderId="18" xfId="0" applyNumberFormat="1" applyFont="1" applyFill="1" applyBorder="1" applyAlignment="1" applyProtection="1">
      <alignment horizontal="right" vertical="top"/>
      <protection/>
    </xf>
    <xf numFmtId="0" fontId="16" fillId="0" borderId="37" xfId="0" applyFont="1" applyFill="1" applyBorder="1" applyAlignment="1">
      <alignment horizontal="right" vertical="top"/>
    </xf>
    <xf numFmtId="1" fontId="6" fillId="0" borderId="37" xfId="0" applyNumberFormat="1" applyFont="1" applyFill="1" applyBorder="1" applyAlignment="1" applyProtection="1">
      <alignment horizontal="right" vertical="top" wrapText="1"/>
      <protection/>
    </xf>
    <xf numFmtId="9" fontId="7" fillId="35" borderId="37" xfId="0" applyNumberFormat="1" applyFont="1" applyFill="1" applyBorder="1" applyAlignment="1" applyProtection="1">
      <alignment horizontal="right" vertical="top"/>
      <protection/>
    </xf>
    <xf numFmtId="0" fontId="6" fillId="34" borderId="38" xfId="0" applyFont="1" applyFill="1" applyBorder="1" applyAlignment="1" applyProtection="1">
      <alignment horizontal="left" vertical="top" wrapText="1"/>
      <protection/>
    </xf>
    <xf numFmtId="0" fontId="16" fillId="0" borderId="38" xfId="0" applyFont="1" applyFill="1" applyBorder="1" applyAlignment="1">
      <alignment horizontal="right" vertical="top"/>
    </xf>
    <xf numFmtId="0" fontId="6" fillId="0" borderId="38" xfId="0" applyFont="1" applyFill="1" applyBorder="1" applyAlignment="1" applyProtection="1">
      <alignment horizontal="right" vertical="top" wrapText="1"/>
      <protection/>
    </xf>
    <xf numFmtId="9" fontId="7" fillId="35" borderId="38" xfId="0" applyNumberFormat="1" applyFont="1" applyFill="1" applyBorder="1" applyAlignment="1" applyProtection="1">
      <alignment horizontal="right" vertical="top"/>
      <protection/>
    </xf>
    <xf numFmtId="0" fontId="6" fillId="34" borderId="39" xfId="0" applyFont="1" applyFill="1" applyBorder="1" applyAlignment="1" applyProtection="1">
      <alignment horizontal="left" vertical="top" wrapText="1"/>
      <protection/>
    </xf>
    <xf numFmtId="0" fontId="3" fillId="0" borderId="40" xfId="0" applyFont="1" applyFill="1" applyBorder="1" applyAlignment="1">
      <alignment horizontal="right" vertical="top" wrapText="1"/>
    </xf>
    <xf numFmtId="0" fontId="6" fillId="0" borderId="40" xfId="0" applyFont="1" applyFill="1" applyBorder="1" applyAlignment="1" applyProtection="1">
      <alignment horizontal="right" vertical="top" wrapText="1"/>
      <protection/>
    </xf>
    <xf numFmtId="9" fontId="7" fillId="35" borderId="40" xfId="0" applyNumberFormat="1" applyFont="1" applyFill="1" applyBorder="1" applyAlignment="1" applyProtection="1">
      <alignment vertical="top"/>
      <protection/>
    </xf>
    <xf numFmtId="0" fontId="6" fillId="34" borderId="41" xfId="0" applyFont="1" applyFill="1" applyBorder="1" applyAlignment="1" applyProtection="1">
      <alignment horizontal="left" vertical="top" wrapText="1"/>
      <protection/>
    </xf>
    <xf numFmtId="0" fontId="0" fillId="0" borderId="42" xfId="0" applyBorder="1" applyAlignment="1">
      <alignment vertical="top"/>
    </xf>
    <xf numFmtId="0" fontId="6" fillId="0" borderId="42" xfId="0" applyFont="1" applyFill="1" applyBorder="1" applyAlignment="1" applyProtection="1">
      <alignment horizontal="right" vertical="top" wrapText="1"/>
      <protection/>
    </xf>
    <xf numFmtId="9" fontId="7" fillId="35" borderId="42" xfId="0" applyNumberFormat="1" applyFont="1" applyFill="1" applyBorder="1" applyAlignment="1" applyProtection="1">
      <alignment vertical="top"/>
      <protection/>
    </xf>
    <xf numFmtId="0" fontId="3" fillId="0" borderId="0" xfId="0" applyFont="1" applyFill="1" applyBorder="1" applyAlignment="1">
      <alignment horizontal="right" vertical="top" wrapText="1"/>
    </xf>
    <xf numFmtId="0" fontId="3" fillId="0" borderId="18" xfId="0" applyFont="1" applyFill="1" applyBorder="1" applyAlignment="1">
      <alignment horizontal="right" vertical="top" wrapText="1"/>
    </xf>
    <xf numFmtId="9" fontId="7" fillId="35" borderId="18" xfId="0" applyNumberFormat="1" applyFont="1" applyFill="1" applyBorder="1" applyAlignment="1" applyProtection="1">
      <alignment vertical="top"/>
      <protection/>
    </xf>
    <xf numFmtId="0" fontId="3" fillId="0" borderId="37" xfId="0" applyFont="1" applyFill="1" applyBorder="1" applyAlignment="1">
      <alignment horizontal="right" vertical="top" wrapText="1"/>
    </xf>
    <xf numFmtId="0" fontId="3" fillId="0" borderId="38" xfId="0" applyFont="1" applyFill="1" applyBorder="1" applyAlignment="1">
      <alignment horizontal="right" vertical="top" wrapText="1"/>
    </xf>
    <xf numFmtId="0" fontId="6" fillId="34" borderId="43" xfId="0" applyFont="1" applyFill="1" applyBorder="1" applyAlignment="1" applyProtection="1">
      <alignment horizontal="left" vertical="top" wrapText="1"/>
      <protection/>
    </xf>
    <xf numFmtId="0" fontId="3" fillId="0" borderId="43" xfId="0" applyFont="1" applyFill="1" applyBorder="1" applyAlignment="1">
      <alignment horizontal="right" vertical="top"/>
    </xf>
    <xf numFmtId="0" fontId="6" fillId="0" borderId="43" xfId="0" applyFont="1" applyFill="1" applyBorder="1" applyAlignment="1" applyProtection="1">
      <alignment horizontal="right" vertical="top" wrapText="1"/>
      <protection/>
    </xf>
    <xf numFmtId="9" fontId="7" fillId="35" borderId="43" xfId="0" applyNumberFormat="1" applyFont="1" applyFill="1" applyBorder="1" applyAlignment="1" applyProtection="1">
      <alignment vertical="top"/>
      <protection/>
    </xf>
    <xf numFmtId="0" fontId="3" fillId="0" borderId="36" xfId="0" applyFont="1" applyFill="1" applyBorder="1" applyAlignment="1">
      <alignment horizontal="right" vertical="top"/>
    </xf>
    <xf numFmtId="0" fontId="3" fillId="0" borderId="18" xfId="0" applyFont="1" applyFill="1" applyBorder="1" applyAlignment="1">
      <alignment horizontal="right" vertical="top"/>
    </xf>
    <xf numFmtId="0" fontId="0" fillId="10" borderId="18" xfId="0"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vertical="top" wrapText="1"/>
    </xf>
    <xf numFmtId="0" fontId="6" fillId="34" borderId="18" xfId="0" applyFont="1" applyFill="1" applyBorder="1" applyAlignment="1" applyProtection="1">
      <alignment horizontal="left" vertical="top" wrapText="1"/>
      <protection/>
    </xf>
    <xf numFmtId="0" fontId="75" fillId="35" borderId="24" xfId="0" applyFont="1" applyFill="1" applyBorder="1" applyAlignment="1">
      <alignment vertical="top"/>
    </xf>
    <xf numFmtId="0" fontId="75" fillId="35" borderId="27" xfId="0" applyFont="1" applyFill="1" applyBorder="1" applyAlignment="1">
      <alignment horizontal="right" vertical="top"/>
    </xf>
    <xf numFmtId="0" fontId="7" fillId="10" borderId="16" xfId="0" applyFont="1" applyFill="1" applyBorder="1" applyAlignment="1" applyProtection="1">
      <alignment horizontal="left" vertical="top" wrapText="1"/>
      <protection/>
    </xf>
    <xf numFmtId="0" fontId="6" fillId="34" borderId="16" xfId="0" applyFont="1" applyFill="1" applyBorder="1" applyAlignment="1" applyProtection="1">
      <alignment horizontal="left" vertical="top" wrapText="1"/>
      <protection/>
    </xf>
    <xf numFmtId="0" fontId="75" fillId="0" borderId="16" xfId="0" applyFont="1" applyBorder="1" applyAlignment="1">
      <alignment horizontal="right" vertical="top"/>
    </xf>
    <xf numFmtId="0" fontId="6" fillId="34" borderId="16" xfId="0" applyFont="1" applyFill="1" applyBorder="1" applyAlignment="1" applyProtection="1">
      <alignment horizontal="right" vertical="top" wrapText="1"/>
      <protection/>
    </xf>
    <xf numFmtId="9" fontId="7" fillId="35" borderId="16" xfId="0" applyNumberFormat="1" applyFont="1" applyFill="1" applyBorder="1" applyAlignment="1" applyProtection="1">
      <alignment vertical="top"/>
      <protection/>
    </xf>
    <xf numFmtId="0" fontId="7" fillId="10" borderId="17" xfId="0" applyFont="1" applyFill="1" applyBorder="1" applyAlignment="1" applyProtection="1">
      <alignment horizontal="left" vertical="top" wrapText="1"/>
      <protection/>
    </xf>
    <xf numFmtId="0" fontId="6" fillId="34" borderId="17" xfId="0" applyFont="1" applyFill="1" applyBorder="1" applyAlignment="1" applyProtection="1">
      <alignment horizontal="left" vertical="top" wrapText="1"/>
      <protection/>
    </xf>
    <xf numFmtId="0" fontId="75" fillId="0" borderId="17" xfId="0" applyFont="1" applyBorder="1" applyAlignment="1">
      <alignment horizontal="right" vertical="top"/>
    </xf>
    <xf numFmtId="0" fontId="6" fillId="34" borderId="17" xfId="0" applyFont="1" applyFill="1" applyBorder="1" applyAlignment="1" applyProtection="1">
      <alignment horizontal="right" vertical="top" wrapText="1"/>
      <protection/>
    </xf>
    <xf numFmtId="9" fontId="7" fillId="35" borderId="17" xfId="0" applyNumberFormat="1" applyFont="1" applyFill="1" applyBorder="1" applyAlignment="1" applyProtection="1">
      <alignment vertical="top"/>
      <protection/>
    </xf>
    <xf numFmtId="3" fontId="3" fillId="0" borderId="36" xfId="0" applyNumberFormat="1" applyFont="1" applyFill="1" applyBorder="1" applyAlignment="1">
      <alignment horizontal="right" vertical="top"/>
    </xf>
    <xf numFmtId="0" fontId="6" fillId="34" borderId="44" xfId="0" applyFont="1" applyFill="1" applyBorder="1" applyAlignment="1" applyProtection="1">
      <alignment horizontal="left" vertical="top" wrapText="1"/>
      <protection/>
    </xf>
    <xf numFmtId="0" fontId="6" fillId="34" borderId="45" xfId="0" applyFont="1" applyFill="1" applyBorder="1" applyAlignment="1" applyProtection="1">
      <alignment horizontal="left" vertical="top" wrapText="1"/>
      <protection/>
    </xf>
    <xf numFmtId="0" fontId="3" fillId="0" borderId="16" xfId="0" applyFont="1" applyFill="1" applyBorder="1" applyAlignment="1">
      <alignment horizontal="right" vertical="top"/>
    </xf>
    <xf numFmtId="1" fontId="6" fillId="0" borderId="16" xfId="0" applyNumberFormat="1" applyFont="1" applyFill="1" applyBorder="1" applyAlignment="1" applyProtection="1">
      <alignment horizontal="right" vertical="top" wrapText="1"/>
      <protection/>
    </xf>
    <xf numFmtId="9" fontId="7" fillId="35" borderId="16" xfId="0" applyNumberFormat="1" applyFont="1" applyFill="1" applyBorder="1" applyAlignment="1" applyProtection="1">
      <alignment horizontal="right" vertical="top"/>
      <protection/>
    </xf>
    <xf numFmtId="0" fontId="75" fillId="0" borderId="25" xfId="0" applyFont="1" applyBorder="1" applyAlignment="1">
      <alignment vertical="top"/>
    </xf>
    <xf numFmtId="9" fontId="6" fillId="34" borderId="25" xfId="0" applyNumberFormat="1" applyFont="1" applyFill="1" applyBorder="1" applyAlignment="1" applyProtection="1">
      <alignment horizontal="right" vertical="top" wrapText="1"/>
      <protection/>
    </xf>
    <xf numFmtId="9" fontId="7" fillId="35" borderId="25" xfId="0" applyNumberFormat="1" applyFont="1" applyFill="1" applyBorder="1" applyAlignment="1" applyProtection="1">
      <alignment vertical="top"/>
      <protection/>
    </xf>
    <xf numFmtId="0" fontId="75" fillId="35" borderId="17" xfId="0" applyFont="1" applyFill="1" applyBorder="1" applyAlignment="1">
      <alignment vertical="top"/>
    </xf>
    <xf numFmtId="0" fontId="7" fillId="35" borderId="17" xfId="0" applyFont="1" applyFill="1" applyBorder="1" applyAlignment="1" applyProtection="1">
      <alignment horizontal="center" vertical="top" wrapText="1"/>
      <protection/>
    </xf>
    <xf numFmtId="0" fontId="7" fillId="35" borderId="27" xfId="0" applyFont="1" applyFill="1" applyBorder="1" applyAlignment="1" applyProtection="1">
      <alignment horizontal="center" vertical="top" wrapText="1"/>
      <protection/>
    </xf>
    <xf numFmtId="0" fontId="6" fillId="34" borderId="18" xfId="0" applyFont="1" applyFill="1" applyBorder="1" applyAlignment="1" applyProtection="1">
      <alignment horizontal="right" vertical="top" wrapText="1"/>
      <protection/>
    </xf>
    <xf numFmtId="0" fontId="6" fillId="34" borderId="0" xfId="0" applyFont="1" applyFill="1" applyBorder="1" applyAlignment="1" applyProtection="1">
      <alignment horizontal="right" vertical="top" wrapText="1"/>
      <protection/>
    </xf>
    <xf numFmtId="1" fontId="6" fillId="34" borderId="18" xfId="0" applyNumberFormat="1" applyFont="1" applyFill="1" applyBorder="1" applyAlignment="1" applyProtection="1">
      <alignment horizontal="right" vertical="top" wrapText="1"/>
      <protection/>
    </xf>
    <xf numFmtId="0" fontId="6" fillId="34" borderId="13" xfId="0" applyFont="1" applyFill="1" applyBorder="1" applyAlignment="1" applyProtection="1">
      <alignment horizontal="left" vertical="top" wrapText="1"/>
      <protection/>
    </xf>
    <xf numFmtId="0" fontId="6" fillId="34" borderId="14" xfId="0" applyFont="1" applyFill="1" applyBorder="1" applyAlignment="1" applyProtection="1">
      <alignment horizontal="left" vertical="top" wrapText="1"/>
      <protection/>
    </xf>
    <xf numFmtId="0" fontId="6" fillId="34" borderId="25" xfId="0" applyFont="1" applyFill="1" applyBorder="1" applyAlignment="1" applyProtection="1">
      <alignment horizontal="right" vertical="top" wrapText="1"/>
      <protection/>
    </xf>
    <xf numFmtId="0" fontId="6" fillId="34" borderId="38" xfId="0" applyFont="1" applyFill="1" applyBorder="1" applyAlignment="1" applyProtection="1">
      <alignment horizontal="right" vertical="top" wrapText="1"/>
      <protection/>
    </xf>
    <xf numFmtId="1" fontId="6" fillId="34" borderId="38" xfId="0" applyNumberFormat="1" applyFont="1" applyFill="1" applyBorder="1" applyAlignment="1" applyProtection="1">
      <alignment horizontal="right" vertical="top" wrapText="1"/>
      <protection/>
    </xf>
    <xf numFmtId="9" fontId="7" fillId="35" borderId="38" xfId="0" applyNumberFormat="1" applyFont="1" applyFill="1" applyBorder="1" applyAlignment="1" applyProtection="1">
      <alignment vertical="top"/>
      <protection/>
    </xf>
    <xf numFmtId="0" fontId="6" fillId="34" borderId="19" xfId="0" applyFont="1" applyFill="1" applyBorder="1" applyAlignment="1" applyProtection="1">
      <alignment horizontal="left" vertical="top" wrapText="1"/>
      <protection/>
    </xf>
    <xf numFmtId="0" fontId="6" fillId="34" borderId="21" xfId="0" applyFont="1" applyFill="1" applyBorder="1" applyAlignment="1" applyProtection="1">
      <alignment horizontal="left" vertical="top" wrapText="1"/>
      <protection/>
    </xf>
    <xf numFmtId="0" fontId="6" fillId="34" borderId="23" xfId="0" applyFont="1" applyFill="1" applyBorder="1" applyAlignment="1" applyProtection="1">
      <alignment horizontal="left" vertical="top" wrapText="1"/>
      <protection/>
    </xf>
    <xf numFmtId="0" fontId="6" fillId="34" borderId="23" xfId="0" applyFont="1" applyFill="1" applyBorder="1" applyAlignment="1" applyProtection="1">
      <alignment horizontal="right" vertical="top" wrapText="1"/>
      <protection/>
    </xf>
    <xf numFmtId="0" fontId="7" fillId="16" borderId="15" xfId="0" applyFont="1" applyFill="1" applyBorder="1" applyAlignment="1" applyProtection="1">
      <alignment horizontal="left" vertical="top" wrapText="1"/>
      <protection/>
    </xf>
    <xf numFmtId="0" fontId="6" fillId="35" borderId="15" xfId="0" applyFont="1" applyFill="1" applyBorder="1" applyAlignment="1" applyProtection="1">
      <alignment horizontal="left" vertical="top" wrapText="1"/>
      <protection/>
    </xf>
    <xf numFmtId="0" fontId="7" fillId="35" borderId="15" xfId="0" applyFont="1" applyFill="1" applyBorder="1" applyAlignment="1" applyProtection="1">
      <alignment horizontal="center" vertical="top" wrapText="1"/>
      <protection/>
    </xf>
    <xf numFmtId="9" fontId="6" fillId="35" borderId="15" xfId="0" applyNumberFormat="1" applyFont="1" applyFill="1" applyBorder="1" applyAlignment="1" applyProtection="1">
      <alignment horizontal="right" vertical="top" wrapText="1"/>
      <protection/>
    </xf>
    <xf numFmtId="9" fontId="7" fillId="35" borderId="15" xfId="0" applyNumberFormat="1" applyFont="1" applyFill="1" applyBorder="1" applyAlignment="1" applyProtection="1">
      <alignment horizontal="right" vertical="top"/>
      <protection/>
    </xf>
    <xf numFmtId="9" fontId="75" fillId="0" borderId="17" xfId="0" applyNumberFormat="1" applyFont="1" applyFill="1" applyBorder="1" applyAlignment="1" applyProtection="1">
      <alignment horizontal="right" vertical="top" wrapText="1"/>
      <protection/>
    </xf>
    <xf numFmtId="9" fontId="6" fillId="34" borderId="17" xfId="0" applyNumberFormat="1" applyFont="1" applyFill="1" applyBorder="1" applyAlignment="1" applyProtection="1">
      <alignment horizontal="right" vertical="top" wrapText="1"/>
      <protection/>
    </xf>
    <xf numFmtId="9" fontId="75" fillId="0" borderId="25" xfId="0" applyNumberFormat="1" applyFont="1" applyFill="1" applyBorder="1" applyAlignment="1" applyProtection="1">
      <alignment horizontal="right" vertical="top" wrapText="1"/>
      <protection/>
    </xf>
    <xf numFmtId="9" fontId="6" fillId="34" borderId="16" xfId="0" applyNumberFormat="1" applyFont="1" applyFill="1" applyBorder="1" applyAlignment="1" applyProtection="1">
      <alignment horizontal="right" vertical="top" wrapText="1"/>
      <protection/>
    </xf>
    <xf numFmtId="9" fontId="7" fillId="35" borderId="16" xfId="59" applyFont="1" applyFill="1" applyBorder="1" applyAlignment="1" applyProtection="1">
      <alignment vertical="top"/>
      <protection/>
    </xf>
    <xf numFmtId="0" fontId="0" fillId="0" borderId="0" xfId="0" applyAlignment="1">
      <alignment vertical="top"/>
    </xf>
    <xf numFmtId="0" fontId="6" fillId="0" borderId="17" xfId="0" applyFont="1" applyFill="1" applyBorder="1" applyAlignment="1" applyProtection="1">
      <alignment horizontal="left" vertical="top" wrapText="1"/>
      <protection/>
    </xf>
    <xf numFmtId="9" fontId="6" fillId="0" borderId="17" xfId="0" applyNumberFormat="1" applyFont="1" applyFill="1" applyBorder="1" applyAlignment="1" applyProtection="1">
      <alignment horizontal="right" vertical="top" wrapText="1"/>
      <protection/>
    </xf>
    <xf numFmtId="0" fontId="82" fillId="35" borderId="15" xfId="0" applyFont="1" applyFill="1" applyBorder="1" applyAlignment="1" applyProtection="1">
      <alignment horizontal="center" vertical="top" wrapText="1"/>
      <protection/>
    </xf>
    <xf numFmtId="9" fontId="3" fillId="35" borderId="15" xfId="0" applyNumberFormat="1" applyFont="1" applyFill="1" applyBorder="1" applyAlignment="1" applyProtection="1">
      <alignment horizontal="right" vertical="top" wrapText="1"/>
      <protection/>
    </xf>
    <xf numFmtId="9" fontId="4" fillId="35" borderId="15" xfId="0" applyNumberFormat="1" applyFont="1" applyFill="1" applyBorder="1" applyAlignment="1" applyProtection="1">
      <alignment horizontal="right" vertical="top"/>
      <protection/>
    </xf>
    <xf numFmtId="0" fontId="6" fillId="4" borderId="35" xfId="0" applyFont="1" applyFill="1" applyBorder="1" applyAlignment="1" applyProtection="1">
      <alignment horizontal="left" vertical="top" wrapText="1"/>
      <protection/>
    </xf>
    <xf numFmtId="9" fontId="3" fillId="4" borderId="35" xfId="59" applyFont="1" applyFill="1" applyBorder="1" applyAlignment="1" applyProtection="1">
      <alignment horizontal="right" vertical="top" wrapText="1"/>
      <protection/>
    </xf>
    <xf numFmtId="9" fontId="3" fillId="4" borderId="35" xfId="0" applyNumberFormat="1" applyFont="1" applyFill="1" applyBorder="1" applyAlignment="1" applyProtection="1">
      <alignment horizontal="right" vertical="top" wrapText="1"/>
      <protection/>
    </xf>
    <xf numFmtId="9" fontId="4" fillId="4" borderId="35" xfId="0" applyNumberFormat="1" applyFont="1" applyFill="1" applyBorder="1" applyAlignment="1" applyProtection="1">
      <alignment vertical="top"/>
      <protection/>
    </xf>
    <xf numFmtId="1" fontId="3" fillId="0" borderId="18" xfId="59" applyNumberFormat="1" applyFont="1" applyFill="1" applyBorder="1" applyAlignment="1" applyProtection="1">
      <alignment horizontal="right" vertical="top" wrapText="1"/>
      <protection/>
    </xf>
    <xf numFmtId="1" fontId="3" fillId="34" borderId="18" xfId="0" applyNumberFormat="1" applyFont="1" applyFill="1" applyBorder="1" applyAlignment="1" applyProtection="1">
      <alignment horizontal="right" vertical="top" wrapText="1"/>
      <protection/>
    </xf>
    <xf numFmtId="9" fontId="4" fillId="35" borderId="18" xfId="0" applyNumberFormat="1" applyFont="1" applyFill="1" applyBorder="1" applyAlignment="1" applyProtection="1">
      <alignment horizontal="right" vertical="top"/>
      <protection/>
    </xf>
    <xf numFmtId="1" fontId="3" fillId="34" borderId="18" xfId="59" applyNumberFormat="1" applyFont="1" applyFill="1" applyBorder="1" applyAlignment="1" applyProtection="1">
      <alignment horizontal="right" vertical="top" wrapText="1"/>
      <protection/>
    </xf>
    <xf numFmtId="0" fontId="8" fillId="34" borderId="16" xfId="0" applyFont="1" applyFill="1" applyBorder="1" applyAlignment="1" applyProtection="1">
      <alignment horizontal="right" vertical="top" wrapText="1"/>
      <protection/>
    </xf>
    <xf numFmtId="1" fontId="3" fillId="34" borderId="16" xfId="59" applyNumberFormat="1" applyFont="1" applyFill="1" applyBorder="1" applyAlignment="1" applyProtection="1">
      <alignment horizontal="right" vertical="top" wrapText="1"/>
      <protection/>
    </xf>
    <xf numFmtId="1" fontId="3" fillId="34" borderId="16" xfId="0" applyNumberFormat="1" applyFont="1" applyFill="1" applyBorder="1" applyAlignment="1" applyProtection="1">
      <alignment horizontal="right" vertical="top" wrapText="1"/>
      <protection/>
    </xf>
    <xf numFmtId="0" fontId="6" fillId="4" borderId="25" xfId="0" applyFont="1" applyFill="1" applyBorder="1" applyAlignment="1" applyProtection="1">
      <alignment horizontal="left" vertical="top" wrapText="1"/>
      <protection/>
    </xf>
    <xf numFmtId="9" fontId="3" fillId="4" borderId="25" xfId="0" applyNumberFormat="1" applyFont="1" applyFill="1" applyBorder="1" applyAlignment="1" applyProtection="1">
      <alignment horizontal="right" vertical="top" wrapText="1"/>
      <protection/>
    </xf>
    <xf numFmtId="9" fontId="4" fillId="4" borderId="25" xfId="0" applyNumberFormat="1" applyFont="1" applyFill="1" applyBorder="1" applyAlignment="1" applyProtection="1">
      <alignment vertical="top"/>
      <protection/>
    </xf>
    <xf numFmtId="3" fontId="3" fillId="0" borderId="36" xfId="0" applyNumberFormat="1" applyFont="1" applyFill="1" applyBorder="1" applyAlignment="1" applyProtection="1">
      <alignment horizontal="right" vertical="top" wrapText="1"/>
      <protection/>
    </xf>
    <xf numFmtId="1" fontId="3" fillId="34" borderId="36" xfId="0" applyNumberFormat="1" applyFont="1" applyFill="1" applyBorder="1" applyAlignment="1" applyProtection="1">
      <alignment horizontal="right" vertical="top" wrapText="1"/>
      <protection/>
    </xf>
    <xf numFmtId="9" fontId="4" fillId="35" borderId="36" xfId="0" applyNumberFormat="1" applyFont="1" applyFill="1" applyBorder="1" applyAlignment="1" applyProtection="1">
      <alignment vertical="top"/>
      <protection/>
    </xf>
    <xf numFmtId="3" fontId="3" fillId="34" borderId="18" xfId="0" applyNumberFormat="1" applyFont="1" applyFill="1" applyBorder="1" applyAlignment="1" applyProtection="1">
      <alignment horizontal="right" vertical="top" wrapText="1"/>
      <protection/>
    </xf>
    <xf numFmtId="9" fontId="3" fillId="35" borderId="18" xfId="0" applyNumberFormat="1" applyFont="1" applyFill="1" applyBorder="1" applyAlignment="1" applyProtection="1">
      <alignment horizontal="right" vertical="top"/>
      <protection/>
    </xf>
    <xf numFmtId="0" fontId="3" fillId="34" borderId="17" xfId="0" applyFont="1" applyFill="1" applyBorder="1" applyAlignment="1" applyProtection="1">
      <alignment horizontal="right" vertical="top" wrapText="1"/>
      <protection/>
    </xf>
    <xf numFmtId="9" fontId="4" fillId="35" borderId="17" xfId="0" applyNumberFormat="1" applyFont="1" applyFill="1" applyBorder="1" applyAlignment="1" applyProtection="1">
      <alignment vertical="top"/>
      <protection/>
    </xf>
    <xf numFmtId="0" fontId="0" fillId="0" borderId="0" xfId="0" applyAlignment="1">
      <alignment vertical="center"/>
    </xf>
    <xf numFmtId="0" fontId="6" fillId="34" borderId="27" xfId="0" applyFont="1" applyFill="1" applyBorder="1" applyAlignment="1" applyProtection="1">
      <alignment horizontal="left" vertical="top" wrapText="1"/>
      <protection/>
    </xf>
    <xf numFmtId="0" fontId="6" fillId="10" borderId="20" xfId="0" applyFont="1" applyFill="1" applyBorder="1" applyAlignment="1" applyProtection="1">
      <alignment vertical="top"/>
      <protection/>
    </xf>
    <xf numFmtId="0" fontId="6" fillId="10" borderId="20" xfId="0" applyFont="1" applyFill="1" applyBorder="1" applyAlignment="1" applyProtection="1">
      <alignment horizontal="left" vertical="top"/>
      <protection/>
    </xf>
    <xf numFmtId="0" fontId="6" fillId="10" borderId="21" xfId="0" applyFont="1" applyFill="1" applyBorder="1" applyAlignment="1" applyProtection="1">
      <alignment vertical="top"/>
      <protection/>
    </xf>
    <xf numFmtId="0" fontId="0" fillId="0" borderId="0" xfId="0" applyAlignment="1" applyProtection="1">
      <alignment/>
      <protection/>
    </xf>
    <xf numFmtId="0" fontId="83" fillId="10" borderId="10" xfId="0" applyFont="1" applyFill="1" applyBorder="1" applyAlignment="1">
      <alignment vertical="center"/>
    </xf>
    <xf numFmtId="0" fontId="0" fillId="10" borderId="11" xfId="0" applyFill="1" applyBorder="1" applyAlignment="1">
      <alignment/>
    </xf>
    <xf numFmtId="0" fontId="0" fillId="10" borderId="12" xfId="0" applyFill="1" applyBorder="1" applyAlignment="1">
      <alignment/>
    </xf>
    <xf numFmtId="0" fontId="83" fillId="10" borderId="13" xfId="0" applyFont="1" applyFill="1" applyBorder="1" applyAlignment="1">
      <alignment vertical="center"/>
    </xf>
    <xf numFmtId="0" fontId="0" fillId="10" borderId="0" xfId="0" applyFill="1" applyBorder="1" applyAlignment="1">
      <alignment/>
    </xf>
    <xf numFmtId="0" fontId="0" fillId="10" borderId="14" xfId="0" applyFill="1" applyBorder="1" applyAlignment="1">
      <alignment/>
    </xf>
    <xf numFmtId="0" fontId="83" fillId="10" borderId="0" xfId="0" applyFont="1" applyFill="1" applyBorder="1" applyAlignment="1">
      <alignment vertical="center"/>
    </xf>
    <xf numFmtId="0" fontId="0" fillId="10" borderId="13" xfId="0" applyFill="1" applyBorder="1" applyAlignment="1">
      <alignment/>
    </xf>
    <xf numFmtId="0" fontId="84" fillId="10" borderId="11" xfId="0" applyFont="1" applyFill="1" applyBorder="1" applyAlignment="1">
      <alignment vertical="top" wrapText="1"/>
    </xf>
    <xf numFmtId="0" fontId="84" fillId="10" borderId="12" xfId="0" applyFont="1" applyFill="1" applyBorder="1" applyAlignment="1">
      <alignment vertical="top" wrapText="1"/>
    </xf>
    <xf numFmtId="0" fontId="67" fillId="10" borderId="20" xfId="53" applyFill="1" applyBorder="1" applyAlignment="1" applyProtection="1">
      <alignment vertical="top" wrapText="1"/>
      <protection/>
    </xf>
    <xf numFmtId="0" fontId="67" fillId="10" borderId="21" xfId="53" applyFill="1" applyBorder="1" applyAlignment="1" applyProtection="1">
      <alignment vertical="top" wrapText="1"/>
      <protection/>
    </xf>
    <xf numFmtId="0" fontId="0" fillId="4" borderId="15" xfId="0" applyFill="1" applyBorder="1" applyAlignment="1" applyProtection="1">
      <alignment/>
      <protection/>
    </xf>
    <xf numFmtId="0" fontId="0" fillId="31" borderId="15" xfId="0" applyFill="1" applyBorder="1" applyAlignment="1" applyProtection="1">
      <alignment/>
      <protection locked="0"/>
    </xf>
    <xf numFmtId="0" fontId="0" fillId="0" borderId="0" xfId="0" applyFill="1" applyBorder="1" applyAlignment="1" applyProtection="1">
      <alignment/>
      <protection/>
    </xf>
    <xf numFmtId="0" fontId="0" fillId="0" borderId="0" xfId="0" applyFill="1" applyBorder="1" applyAlignment="1" applyProtection="1">
      <alignment/>
      <protection locked="0"/>
    </xf>
    <xf numFmtId="0" fontId="0" fillId="0" borderId="46" xfId="0" applyBorder="1" applyAlignment="1" applyProtection="1">
      <alignment/>
      <protection/>
    </xf>
    <xf numFmtId="0" fontId="85" fillId="6" borderId="47" xfId="0" applyFont="1" applyFill="1" applyBorder="1" applyAlignment="1" applyProtection="1">
      <alignment horizontal="left" vertical="center" wrapText="1"/>
      <protection/>
    </xf>
    <xf numFmtId="0" fontId="85" fillId="6" borderId="29" xfId="0" applyFont="1" applyFill="1" applyBorder="1" applyAlignment="1" applyProtection="1">
      <alignment horizontal="left" vertical="center" wrapText="1"/>
      <protection/>
    </xf>
    <xf numFmtId="0" fontId="85" fillId="6" borderId="30" xfId="0" applyFont="1" applyFill="1" applyBorder="1" applyAlignment="1" applyProtection="1">
      <alignment horizontal="left" vertical="center" wrapText="1"/>
      <protection/>
    </xf>
    <xf numFmtId="0" fontId="86" fillId="0" borderId="48" xfId="0" applyFont="1" applyBorder="1" applyAlignment="1" applyProtection="1">
      <alignment horizontal="left" vertical="center"/>
      <protection/>
    </xf>
    <xf numFmtId="0" fontId="70" fillId="31" borderId="29" xfId="56" applyFont="1" applyBorder="1" applyAlignment="1" applyProtection="1">
      <alignment horizontal="center" vertical="center"/>
      <protection locked="0"/>
    </xf>
    <xf numFmtId="0" fontId="87" fillId="31" borderId="29" xfId="56" applyFont="1" applyBorder="1" applyAlignment="1" applyProtection="1">
      <alignment horizontal="center" vertical="center"/>
      <protection locked="0"/>
    </xf>
    <xf numFmtId="0" fontId="87" fillId="31" borderId="31" xfId="56" applyFont="1" applyBorder="1" applyAlignment="1" applyProtection="1">
      <alignment horizontal="center" vertical="center"/>
      <protection locked="0"/>
    </xf>
    <xf numFmtId="0" fontId="86" fillId="0" borderId="49" xfId="0" applyFont="1" applyBorder="1" applyAlignment="1" applyProtection="1">
      <alignment horizontal="left" vertical="center"/>
      <protection/>
    </xf>
    <xf numFmtId="0" fontId="70" fillId="36" borderId="29" xfId="56" applyFont="1" applyFill="1" applyBorder="1" applyAlignment="1" applyProtection="1">
      <alignment horizontal="center" vertical="center"/>
      <protection locked="0"/>
    </xf>
    <xf numFmtId="0" fontId="87" fillId="36" borderId="29" xfId="56" applyFont="1" applyFill="1" applyBorder="1" applyAlignment="1" applyProtection="1">
      <alignment horizontal="center" vertical="center"/>
      <protection locked="0"/>
    </xf>
    <xf numFmtId="0" fontId="87" fillId="36" borderId="31" xfId="56" applyFont="1" applyFill="1" applyBorder="1" applyAlignment="1" applyProtection="1">
      <alignment horizontal="center" vertical="center"/>
      <protection locked="0"/>
    </xf>
    <xf numFmtId="0" fontId="88" fillId="0" borderId="29" xfId="0" applyFont="1" applyBorder="1" applyAlignment="1" applyProtection="1">
      <alignment horizontal="left" vertical="center"/>
      <protection/>
    </xf>
    <xf numFmtId="10" fontId="87" fillId="31" borderId="29" xfId="56" applyNumberFormat="1" applyFont="1" applyBorder="1" applyAlignment="1" applyProtection="1">
      <alignment horizontal="center" vertical="center"/>
      <protection locked="0"/>
    </xf>
    <xf numFmtId="10" fontId="87" fillId="31" borderId="31" xfId="56" applyNumberFormat="1" applyFont="1" applyBorder="1" applyAlignment="1" applyProtection="1">
      <alignment horizontal="center" vertical="center"/>
      <protection locked="0"/>
    </xf>
    <xf numFmtId="0" fontId="88" fillId="0" borderId="47" xfId="0" applyFont="1" applyBorder="1" applyAlignment="1" applyProtection="1">
      <alignment horizontal="left" vertical="center"/>
      <protection/>
    </xf>
    <xf numFmtId="10" fontId="87" fillId="36" borderId="29" xfId="56" applyNumberFormat="1" applyFont="1" applyFill="1" applyBorder="1" applyAlignment="1" applyProtection="1">
      <alignment horizontal="center" vertical="center"/>
      <protection locked="0"/>
    </xf>
    <xf numFmtId="10" fontId="87" fillId="36" borderId="31" xfId="56" applyNumberFormat="1" applyFont="1" applyFill="1" applyBorder="1" applyAlignment="1" applyProtection="1">
      <alignment horizontal="center" vertical="center"/>
      <protection locked="0"/>
    </xf>
    <xf numFmtId="0" fontId="89" fillId="0" borderId="0" xfId="0" applyFont="1" applyAlignment="1" applyProtection="1">
      <alignment/>
      <protection/>
    </xf>
    <xf numFmtId="0" fontId="74" fillId="0" borderId="0" xfId="0" applyFont="1" applyAlignment="1" applyProtection="1">
      <alignment/>
      <protection/>
    </xf>
    <xf numFmtId="0" fontId="0" fillId="0" borderId="0" xfId="0" applyBorder="1" applyAlignment="1" applyProtection="1">
      <alignment wrapText="1"/>
      <protection/>
    </xf>
    <xf numFmtId="0" fontId="0" fillId="0" borderId="0" xfId="0" applyBorder="1" applyAlignment="1" applyProtection="1">
      <alignment/>
      <protection/>
    </xf>
    <xf numFmtId="0" fontId="85" fillId="6" borderId="50" xfId="0" applyFont="1" applyFill="1" applyBorder="1" applyAlignment="1" applyProtection="1">
      <alignment horizontal="center" vertical="center"/>
      <protection/>
    </xf>
    <xf numFmtId="0" fontId="85" fillId="6" borderId="30" xfId="0" applyFont="1" applyFill="1" applyBorder="1" applyAlignment="1" applyProtection="1">
      <alignment horizontal="center" vertical="center"/>
      <protection/>
    </xf>
    <xf numFmtId="0" fontId="86" fillId="0" borderId="29" xfId="0" applyFont="1" applyFill="1" applyBorder="1" applyAlignment="1" applyProtection="1">
      <alignment vertical="center" wrapText="1"/>
      <protection/>
    </xf>
    <xf numFmtId="0" fontId="70" fillId="31" borderId="29" xfId="56" applyBorder="1" applyAlignment="1" applyProtection="1">
      <alignment vertical="center" wrapText="1"/>
      <protection locked="0"/>
    </xf>
    <xf numFmtId="0" fontId="70" fillId="36" borderId="29" xfId="56" applyFill="1" applyBorder="1" applyAlignment="1" applyProtection="1">
      <alignment vertical="center" wrapText="1"/>
      <protection locked="0"/>
    </xf>
    <xf numFmtId="0" fontId="70" fillId="36" borderId="29" xfId="56" applyFill="1" applyBorder="1" applyAlignment="1" applyProtection="1">
      <alignment wrapText="1"/>
      <protection locked="0"/>
    </xf>
    <xf numFmtId="0" fontId="51" fillId="34" borderId="29" xfId="0" applyFont="1" applyFill="1" applyBorder="1" applyAlignment="1" applyProtection="1">
      <alignment vertical="center" wrapText="1"/>
      <protection/>
    </xf>
    <xf numFmtId="10" fontId="70" fillId="36" borderId="29" xfId="56" applyNumberFormat="1" applyFill="1" applyBorder="1" applyAlignment="1" applyProtection="1">
      <alignment horizontal="center" vertical="center" wrapText="1"/>
      <protection locked="0"/>
    </xf>
    <xf numFmtId="0" fontId="85" fillId="6" borderId="29" xfId="0" applyFont="1" applyFill="1" applyBorder="1" applyAlignment="1" applyProtection="1">
      <alignment horizontal="center" vertical="center" wrapText="1"/>
      <protection/>
    </xf>
    <xf numFmtId="0" fontId="85" fillId="6" borderId="47" xfId="0" applyFont="1" applyFill="1" applyBorder="1" applyAlignment="1" applyProtection="1">
      <alignment horizontal="center" vertical="center" wrapText="1"/>
      <protection/>
    </xf>
    <xf numFmtId="0" fontId="70" fillId="31" borderId="29" xfId="56" applyBorder="1" applyAlignment="1" applyProtection="1">
      <alignment horizontal="center" vertical="center"/>
      <protection locked="0"/>
    </xf>
    <xf numFmtId="10" fontId="70" fillId="31" borderId="29" xfId="56" applyNumberFormat="1" applyBorder="1" applyAlignment="1" applyProtection="1">
      <alignment horizontal="center" vertical="center"/>
      <protection locked="0"/>
    </xf>
    <xf numFmtId="0" fontId="70" fillId="36" borderId="29" xfId="56" applyFill="1" applyBorder="1" applyAlignment="1" applyProtection="1">
      <alignment horizontal="center" vertical="center"/>
      <protection locked="0"/>
    </xf>
    <xf numFmtId="10" fontId="70" fillId="36" borderId="29" xfId="56" applyNumberFormat="1" applyFill="1" applyBorder="1" applyAlignment="1" applyProtection="1">
      <alignment horizontal="center" vertical="center"/>
      <protection locked="0"/>
    </xf>
    <xf numFmtId="0" fontId="85" fillId="6" borderId="51" xfId="0" applyFont="1" applyFill="1" applyBorder="1" applyAlignment="1" applyProtection="1">
      <alignment horizontal="center" vertical="center" wrapText="1"/>
      <protection/>
    </xf>
    <xf numFmtId="0" fontId="85" fillId="6" borderId="52" xfId="0" applyFont="1" applyFill="1" applyBorder="1" applyAlignment="1" applyProtection="1">
      <alignment horizontal="center" vertical="center" wrapText="1"/>
      <protection/>
    </xf>
    <xf numFmtId="0" fontId="85" fillId="6" borderId="53" xfId="0" applyFont="1" applyFill="1" applyBorder="1" applyAlignment="1" applyProtection="1">
      <alignment horizontal="center" vertical="center" wrapText="1"/>
      <protection/>
    </xf>
    <xf numFmtId="0" fontId="70" fillId="31" borderId="29" xfId="56" applyBorder="1" applyAlignment="1" applyProtection="1">
      <alignment vertical="center"/>
      <protection locked="0"/>
    </xf>
    <xf numFmtId="0" fontId="90" fillId="31" borderId="52" xfId="56" applyFont="1" applyBorder="1" applyAlignment="1" applyProtection="1">
      <alignment vertical="center" wrapText="1"/>
      <protection locked="0"/>
    </xf>
    <xf numFmtId="0" fontId="90" fillId="31" borderId="29" xfId="56" applyFont="1" applyBorder="1" applyAlignment="1" applyProtection="1">
      <alignment horizontal="center" vertical="center"/>
      <protection locked="0"/>
    </xf>
    <xf numFmtId="0" fontId="90" fillId="31" borderId="53" xfId="56" applyFont="1" applyBorder="1" applyAlignment="1" applyProtection="1">
      <alignment horizontal="center" vertical="center"/>
      <protection locked="0"/>
    </xf>
    <xf numFmtId="0" fontId="70" fillId="36" borderId="29" xfId="56" applyFill="1" applyBorder="1" applyAlignment="1" applyProtection="1">
      <alignment vertical="center"/>
      <protection locked="0"/>
    </xf>
    <xf numFmtId="0" fontId="90" fillId="36" borderId="52" xfId="56" applyFont="1" applyFill="1" applyBorder="1" applyAlignment="1" applyProtection="1">
      <alignment vertical="center" wrapText="1"/>
      <protection locked="0"/>
    </xf>
    <xf numFmtId="0" fontId="90" fillId="36" borderId="29" xfId="56" applyFont="1" applyFill="1" applyBorder="1" applyAlignment="1" applyProtection="1">
      <alignment horizontal="center" vertical="center"/>
      <protection locked="0"/>
    </xf>
    <xf numFmtId="0" fontId="90" fillId="36" borderId="53" xfId="56" applyFont="1" applyFill="1" applyBorder="1" applyAlignment="1" applyProtection="1">
      <alignment horizontal="center" vertical="center"/>
      <protection locked="0"/>
    </xf>
    <xf numFmtId="0" fontId="70" fillId="36" borderId="29" xfId="56" applyFill="1" applyBorder="1" applyAlignment="1" applyProtection="1">
      <alignment/>
      <protection locked="0"/>
    </xf>
    <xf numFmtId="0" fontId="0" fillId="0" borderId="0" xfId="0" applyBorder="1" applyAlignment="1" applyProtection="1">
      <alignment horizontal="left" wrapText="1"/>
      <protection/>
    </xf>
    <xf numFmtId="10" fontId="70" fillId="31" borderId="29" xfId="56" applyNumberFormat="1" applyBorder="1" applyAlignment="1" applyProtection="1">
      <alignment horizontal="right" vertical="center" wrapText="1"/>
      <protection locked="0"/>
    </xf>
    <xf numFmtId="10" fontId="70" fillId="36" borderId="29" xfId="56" applyNumberFormat="1" applyFill="1" applyBorder="1" applyAlignment="1" applyProtection="1">
      <alignment horizontal="right" vertical="center" wrapText="1"/>
      <protection locked="0"/>
    </xf>
    <xf numFmtId="10" fontId="70" fillId="36" borderId="29" xfId="56" applyNumberFormat="1" applyFill="1" applyBorder="1" applyAlignment="1" applyProtection="1">
      <alignment horizontal="right" vertical="center"/>
      <protection locked="0"/>
    </xf>
    <xf numFmtId="3" fontId="87" fillId="36" borderId="29" xfId="56" applyNumberFormat="1" applyFont="1" applyFill="1" applyBorder="1" applyAlignment="1" applyProtection="1">
      <alignment horizontal="center" vertical="center"/>
      <protection locked="0"/>
    </xf>
    <xf numFmtId="0" fontId="6" fillId="10" borderId="11" xfId="0" applyFont="1" applyFill="1" applyBorder="1" applyAlignment="1" applyProtection="1">
      <alignment vertical="center"/>
      <protection/>
    </xf>
    <xf numFmtId="0" fontId="6" fillId="10" borderId="11" xfId="0" applyFont="1" applyFill="1" applyBorder="1" applyAlignment="1" applyProtection="1">
      <alignment horizontal="left" vertical="center"/>
      <protection/>
    </xf>
    <xf numFmtId="0" fontId="0" fillId="10" borderId="11" xfId="0" applyFill="1" applyBorder="1" applyAlignment="1">
      <alignment vertical="center"/>
    </xf>
    <xf numFmtId="0" fontId="0" fillId="10" borderId="11" xfId="0" applyFill="1" applyBorder="1" applyAlignment="1">
      <alignment horizontal="center" vertical="center"/>
    </xf>
    <xf numFmtId="0" fontId="6" fillId="10" borderId="12" xfId="0" applyFont="1" applyFill="1" applyBorder="1" applyAlignment="1" applyProtection="1">
      <alignment vertical="center"/>
      <protection/>
    </xf>
    <xf numFmtId="0" fontId="0" fillId="0" borderId="13" xfId="0" applyBorder="1" applyAlignment="1">
      <alignment/>
    </xf>
    <xf numFmtId="0" fontId="2" fillId="10" borderId="0" xfId="0" applyFont="1" applyFill="1" applyBorder="1" applyAlignment="1" applyProtection="1">
      <alignment vertical="center"/>
      <protection/>
    </xf>
    <xf numFmtId="0" fontId="2" fillId="10" borderId="14" xfId="0" applyFont="1" applyFill="1" applyBorder="1" applyAlignment="1" applyProtection="1">
      <alignment vertical="center"/>
      <protection/>
    </xf>
    <xf numFmtId="0" fontId="5" fillId="10" borderId="0" xfId="0" applyFont="1" applyFill="1" applyBorder="1" applyAlignment="1" applyProtection="1">
      <alignment horizontal="center" vertical="center" wrapText="1"/>
      <protection/>
    </xf>
    <xf numFmtId="0" fontId="6" fillId="10" borderId="0" xfId="0" applyFont="1" applyFill="1" applyBorder="1" applyAlignment="1" applyProtection="1">
      <alignment horizontal="left" vertical="center"/>
      <protection/>
    </xf>
    <xf numFmtId="0" fontId="0" fillId="10" borderId="0" xfId="0" applyFill="1" applyBorder="1" applyAlignment="1">
      <alignment vertical="center"/>
    </xf>
    <xf numFmtId="0" fontId="0" fillId="10" borderId="0" xfId="0" applyFill="1" applyBorder="1" applyAlignment="1">
      <alignment horizontal="center" vertical="center"/>
    </xf>
    <xf numFmtId="0" fontId="7" fillId="10" borderId="0" xfId="0" applyFont="1" applyFill="1" applyBorder="1" applyAlignment="1" applyProtection="1">
      <alignment horizontal="center" vertical="center" wrapText="1"/>
      <protection/>
    </xf>
    <xf numFmtId="0" fontId="78" fillId="10" borderId="14" xfId="0" applyFont="1" applyFill="1" applyBorder="1" applyAlignment="1" applyProtection="1">
      <alignment horizontal="left" vertical="center" wrapText="1"/>
      <protection/>
    </xf>
    <xf numFmtId="0" fontId="3" fillId="0" borderId="15" xfId="0" applyFont="1" applyFill="1" applyBorder="1" applyAlignment="1" applyProtection="1">
      <alignment vertical="top" wrapText="1"/>
      <protection/>
    </xf>
    <xf numFmtId="0" fontId="6" fillId="34" borderId="22" xfId="0" applyFont="1" applyFill="1" applyBorder="1" applyAlignment="1" applyProtection="1">
      <alignment horizontal="center" vertical="center" wrapText="1"/>
      <protection/>
    </xf>
    <xf numFmtId="0" fontId="6" fillId="10" borderId="14" xfId="0" applyFont="1" applyFill="1" applyBorder="1" applyAlignment="1" applyProtection="1">
      <alignment horizontal="left" vertical="center"/>
      <protection/>
    </xf>
    <xf numFmtId="0" fontId="0" fillId="0" borderId="13" xfId="0" applyBorder="1" applyAlignment="1">
      <alignment wrapText="1"/>
    </xf>
    <xf numFmtId="0" fontId="7" fillId="10" borderId="14" xfId="0" applyFont="1" applyFill="1" applyBorder="1" applyAlignment="1" applyProtection="1">
      <alignment horizontal="left" vertical="center" wrapText="1"/>
      <protection/>
    </xf>
    <xf numFmtId="0" fontId="6" fillId="34" borderId="15" xfId="0" applyFont="1" applyFill="1" applyBorder="1" applyAlignment="1">
      <alignment horizontal="center" vertical="center"/>
    </xf>
    <xf numFmtId="0" fontId="3" fillId="0" borderId="13" xfId="0" applyFont="1" applyFill="1" applyBorder="1" applyAlignment="1" applyProtection="1">
      <alignment vertical="top" wrapText="1"/>
      <protection/>
    </xf>
    <xf numFmtId="0" fontId="6" fillId="0" borderId="0" xfId="0" applyFont="1" applyAlignment="1">
      <alignment vertical="top" wrapText="1"/>
    </xf>
    <xf numFmtId="0" fontId="75" fillId="0" borderId="13" xfId="0" applyFont="1" applyFill="1" applyBorder="1" applyAlignment="1" applyProtection="1">
      <alignment vertical="top" wrapText="1"/>
      <protection/>
    </xf>
    <xf numFmtId="0" fontId="3" fillId="0" borderId="13" xfId="0" applyFont="1" applyFill="1" applyBorder="1" applyAlignment="1" applyProtection="1">
      <alignment vertical="center" wrapText="1"/>
      <protection/>
    </xf>
    <xf numFmtId="0" fontId="7" fillId="10" borderId="0" xfId="0" applyFont="1" applyFill="1" applyBorder="1" applyAlignment="1" applyProtection="1">
      <alignment horizontal="left" vertical="center" wrapText="1"/>
      <protection/>
    </xf>
    <xf numFmtId="0" fontId="6" fillId="10" borderId="0" xfId="0" applyFont="1" applyFill="1" applyBorder="1" applyAlignment="1" applyProtection="1">
      <alignment horizontal="left" vertical="center" wrapText="1"/>
      <protection/>
    </xf>
    <xf numFmtId="0" fontId="7" fillId="37" borderId="15" xfId="0" applyFont="1" applyFill="1" applyBorder="1" applyAlignment="1" applyProtection="1">
      <alignment horizontal="center" vertical="center"/>
      <protection/>
    </xf>
    <xf numFmtId="0" fontId="6" fillId="10" borderId="0" xfId="0" applyFont="1" applyFill="1" applyBorder="1" applyAlignment="1" applyProtection="1">
      <alignment horizontal="center" vertical="center" wrapText="1"/>
      <protection/>
    </xf>
    <xf numFmtId="0" fontId="5"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protection/>
    </xf>
    <xf numFmtId="0" fontId="0" fillId="34" borderId="15" xfId="0" applyFill="1" applyBorder="1" applyAlignment="1">
      <alignment vertical="center"/>
    </xf>
    <xf numFmtId="0" fontId="0" fillId="34" borderId="15" xfId="0" applyFill="1" applyBorder="1" applyAlignment="1">
      <alignment horizontal="center" vertical="center"/>
    </xf>
    <xf numFmtId="0" fontId="6" fillId="37" borderId="0" xfId="0" applyFont="1" applyFill="1" applyBorder="1" applyAlignment="1" applyProtection="1">
      <alignment horizontal="right" vertical="center"/>
      <protection/>
    </xf>
    <xf numFmtId="0" fontId="6" fillId="37" borderId="15" xfId="0" applyFont="1" applyFill="1" applyBorder="1" applyAlignment="1" applyProtection="1">
      <alignment horizontal="center" vertical="center"/>
      <protection/>
    </xf>
    <xf numFmtId="0" fontId="8" fillId="10" borderId="0" xfId="0" applyFont="1" applyFill="1" applyBorder="1" applyAlignment="1" applyProtection="1">
      <alignment vertical="center"/>
      <protection/>
    </xf>
    <xf numFmtId="0" fontId="0" fillId="10" borderId="0" xfId="0" applyFill="1" applyAlignment="1">
      <alignment vertical="center"/>
    </xf>
    <xf numFmtId="0" fontId="0" fillId="10" borderId="0" xfId="0" applyFill="1" applyAlignment="1">
      <alignment horizontal="left" vertical="center"/>
    </xf>
    <xf numFmtId="0" fontId="20" fillId="10" borderId="0" xfId="0" applyFont="1" applyFill="1" applyBorder="1" applyAlignment="1" applyProtection="1">
      <alignment vertical="center" wrapText="1"/>
      <protection/>
    </xf>
    <xf numFmtId="0" fontId="6" fillId="34" borderId="24" xfId="0" applyFont="1" applyFill="1" applyBorder="1" applyAlignment="1" applyProtection="1">
      <alignment horizontal="left" vertical="center" wrapText="1"/>
      <protection/>
    </xf>
    <xf numFmtId="0" fontId="6" fillId="34" borderId="17" xfId="0" applyFont="1" applyFill="1" applyBorder="1" applyAlignment="1" applyProtection="1">
      <alignment horizontal="left" vertical="center" wrapText="1"/>
      <protection/>
    </xf>
    <xf numFmtId="0" fontId="6" fillId="34" borderId="27" xfId="0" applyFont="1" applyFill="1" applyBorder="1" applyAlignment="1" applyProtection="1">
      <alignment horizontal="left" vertical="center" wrapText="1"/>
      <protection/>
    </xf>
    <xf numFmtId="0" fontId="6" fillId="10" borderId="20" xfId="0" applyFont="1" applyFill="1" applyBorder="1" applyAlignment="1" applyProtection="1">
      <alignment horizontal="left" vertical="center" wrapText="1"/>
      <protection/>
    </xf>
    <xf numFmtId="0" fontId="6" fillId="10" borderId="20" xfId="0" applyFont="1" applyFill="1" applyBorder="1" applyAlignment="1" applyProtection="1">
      <alignment vertical="center" wrapText="1"/>
      <protection/>
    </xf>
    <xf numFmtId="0" fontId="0" fillId="10" borderId="20" xfId="0" applyFill="1" applyBorder="1" applyAlignment="1">
      <alignment vertical="center"/>
    </xf>
    <xf numFmtId="0" fontId="0" fillId="10" borderId="20" xfId="0" applyFill="1" applyBorder="1" applyAlignment="1">
      <alignment horizontal="center" vertical="center"/>
    </xf>
    <xf numFmtId="181" fontId="0" fillId="0" borderId="0" xfId="0" applyNumberFormat="1" applyAlignment="1">
      <alignment/>
    </xf>
    <xf numFmtId="9" fontId="3" fillId="0" borderId="17" xfId="0" applyNumberFormat="1" applyFont="1" applyFill="1" applyBorder="1" applyAlignment="1" applyProtection="1">
      <alignment horizontal="right" vertical="top" wrapText="1"/>
      <protection/>
    </xf>
    <xf numFmtId="9" fontId="3" fillId="34" borderId="17" xfId="0" applyNumberFormat="1" applyFont="1" applyFill="1" applyBorder="1" applyAlignment="1" applyProtection="1">
      <alignment horizontal="right" vertical="top" wrapText="1"/>
      <protection/>
    </xf>
    <xf numFmtId="14" fontId="6" fillId="34" borderId="27" xfId="0" applyNumberFormat="1" applyFont="1" applyFill="1" applyBorder="1" applyAlignment="1" applyProtection="1">
      <alignment horizontal="center" vertical="center"/>
      <protection/>
    </xf>
    <xf numFmtId="171" fontId="91" fillId="38" borderId="31" xfId="42" applyFont="1" applyFill="1" applyBorder="1" applyAlignment="1">
      <alignment horizontal="right" vertical="center" wrapText="1"/>
    </xf>
    <xf numFmtId="0" fontId="7" fillId="33" borderId="54" xfId="0" applyFont="1" applyFill="1" applyBorder="1" applyAlignment="1" applyProtection="1">
      <alignment horizontal="right" vertical="center" wrapText="1"/>
      <protection/>
    </xf>
    <xf numFmtId="0" fontId="7" fillId="33" borderId="55" xfId="0" applyFont="1" applyFill="1" applyBorder="1" applyAlignment="1" applyProtection="1">
      <alignment horizontal="right" vertical="center" wrapText="1"/>
      <protection/>
    </xf>
    <xf numFmtId="171" fontId="7" fillId="34" borderId="56" xfId="42" applyNumberFormat="1" applyFont="1" applyFill="1" applyBorder="1" applyAlignment="1" applyProtection="1">
      <alignment horizontal="right" vertical="center" wrapText="1"/>
      <protection/>
    </xf>
    <xf numFmtId="182" fontId="6" fillId="0" borderId="56" xfId="0" applyNumberFormat="1" applyFont="1" applyFill="1" applyBorder="1" applyAlignment="1" applyProtection="1">
      <alignment vertical="top" wrapText="1"/>
      <protection/>
    </xf>
    <xf numFmtId="0" fontId="0" fillId="0" borderId="18" xfId="0" applyBorder="1" applyAlignment="1">
      <alignment wrapText="1"/>
    </xf>
    <xf numFmtId="0" fontId="92" fillId="0" borderId="26" xfId="0" applyNumberFormat="1" applyFont="1" applyFill="1" applyBorder="1" applyAlignment="1" applyProtection="1">
      <alignment vertical="center" wrapText="1"/>
      <protection locked="0"/>
    </xf>
    <xf numFmtId="0" fontId="78" fillId="0" borderId="18" xfId="0" applyFont="1" applyBorder="1" applyAlignment="1">
      <alignment vertical="center" wrapText="1"/>
    </xf>
    <xf numFmtId="0" fontId="78" fillId="0" borderId="26" xfId="0" applyFont="1" applyBorder="1" applyAlignment="1">
      <alignment vertical="center" wrapText="1"/>
    </xf>
    <xf numFmtId="1" fontId="6" fillId="34" borderId="25" xfId="0" applyNumberFormat="1" applyFont="1" applyFill="1" applyBorder="1" applyAlignment="1" applyProtection="1">
      <alignment horizontal="right" vertical="top" wrapText="1"/>
      <protection/>
    </xf>
    <xf numFmtId="0" fontId="78" fillId="0" borderId="23" xfId="0" applyFont="1" applyBorder="1" applyAlignment="1">
      <alignment vertical="center" wrapText="1"/>
    </xf>
    <xf numFmtId="9" fontId="6" fillId="0" borderId="16" xfId="0" applyNumberFormat="1" applyFont="1" applyFill="1" applyBorder="1" applyAlignment="1" applyProtection="1">
      <alignment horizontal="right" vertical="top" wrapText="1"/>
      <protection/>
    </xf>
    <xf numFmtId="0" fontId="6" fillId="0" borderId="17" xfId="0" applyFont="1" applyFill="1" applyBorder="1" applyAlignment="1" applyProtection="1">
      <alignment horizontal="right" vertical="top" wrapText="1"/>
      <protection/>
    </xf>
    <xf numFmtId="9" fontId="6" fillId="0" borderId="25" xfId="0" applyNumberFormat="1" applyFont="1" applyFill="1" applyBorder="1" applyAlignment="1" applyProtection="1">
      <alignment horizontal="right" vertical="top" wrapText="1"/>
      <protection/>
    </xf>
    <xf numFmtId="0" fontId="67" fillId="0" borderId="15" xfId="53" applyFill="1" applyBorder="1" applyAlignment="1" applyProtection="1">
      <alignment horizontal="left" vertical="center"/>
      <protection/>
    </xf>
    <xf numFmtId="0" fontId="6" fillId="0" borderId="24" xfId="0" applyFont="1" applyFill="1" applyBorder="1" applyAlignment="1" applyProtection="1">
      <alignment vertical="center"/>
      <protection locked="0"/>
    </xf>
    <xf numFmtId="0" fontId="67" fillId="0" borderId="17" xfId="53" applyFill="1" applyBorder="1" applyAlignment="1" applyProtection="1">
      <alignment vertical="center"/>
      <protection locked="0"/>
    </xf>
    <xf numFmtId="0" fontId="7" fillId="0" borderId="57" xfId="0" applyFont="1" applyFill="1" applyBorder="1" applyAlignment="1" applyProtection="1">
      <alignment horizontal="center" vertical="center" wrapText="1"/>
      <protection/>
    </xf>
    <xf numFmtId="0" fontId="7" fillId="0" borderId="48" xfId="0" applyFont="1" applyFill="1" applyBorder="1" applyAlignment="1" applyProtection="1">
      <alignment horizontal="center" vertical="center" wrapText="1"/>
      <protection/>
    </xf>
    <xf numFmtId="9" fontId="7" fillId="0" borderId="17" xfId="0" applyNumberFormat="1" applyFont="1" applyFill="1" applyBorder="1" applyAlignment="1" applyProtection="1">
      <alignment vertical="top"/>
      <protection/>
    </xf>
    <xf numFmtId="0" fontId="6" fillId="0" borderId="27" xfId="0" applyFont="1" applyFill="1" applyBorder="1" applyAlignment="1" applyProtection="1">
      <alignment horizontal="right" vertical="top" wrapText="1"/>
      <protection/>
    </xf>
    <xf numFmtId="9" fontId="7" fillId="0" borderId="27" xfId="0" applyNumberFormat="1" applyFont="1" applyFill="1" applyBorder="1" applyAlignment="1" applyProtection="1">
      <alignment horizontal="right" vertical="top"/>
      <protection/>
    </xf>
    <xf numFmtId="0" fontId="75" fillId="0" borderId="15" xfId="0" applyFont="1" applyFill="1" applyBorder="1" applyAlignment="1">
      <alignment horizontal="left" vertical="top" wrapText="1"/>
    </xf>
    <xf numFmtId="0" fontId="75" fillId="0" borderId="15" xfId="0" applyFont="1" applyBorder="1" applyAlignment="1">
      <alignment horizontal="left" vertical="top" wrapText="1"/>
    </xf>
    <xf numFmtId="0" fontId="75" fillId="0" borderId="23" xfId="0" applyFont="1" applyFill="1" applyBorder="1" applyAlignment="1">
      <alignment horizontal="left" vertical="top" wrapText="1"/>
    </xf>
    <xf numFmtId="0" fontId="75" fillId="0" borderId="15" xfId="0" applyFont="1" applyFill="1" applyBorder="1" applyAlignment="1" applyProtection="1">
      <alignment vertical="top" wrapText="1"/>
      <protection/>
    </xf>
    <xf numFmtId="0" fontId="75" fillId="0" borderId="0" xfId="0" applyFont="1" applyAlignment="1">
      <alignment vertical="top" wrapText="1"/>
    </xf>
    <xf numFmtId="0" fontId="75" fillId="0" borderId="15" xfId="0" applyFont="1" applyBorder="1" applyAlignment="1">
      <alignment vertical="top" wrapText="1"/>
    </xf>
    <xf numFmtId="1" fontId="6" fillId="0" borderId="17" xfId="0" applyNumberFormat="1" applyFont="1" applyFill="1" applyBorder="1" applyAlignment="1" applyProtection="1">
      <alignment horizontal="left" vertical="center" wrapText="1"/>
      <protection locked="0"/>
    </xf>
    <xf numFmtId="0" fontId="7" fillId="10" borderId="13" xfId="0" applyFont="1" applyFill="1" applyBorder="1" applyAlignment="1" applyProtection="1">
      <alignment horizontal="right" vertical="center" wrapText="1"/>
      <protection/>
    </xf>
    <xf numFmtId="0" fontId="7" fillId="10" borderId="0" xfId="0" applyFont="1" applyFill="1" applyBorder="1" applyAlignment="1" applyProtection="1">
      <alignment horizontal="right" vertical="center" wrapText="1"/>
      <protection/>
    </xf>
    <xf numFmtId="0" fontId="4" fillId="10" borderId="13" xfId="0" applyFont="1" applyFill="1" applyBorder="1" applyAlignment="1" applyProtection="1">
      <alignment horizontal="center" vertical="center" wrapText="1"/>
      <protection/>
    </xf>
    <xf numFmtId="0" fontId="4" fillId="10" borderId="0" xfId="0" applyFont="1" applyFill="1" applyBorder="1" applyAlignment="1" applyProtection="1">
      <alignment horizontal="center" vertical="center" wrapText="1"/>
      <protection/>
    </xf>
    <xf numFmtId="0" fontId="7" fillId="10" borderId="14" xfId="0" applyFont="1" applyFill="1" applyBorder="1" applyAlignment="1" applyProtection="1">
      <alignment horizontal="right" vertical="center" wrapText="1"/>
      <protection/>
    </xf>
    <xf numFmtId="14" fontId="6" fillId="34" borderId="26"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protection/>
    </xf>
    <xf numFmtId="0" fontId="7" fillId="10" borderId="13" xfId="0" applyFont="1" applyFill="1" applyBorder="1" applyAlignment="1" applyProtection="1">
      <alignment horizontal="center" vertical="center" wrapText="1"/>
      <protection/>
    </xf>
    <xf numFmtId="0" fontId="7" fillId="10" borderId="14" xfId="0" applyFont="1" applyFill="1" applyBorder="1" applyAlignment="1" applyProtection="1">
      <alignment horizontal="center" vertical="center" wrapText="1"/>
      <protection/>
    </xf>
    <xf numFmtId="0" fontId="2" fillId="34" borderId="58" xfId="0" applyFont="1" applyFill="1" applyBorder="1" applyAlignment="1" applyProtection="1">
      <alignment horizontal="center"/>
      <protection/>
    </xf>
    <xf numFmtId="0" fontId="2" fillId="34" borderId="59" xfId="0" applyFont="1" applyFill="1" applyBorder="1" applyAlignment="1" applyProtection="1">
      <alignment horizontal="center"/>
      <protection/>
    </xf>
    <xf numFmtId="0" fontId="2" fillId="34" borderId="22" xfId="0" applyFont="1" applyFill="1" applyBorder="1" applyAlignment="1" applyProtection="1">
      <alignment horizontal="center"/>
      <protection/>
    </xf>
    <xf numFmtId="0" fontId="5" fillId="16" borderId="0" xfId="0" applyFont="1" applyFill="1" applyBorder="1" applyAlignment="1" applyProtection="1">
      <alignment vertical="top" wrapText="1"/>
      <protection/>
    </xf>
    <xf numFmtId="0" fontId="7" fillId="16" borderId="0" xfId="0" applyFont="1" applyFill="1" applyBorder="1" applyAlignment="1" applyProtection="1">
      <alignment horizontal="left" vertical="center" wrapText="1"/>
      <protection/>
    </xf>
    <xf numFmtId="3" fontId="6" fillId="33" borderId="58" xfId="0" applyNumberFormat="1" applyFont="1" applyFill="1" applyBorder="1" applyAlignment="1" applyProtection="1">
      <alignment vertical="top" wrapText="1"/>
      <protection locked="0"/>
    </xf>
    <xf numFmtId="3" fontId="6" fillId="33" borderId="59" xfId="0" applyNumberFormat="1" applyFont="1" applyFill="1" applyBorder="1" applyAlignment="1" applyProtection="1">
      <alignment vertical="top" wrapText="1"/>
      <protection locked="0"/>
    </xf>
    <xf numFmtId="3" fontId="6" fillId="33" borderId="22" xfId="0" applyNumberFormat="1" applyFont="1" applyFill="1" applyBorder="1" applyAlignment="1" applyProtection="1">
      <alignment vertical="top" wrapText="1"/>
      <protection locked="0"/>
    </xf>
    <xf numFmtId="0" fontId="7" fillId="33" borderId="58" xfId="0" applyFont="1" applyFill="1" applyBorder="1" applyAlignment="1" applyProtection="1">
      <alignment horizontal="center" vertical="top" wrapText="1"/>
      <protection locked="0"/>
    </xf>
    <xf numFmtId="0" fontId="7" fillId="33" borderId="59" xfId="0" applyFont="1" applyFill="1" applyBorder="1" applyAlignment="1" applyProtection="1">
      <alignment horizontal="center" vertical="top" wrapText="1"/>
      <protection locked="0"/>
    </xf>
    <xf numFmtId="0" fontId="7" fillId="33" borderId="22" xfId="0" applyFont="1" applyFill="1" applyBorder="1" applyAlignment="1" applyProtection="1">
      <alignment horizontal="center" vertical="top" wrapText="1"/>
      <protection locked="0"/>
    </xf>
    <xf numFmtId="0" fontId="7" fillId="16" borderId="20" xfId="0" applyFont="1" applyFill="1" applyBorder="1" applyAlignment="1" applyProtection="1">
      <alignment horizontal="left" vertical="center" wrapText="1"/>
      <protection/>
    </xf>
    <xf numFmtId="0" fontId="6" fillId="33" borderId="60" xfId="0" applyFont="1" applyFill="1" applyBorder="1" applyAlignment="1" applyProtection="1">
      <alignment vertical="top" wrapText="1"/>
      <protection/>
    </xf>
    <xf numFmtId="0" fontId="0" fillId="0" borderId="60" xfId="0" applyBorder="1" applyAlignment="1">
      <alignment vertical="top" wrapText="1"/>
    </xf>
    <xf numFmtId="0" fontId="0" fillId="0" borderId="29" xfId="0" applyBorder="1" applyAlignment="1">
      <alignment vertical="top" wrapText="1"/>
    </xf>
    <xf numFmtId="0" fontId="7" fillId="33" borderId="58" xfId="0" applyFont="1" applyFill="1" applyBorder="1" applyAlignment="1" applyProtection="1">
      <alignment horizontal="center" vertical="top" wrapText="1"/>
      <protection/>
    </xf>
    <xf numFmtId="0" fontId="7" fillId="33" borderId="59" xfId="0" applyFont="1" applyFill="1" applyBorder="1" applyAlignment="1" applyProtection="1">
      <alignment horizontal="center" vertical="top" wrapText="1"/>
      <protection/>
    </xf>
    <xf numFmtId="0" fontId="7" fillId="33" borderId="22" xfId="0" applyFont="1" applyFill="1" applyBorder="1" applyAlignment="1" applyProtection="1">
      <alignment horizontal="center" vertical="top" wrapText="1"/>
      <protection/>
    </xf>
    <xf numFmtId="0" fontId="6" fillId="33" borderId="61" xfId="0" applyFont="1" applyFill="1" applyBorder="1" applyAlignment="1" applyProtection="1">
      <alignment vertical="top" wrapText="1"/>
      <protection/>
    </xf>
    <xf numFmtId="0" fontId="0" fillId="0" borderId="62" xfId="0" applyBorder="1" applyAlignment="1">
      <alignment vertical="top" wrapText="1"/>
    </xf>
    <xf numFmtId="0" fontId="7" fillId="33" borderId="63" xfId="0" applyFont="1" applyFill="1" applyBorder="1" applyAlignment="1" applyProtection="1">
      <alignment horizontal="center" vertical="center" wrapText="1"/>
      <protection/>
    </xf>
    <xf numFmtId="0" fontId="7" fillId="33" borderId="49" xfId="0" applyFont="1" applyFill="1" applyBorder="1" applyAlignment="1" applyProtection="1">
      <alignment horizontal="center" vertical="center" wrapText="1"/>
      <protection/>
    </xf>
    <xf numFmtId="181" fontId="3" fillId="0" borderId="58" xfId="0" applyNumberFormat="1" applyFont="1" applyFill="1" applyBorder="1" applyAlignment="1" applyProtection="1">
      <alignment horizontal="left" vertical="top" wrapText="1"/>
      <protection locked="0"/>
    </xf>
    <xf numFmtId="0" fontId="3" fillId="0" borderId="59"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20" fillId="16" borderId="13" xfId="0" applyFont="1" applyFill="1" applyBorder="1" applyAlignment="1" applyProtection="1">
      <alignment horizontal="center" wrapText="1"/>
      <protection/>
    </xf>
    <xf numFmtId="0" fontId="20" fillId="16" borderId="0" xfId="0" applyFont="1" applyFill="1" applyBorder="1" applyAlignment="1" applyProtection="1">
      <alignment horizontal="center" wrapText="1"/>
      <protection/>
    </xf>
    <xf numFmtId="0" fontId="20" fillId="16" borderId="0" xfId="0" applyFont="1" applyFill="1" applyBorder="1" applyAlignment="1" applyProtection="1">
      <alignment horizontal="center"/>
      <protection/>
    </xf>
    <xf numFmtId="0" fontId="8" fillId="16" borderId="0" xfId="0" applyFont="1" applyFill="1" applyBorder="1" applyAlignment="1" applyProtection="1">
      <alignment horizontal="left" vertical="top" wrapText="1"/>
      <protection/>
    </xf>
    <xf numFmtId="181" fontId="3" fillId="0" borderId="58" xfId="0" applyNumberFormat="1" applyFont="1" applyFill="1" applyBorder="1" applyAlignment="1" applyProtection="1">
      <alignment horizontal="center" vertical="top" wrapText="1"/>
      <protection locked="0"/>
    </xf>
    <xf numFmtId="181" fontId="3" fillId="0" borderId="59" xfId="0" applyNumberFormat="1" applyFont="1" applyFill="1" applyBorder="1" applyAlignment="1" applyProtection="1">
      <alignment horizontal="center" vertical="top" wrapText="1"/>
      <protection locked="0"/>
    </xf>
    <xf numFmtId="181" fontId="3" fillId="0" borderId="22" xfId="0" applyNumberFormat="1" applyFont="1" applyFill="1" applyBorder="1" applyAlignment="1" applyProtection="1">
      <alignment horizontal="center" vertical="top" wrapText="1"/>
      <protection locked="0"/>
    </xf>
    <xf numFmtId="0" fontId="3" fillId="16" borderId="13" xfId="0" applyFont="1" applyFill="1" applyBorder="1" applyAlignment="1" applyProtection="1">
      <alignment horizontal="center" wrapText="1"/>
      <protection/>
    </xf>
    <xf numFmtId="0" fontId="3" fillId="16" borderId="0" xfId="0" applyFont="1" applyFill="1" applyBorder="1" applyAlignment="1" applyProtection="1">
      <alignment horizontal="center" wrapText="1"/>
      <protection/>
    </xf>
    <xf numFmtId="0" fontId="3" fillId="16" borderId="0" xfId="0" applyFont="1" applyFill="1" applyBorder="1" applyAlignment="1" applyProtection="1">
      <alignment horizontal="center"/>
      <protection/>
    </xf>
    <xf numFmtId="0" fontId="4" fillId="16" borderId="0" xfId="0" applyFont="1" applyFill="1" applyBorder="1" applyAlignment="1" applyProtection="1">
      <alignment horizontal="left" vertical="top" wrapText="1"/>
      <protection/>
    </xf>
    <xf numFmtId="0" fontId="5" fillId="16" borderId="0" xfId="0" applyFont="1" applyFill="1" applyBorder="1" applyAlignment="1" applyProtection="1">
      <alignment horizontal="left" vertical="top" wrapText="1"/>
      <protection/>
    </xf>
    <xf numFmtId="0" fontId="3" fillId="34" borderId="60" xfId="0" applyFont="1" applyFill="1" applyBorder="1" applyAlignment="1" applyProtection="1">
      <alignment horizontal="justify" vertical="top" wrapText="1"/>
      <protection/>
    </xf>
    <xf numFmtId="0" fontId="3" fillId="34" borderId="31" xfId="0" applyFont="1" applyFill="1" applyBorder="1" applyAlignment="1" applyProtection="1">
      <alignment horizontal="justify" vertical="top" wrapText="1"/>
      <protection/>
    </xf>
    <xf numFmtId="0" fontId="3" fillId="34" borderId="64" xfId="0" applyFont="1" applyFill="1" applyBorder="1" applyAlignment="1" applyProtection="1">
      <alignment horizontal="justify" vertical="top" wrapText="1"/>
      <protection/>
    </xf>
    <xf numFmtId="0" fontId="3" fillId="34" borderId="53" xfId="0" applyFont="1" applyFill="1" applyBorder="1" applyAlignment="1" applyProtection="1">
      <alignment horizontal="justify" vertical="top" wrapText="1"/>
      <protection/>
    </xf>
    <xf numFmtId="0" fontId="3" fillId="0" borderId="60" xfId="0" applyFont="1" applyFill="1" applyBorder="1" applyAlignment="1" applyProtection="1">
      <alignment horizontal="justify" vertical="top" wrapText="1"/>
      <protection/>
    </xf>
    <xf numFmtId="0" fontId="3" fillId="0" borderId="31" xfId="0" applyFont="1" applyFill="1" applyBorder="1" applyAlignment="1" applyProtection="1">
      <alignment horizontal="justify" vertical="top" wrapText="1"/>
      <protection/>
    </xf>
    <xf numFmtId="0" fontId="4" fillId="33" borderId="65" xfId="0" applyFont="1" applyFill="1" applyBorder="1" applyAlignment="1" applyProtection="1">
      <alignment horizontal="center" vertical="top" wrapText="1"/>
      <protection/>
    </xf>
    <xf numFmtId="0" fontId="4" fillId="34" borderId="46" xfId="0" applyFont="1" applyFill="1" applyBorder="1" applyAlignment="1" applyProtection="1">
      <alignment horizontal="center" vertical="top" wrapText="1"/>
      <protection/>
    </xf>
    <xf numFmtId="0" fontId="3" fillId="33" borderId="66" xfId="0" applyFont="1" applyFill="1" applyBorder="1" applyAlignment="1" applyProtection="1">
      <alignment horizontal="justify" vertical="top" wrapText="1"/>
      <protection/>
    </xf>
    <xf numFmtId="0" fontId="3" fillId="33" borderId="67" xfId="0" applyFont="1" applyFill="1" applyBorder="1" applyAlignment="1" applyProtection="1">
      <alignment horizontal="justify" vertical="top" wrapText="1"/>
      <protection/>
    </xf>
    <xf numFmtId="0" fontId="7" fillId="16" borderId="0" xfId="0" applyFont="1" applyFill="1" applyAlignment="1">
      <alignment horizontal="left"/>
    </xf>
    <xf numFmtId="0" fontId="9" fillId="0" borderId="0" xfId="0" applyFont="1" applyFill="1" applyBorder="1" applyAlignment="1" applyProtection="1">
      <alignment vertical="top" wrapText="1"/>
      <protection/>
    </xf>
    <xf numFmtId="0" fontId="3" fillId="33" borderId="63" xfId="0" applyFont="1" applyFill="1" applyBorder="1" applyAlignment="1" applyProtection="1">
      <alignment horizontal="justify" vertical="top" wrapText="1"/>
      <protection/>
    </xf>
    <xf numFmtId="0" fontId="3" fillId="33" borderId="68" xfId="0" applyFont="1" applyFill="1" applyBorder="1" applyAlignment="1" applyProtection="1">
      <alignment horizontal="justify" vertical="top" wrapText="1"/>
      <protection/>
    </xf>
    <xf numFmtId="0" fontId="3" fillId="0" borderId="64" xfId="0" applyFont="1" applyFill="1" applyBorder="1" applyAlignment="1" applyProtection="1">
      <alignment horizontal="justify" vertical="top" wrapText="1"/>
      <protection/>
    </xf>
    <xf numFmtId="0" fontId="3" fillId="0" borderId="53" xfId="0" applyFont="1" applyFill="1" applyBorder="1" applyAlignment="1" applyProtection="1">
      <alignment horizontal="justify" vertical="top" wrapText="1"/>
      <protection/>
    </xf>
    <xf numFmtId="0" fontId="8" fillId="16" borderId="0" xfId="0" applyFont="1" applyFill="1" applyAlignment="1">
      <alignment horizontal="left"/>
    </xf>
    <xf numFmtId="0" fontId="58" fillId="0" borderId="0" xfId="39" applyFill="1" applyBorder="1" applyAlignment="1">
      <alignment horizontal="left" vertical="top" wrapText="1"/>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7" fillId="16" borderId="0" xfId="0" applyFont="1" applyFill="1" applyAlignment="1">
      <alignment horizontal="left" wrapText="1"/>
    </xf>
    <xf numFmtId="0" fontId="5" fillId="16" borderId="20" xfId="0" applyFont="1" applyFill="1" applyBorder="1" applyAlignment="1" applyProtection="1">
      <alignment horizontal="left" vertical="top" wrapText="1"/>
      <protection/>
    </xf>
    <xf numFmtId="0" fontId="0" fillId="16" borderId="20" xfId="0" applyFill="1" applyBorder="1" applyAlignment="1">
      <alignment horizontal="left" vertical="top" wrapText="1"/>
    </xf>
    <xf numFmtId="0" fontId="3" fillId="33" borderId="58" xfId="0" applyFont="1" applyFill="1" applyBorder="1" applyAlignment="1" applyProtection="1">
      <alignment horizontal="left" vertical="top" wrapText="1"/>
      <protection/>
    </xf>
    <xf numFmtId="0" fontId="3" fillId="33" borderId="59" xfId="0" applyFont="1" applyFill="1" applyBorder="1" applyAlignment="1" applyProtection="1">
      <alignment horizontal="left" vertical="top" wrapText="1"/>
      <protection/>
    </xf>
    <xf numFmtId="0" fontId="3" fillId="33" borderId="22" xfId="0" applyFont="1" applyFill="1" applyBorder="1" applyAlignment="1" applyProtection="1">
      <alignment horizontal="left" vertical="top" wrapText="1"/>
      <protection/>
    </xf>
    <xf numFmtId="0" fontId="9" fillId="0" borderId="0" xfId="0" applyFont="1" applyFill="1" applyBorder="1" applyAlignment="1" applyProtection="1">
      <alignment horizontal="center" vertical="top" wrapText="1"/>
      <protection/>
    </xf>
    <xf numFmtId="0" fontId="3" fillId="34" borderId="63" xfId="0" applyFont="1" applyFill="1" applyBorder="1" applyAlignment="1" applyProtection="1">
      <alignment horizontal="left" vertical="center" wrapText="1"/>
      <protection/>
    </xf>
    <xf numFmtId="0" fontId="3" fillId="34" borderId="69" xfId="0" applyFont="1" applyFill="1" applyBorder="1" applyAlignment="1" applyProtection="1">
      <alignment horizontal="left" vertical="center" wrapText="1"/>
      <protection/>
    </xf>
    <xf numFmtId="0" fontId="3" fillId="34" borderId="68" xfId="0" applyFont="1" applyFill="1" applyBorder="1" applyAlignment="1" applyProtection="1">
      <alignment horizontal="left" vertical="center" wrapText="1"/>
      <protection/>
    </xf>
    <xf numFmtId="0" fontId="3" fillId="34" borderId="64" xfId="0" applyFont="1" applyFill="1" applyBorder="1" applyAlignment="1" applyProtection="1">
      <alignment horizontal="left" vertical="center" wrapText="1"/>
      <protection/>
    </xf>
    <xf numFmtId="0" fontId="3" fillId="34" borderId="70" xfId="0" applyFont="1" applyFill="1" applyBorder="1" applyAlignment="1" applyProtection="1">
      <alignment horizontal="left" vertical="center" wrapText="1"/>
      <protection/>
    </xf>
    <xf numFmtId="0" fontId="3" fillId="34" borderId="53" xfId="0" applyFont="1" applyFill="1" applyBorder="1" applyAlignment="1" applyProtection="1">
      <alignment horizontal="left" vertical="center" wrapText="1"/>
      <protection/>
    </xf>
    <xf numFmtId="0" fontId="3" fillId="34" borderId="55" xfId="0" applyFont="1" applyFill="1" applyBorder="1" applyAlignment="1" applyProtection="1">
      <alignment horizontal="left" vertical="center" wrapText="1"/>
      <protection/>
    </xf>
    <xf numFmtId="0" fontId="3" fillId="34" borderId="71" xfId="0" applyFont="1" applyFill="1" applyBorder="1" applyAlignment="1" applyProtection="1">
      <alignment horizontal="left" vertical="center" wrapText="1"/>
      <protection/>
    </xf>
    <xf numFmtId="0" fontId="3" fillId="34" borderId="72" xfId="0" applyFont="1" applyFill="1" applyBorder="1" applyAlignment="1" applyProtection="1">
      <alignment horizontal="left" vertical="center" wrapText="1"/>
      <protection/>
    </xf>
    <xf numFmtId="0" fontId="6" fillId="34" borderId="58"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58" xfId="0" applyFont="1" applyFill="1" applyBorder="1" applyAlignment="1" applyProtection="1">
      <alignment horizontal="center" vertical="center"/>
      <protection locked="0"/>
    </xf>
    <xf numFmtId="0" fontId="6" fillId="34" borderId="59" xfId="0" applyFont="1" applyFill="1" applyBorder="1" applyAlignment="1" applyProtection="1">
      <alignment horizontal="center" vertical="center"/>
      <protection locked="0"/>
    </xf>
    <xf numFmtId="0" fontId="6" fillId="34" borderId="22" xfId="0" applyFont="1" applyFill="1" applyBorder="1" applyAlignment="1" applyProtection="1">
      <alignment horizontal="center" vertical="center"/>
      <protection locked="0"/>
    </xf>
    <xf numFmtId="0" fontId="27" fillId="10" borderId="0" xfId="0" applyFont="1" applyFill="1" applyBorder="1" applyAlignment="1" applyProtection="1">
      <alignment horizontal="left" vertical="center" wrapText="1"/>
      <protection/>
    </xf>
    <xf numFmtId="0" fontId="28" fillId="0" borderId="58" xfId="0" applyFont="1" applyBorder="1" applyAlignment="1">
      <alignment horizontal="left" vertical="center" wrapText="1"/>
    </xf>
    <xf numFmtId="0" fontId="28" fillId="0" borderId="59" xfId="0" applyFont="1" applyBorder="1" applyAlignment="1">
      <alignment horizontal="left" vertical="center" wrapText="1"/>
    </xf>
    <xf numFmtId="0" fontId="28" fillId="0" borderId="22" xfId="0" applyFont="1" applyBorder="1" applyAlignment="1">
      <alignment horizontal="left" vertical="center" wrapText="1"/>
    </xf>
    <xf numFmtId="0" fontId="7" fillId="10" borderId="20" xfId="0" applyFont="1" applyFill="1" applyBorder="1" applyAlignment="1" applyProtection="1">
      <alignment horizontal="center" vertical="center" wrapText="1"/>
      <protection/>
    </xf>
    <xf numFmtId="0" fontId="6" fillId="10" borderId="0" xfId="0" applyFont="1" applyFill="1" applyBorder="1" applyAlignment="1" applyProtection="1">
      <alignment horizontal="left" vertical="center"/>
      <protection/>
    </xf>
    <xf numFmtId="0" fontId="8" fillId="10" borderId="0" xfId="0" applyFont="1" applyFill="1" applyBorder="1" applyAlignment="1" applyProtection="1">
      <alignment horizontal="center" vertical="center"/>
      <protection/>
    </xf>
    <xf numFmtId="0" fontId="67" fillId="34" borderId="58" xfId="53" applyFill="1" applyBorder="1" applyAlignment="1" applyProtection="1">
      <alignment horizontal="center" vertical="center"/>
      <protection locked="0"/>
    </xf>
    <xf numFmtId="0" fontId="26" fillId="10" borderId="0" xfId="0" applyFont="1" applyFill="1" applyBorder="1" applyAlignment="1" applyProtection="1">
      <alignment horizontal="left" vertical="center" wrapText="1"/>
      <protection/>
    </xf>
    <xf numFmtId="0" fontId="93" fillId="0" borderId="0" xfId="0" applyFont="1" applyAlignment="1">
      <alignment horizontal="left" vertical="center" wrapText="1"/>
    </xf>
    <xf numFmtId="0" fontId="5" fillId="10" borderId="0"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top" wrapText="1"/>
      <protection/>
    </xf>
    <xf numFmtId="0" fontId="5" fillId="0" borderId="11" xfId="0" applyFont="1" applyFill="1" applyBorder="1" applyAlignment="1" applyProtection="1">
      <alignment horizontal="left" vertical="top" wrapText="1"/>
      <protection/>
    </xf>
    <xf numFmtId="0" fontId="5" fillId="0" borderId="12" xfId="0" applyFont="1" applyFill="1" applyBorder="1" applyAlignment="1" applyProtection="1">
      <alignment horizontal="left" vertical="top" wrapText="1"/>
      <protection/>
    </xf>
    <xf numFmtId="0" fontId="5" fillId="0" borderId="13"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14" xfId="0" applyFont="1" applyFill="1" applyBorder="1" applyAlignment="1" applyProtection="1">
      <alignment horizontal="left" vertical="top" wrapText="1"/>
      <protection/>
    </xf>
    <xf numFmtId="0" fontId="5" fillId="0" borderId="19" xfId="0" applyFont="1" applyFill="1" applyBorder="1" applyAlignment="1" applyProtection="1">
      <alignment horizontal="left" vertical="top" wrapText="1"/>
      <protection/>
    </xf>
    <xf numFmtId="0" fontId="5" fillId="0" borderId="20" xfId="0" applyFont="1" applyFill="1" applyBorder="1" applyAlignment="1" applyProtection="1">
      <alignment horizontal="left" vertical="top" wrapText="1"/>
      <protection/>
    </xf>
    <xf numFmtId="0" fontId="5" fillId="0" borderId="21" xfId="0" applyFont="1" applyFill="1" applyBorder="1" applyAlignment="1" applyProtection="1">
      <alignment horizontal="left" vertical="top" wrapText="1"/>
      <protection/>
    </xf>
    <xf numFmtId="0" fontId="6" fillId="34" borderId="58" xfId="0" applyFont="1" applyFill="1" applyBorder="1" applyAlignment="1" applyProtection="1">
      <alignment horizontal="left" vertical="center" wrapText="1"/>
      <protection/>
    </xf>
    <xf numFmtId="0" fontId="0" fillId="0" borderId="22" xfId="0" applyBorder="1" applyAlignment="1">
      <alignment horizontal="left" vertical="center" wrapText="1"/>
    </xf>
    <xf numFmtId="0" fontId="6" fillId="34" borderId="22" xfId="0" applyFont="1" applyFill="1" applyBorder="1" applyAlignment="1" applyProtection="1">
      <alignment horizontal="left" vertical="center" wrapText="1"/>
      <protection/>
    </xf>
    <xf numFmtId="0" fontId="8" fillId="10" borderId="0" xfId="0" applyFont="1" applyFill="1" applyBorder="1" applyAlignment="1" applyProtection="1">
      <alignment horizontal="left" vertical="center"/>
      <protection/>
    </xf>
    <xf numFmtId="0" fontId="2" fillId="34" borderId="58" xfId="0" applyFont="1" applyFill="1" applyBorder="1" applyAlignment="1" applyProtection="1">
      <alignment horizontal="center" vertical="center"/>
      <protection/>
    </xf>
    <xf numFmtId="0" fontId="2" fillId="34" borderId="59" xfId="0" applyFont="1" applyFill="1" applyBorder="1" applyAlignment="1" applyProtection="1">
      <alignment horizontal="center" vertical="center"/>
      <protection/>
    </xf>
    <xf numFmtId="0" fontId="2" fillId="34" borderId="22" xfId="0" applyFont="1" applyFill="1" applyBorder="1" applyAlignment="1" applyProtection="1">
      <alignment horizontal="center" vertical="center"/>
      <protection/>
    </xf>
    <xf numFmtId="0" fontId="5" fillId="10" borderId="11" xfId="0" applyFont="1" applyFill="1" applyBorder="1" applyAlignment="1" applyProtection="1">
      <alignment horizontal="center" vertical="center" wrapText="1"/>
      <protection/>
    </xf>
    <xf numFmtId="0" fontId="6" fillId="34" borderId="26" xfId="0" applyFont="1" applyFill="1" applyBorder="1" applyAlignment="1" applyProtection="1">
      <alignment horizontal="left" vertical="top" wrapText="1"/>
      <protection/>
    </xf>
    <xf numFmtId="0" fontId="6" fillId="34" borderId="18" xfId="0" applyFont="1" applyFill="1" applyBorder="1" applyAlignment="1" applyProtection="1">
      <alignment horizontal="left" vertical="top" wrapText="1"/>
      <protection/>
    </xf>
    <xf numFmtId="0" fontId="6" fillId="34" borderId="16" xfId="0" applyFont="1" applyFill="1" applyBorder="1" applyAlignment="1" applyProtection="1">
      <alignment horizontal="left" vertical="top" wrapText="1"/>
      <protection/>
    </xf>
    <xf numFmtId="0" fontId="6" fillId="34" borderId="25" xfId="0" applyFont="1" applyFill="1" applyBorder="1" applyAlignment="1" applyProtection="1">
      <alignment horizontal="left" vertical="top" wrapText="1"/>
      <protection/>
    </xf>
    <xf numFmtId="0" fontId="6" fillId="34" borderId="17" xfId="0" applyFont="1" applyFill="1" applyBorder="1" applyAlignment="1" applyProtection="1">
      <alignment vertical="top" wrapText="1"/>
      <protection/>
    </xf>
    <xf numFmtId="0" fontId="7" fillId="10" borderId="17" xfId="0" applyFont="1" applyFill="1" applyBorder="1" applyAlignment="1" applyProtection="1">
      <alignment horizontal="left" vertical="top" wrapText="1"/>
      <protection/>
    </xf>
    <xf numFmtId="0" fontId="0" fillId="10" borderId="27" xfId="0" applyFill="1" applyBorder="1" applyAlignment="1">
      <alignment horizontal="left" vertical="top" wrapText="1"/>
    </xf>
    <xf numFmtId="0" fontId="0" fillId="0" borderId="27" xfId="0" applyBorder="1" applyAlignment="1">
      <alignment vertical="top" wrapText="1"/>
    </xf>
    <xf numFmtId="0" fontId="6" fillId="34" borderId="25" xfId="0" applyFont="1" applyFill="1" applyBorder="1" applyAlignment="1" applyProtection="1">
      <alignment vertical="top" wrapText="1"/>
      <protection/>
    </xf>
    <xf numFmtId="0" fontId="6" fillId="35" borderId="15" xfId="0" applyFont="1" applyFill="1" applyBorder="1" applyAlignment="1" applyProtection="1">
      <alignment vertical="top" wrapText="1"/>
      <protection/>
    </xf>
    <xf numFmtId="0" fontId="7" fillId="10" borderId="26" xfId="0" applyFont="1" applyFill="1" applyBorder="1" applyAlignment="1" applyProtection="1">
      <alignment horizontal="left" vertical="top" wrapText="1"/>
      <protection/>
    </xf>
    <xf numFmtId="0" fontId="7" fillId="10" borderId="18" xfId="0" applyFont="1" applyFill="1" applyBorder="1" applyAlignment="1" applyProtection="1">
      <alignment horizontal="left" vertical="top" wrapText="1"/>
      <protection/>
    </xf>
    <xf numFmtId="0" fontId="7" fillId="10" borderId="16" xfId="0" applyFont="1" applyFill="1" applyBorder="1" applyAlignment="1" applyProtection="1">
      <alignment horizontal="left" vertical="top" wrapText="1"/>
      <protection/>
    </xf>
    <xf numFmtId="0" fontId="6" fillId="34" borderId="10" xfId="0" applyFont="1" applyFill="1" applyBorder="1" applyAlignment="1" applyProtection="1">
      <alignment horizontal="left" vertical="top" wrapText="1"/>
      <protection/>
    </xf>
    <xf numFmtId="0" fontId="6" fillId="34" borderId="12" xfId="0" applyFont="1" applyFill="1" applyBorder="1" applyAlignment="1" applyProtection="1">
      <alignment horizontal="left" vertical="top" wrapText="1"/>
      <protection/>
    </xf>
    <xf numFmtId="0" fontId="6" fillId="34" borderId="13" xfId="0" applyFont="1" applyFill="1" applyBorder="1" applyAlignment="1" applyProtection="1">
      <alignment horizontal="left" vertical="top" wrapText="1"/>
      <protection/>
    </xf>
    <xf numFmtId="0" fontId="6" fillId="34" borderId="14" xfId="0" applyFont="1" applyFill="1" applyBorder="1" applyAlignment="1" applyProtection="1">
      <alignment horizontal="left" vertical="top" wrapText="1"/>
      <protection/>
    </xf>
    <xf numFmtId="0" fontId="6" fillId="34" borderId="44" xfId="0" applyFont="1" applyFill="1" applyBorder="1" applyAlignment="1" applyProtection="1">
      <alignment horizontal="left" vertical="top" wrapText="1"/>
      <protection/>
    </xf>
    <xf numFmtId="0" fontId="6" fillId="34" borderId="45" xfId="0" applyFont="1" applyFill="1" applyBorder="1" applyAlignment="1" applyProtection="1">
      <alignment horizontal="left" vertical="top" wrapText="1"/>
      <protection/>
    </xf>
    <xf numFmtId="0" fontId="6" fillId="34" borderId="16" xfId="0" applyFont="1" applyFill="1" applyBorder="1" applyAlignment="1" applyProtection="1">
      <alignment vertical="top" wrapText="1"/>
      <protection/>
    </xf>
    <xf numFmtId="0" fontId="7" fillId="10" borderId="25" xfId="0" applyFont="1" applyFill="1" applyBorder="1" applyAlignment="1" applyProtection="1">
      <alignment horizontal="left" vertical="top" wrapText="1"/>
      <protection/>
    </xf>
    <xf numFmtId="0" fontId="6" fillId="35" borderId="24" xfId="0" applyFont="1" applyFill="1" applyBorder="1" applyAlignment="1" applyProtection="1">
      <alignment vertical="top" wrapText="1"/>
      <protection/>
    </xf>
    <xf numFmtId="0" fontId="6" fillId="35" borderId="17" xfId="0" applyFont="1" applyFill="1" applyBorder="1" applyAlignment="1" applyProtection="1">
      <alignment vertical="top" wrapText="1"/>
      <protection/>
    </xf>
    <xf numFmtId="0" fontId="6" fillId="35" borderId="27" xfId="0" applyFont="1" applyFill="1" applyBorder="1" applyAlignment="1" applyProtection="1">
      <alignment vertical="top" wrapText="1"/>
      <protection/>
    </xf>
    <xf numFmtId="0" fontId="6" fillId="34" borderId="61" xfId="0" applyFont="1" applyFill="1" applyBorder="1" applyAlignment="1" applyProtection="1">
      <alignment horizontal="left" vertical="top" wrapText="1"/>
      <protection/>
    </xf>
    <xf numFmtId="0" fontId="6" fillId="34" borderId="73" xfId="0" applyFont="1" applyFill="1" applyBorder="1" applyAlignment="1" applyProtection="1">
      <alignment horizontal="left" vertical="top" wrapText="1"/>
      <protection/>
    </xf>
    <xf numFmtId="0" fontId="6" fillId="34" borderId="74" xfId="0" applyFont="1" applyFill="1" applyBorder="1" applyAlignment="1" applyProtection="1">
      <alignment horizontal="left" vertical="top" wrapText="1"/>
      <protection/>
    </xf>
    <xf numFmtId="0" fontId="6" fillId="34" borderId="0" xfId="0" applyFont="1" applyFill="1" applyBorder="1" applyAlignment="1" applyProtection="1">
      <alignment horizontal="left" vertical="top" wrapText="1"/>
      <protection/>
    </xf>
    <xf numFmtId="0" fontId="6" fillId="34" borderId="75" xfId="0" applyFont="1" applyFill="1" applyBorder="1" applyAlignment="1" applyProtection="1">
      <alignment horizontal="left" vertical="top" wrapText="1"/>
      <protection/>
    </xf>
    <xf numFmtId="0" fontId="0" fillId="10" borderId="25" xfId="0" applyFill="1" applyBorder="1" applyAlignment="1">
      <alignment horizontal="left" vertical="top" wrapText="1"/>
    </xf>
    <xf numFmtId="0" fontId="0" fillId="0" borderId="25" xfId="0" applyBorder="1" applyAlignment="1">
      <alignment vertical="top" wrapText="1"/>
    </xf>
    <xf numFmtId="0" fontId="6" fillId="34" borderId="19" xfId="0" applyFont="1" applyFill="1" applyBorder="1" applyAlignment="1" applyProtection="1">
      <alignment horizontal="left" vertical="top" wrapText="1"/>
      <protection/>
    </xf>
    <xf numFmtId="0" fontId="6" fillId="34" borderId="21" xfId="0" applyFont="1" applyFill="1" applyBorder="1" applyAlignment="1" applyProtection="1">
      <alignment horizontal="left" vertical="top" wrapText="1"/>
      <protection/>
    </xf>
    <xf numFmtId="0" fontId="6" fillId="34" borderId="23" xfId="0" applyFont="1" applyFill="1" applyBorder="1" applyAlignment="1" applyProtection="1">
      <alignment horizontal="left" vertical="top" wrapText="1"/>
      <protection/>
    </xf>
    <xf numFmtId="0" fontId="7" fillId="35" borderId="24" xfId="0" applyFont="1" applyFill="1" applyBorder="1" applyAlignment="1" applyProtection="1">
      <alignment vertical="top" wrapText="1"/>
      <protection/>
    </xf>
    <xf numFmtId="0" fontId="7" fillId="35" borderId="17" xfId="0" applyFont="1" applyFill="1" applyBorder="1" applyAlignment="1" applyProtection="1">
      <alignment vertical="top" wrapText="1"/>
      <protection/>
    </xf>
    <xf numFmtId="0" fontId="7" fillId="35" borderId="27" xfId="0" applyFont="1" applyFill="1" applyBorder="1" applyAlignment="1" applyProtection="1">
      <alignment vertical="top" wrapText="1"/>
      <protection/>
    </xf>
    <xf numFmtId="0" fontId="7" fillId="34" borderId="16" xfId="0" applyFont="1" applyFill="1" applyBorder="1" applyAlignment="1" applyProtection="1">
      <alignment vertical="top" wrapText="1"/>
      <protection/>
    </xf>
    <xf numFmtId="0" fontId="6" fillId="10" borderId="11" xfId="0" applyFont="1" applyFill="1" applyBorder="1" applyAlignment="1" applyProtection="1">
      <alignment horizontal="center" vertical="top"/>
      <protection/>
    </xf>
    <xf numFmtId="0" fontId="2" fillId="34" borderId="58" xfId="0" applyFont="1" applyFill="1" applyBorder="1" applyAlignment="1" applyProtection="1">
      <alignment horizontal="center" vertical="top"/>
      <protection/>
    </xf>
    <xf numFmtId="0" fontId="0" fillId="0" borderId="59" xfId="0" applyBorder="1" applyAlignment="1">
      <alignment vertical="top"/>
    </xf>
    <xf numFmtId="0" fontId="0" fillId="0" borderId="22" xfId="0" applyBorder="1" applyAlignment="1">
      <alignment vertical="top"/>
    </xf>
    <xf numFmtId="0" fontId="94" fillId="10" borderId="11" xfId="0" applyFont="1" applyFill="1" applyBorder="1" applyAlignment="1">
      <alignment horizontal="center" vertical="top"/>
    </xf>
    <xf numFmtId="0" fontId="5" fillId="10" borderId="0" xfId="0" applyFont="1" applyFill="1" applyBorder="1" applyAlignment="1" applyProtection="1">
      <alignment horizontal="center" vertical="top" wrapText="1"/>
      <protection/>
    </xf>
    <xf numFmtId="0" fontId="8" fillId="10" borderId="20" xfId="0" applyFont="1" applyFill="1" applyBorder="1" applyAlignment="1" applyProtection="1">
      <alignment horizontal="center" vertical="top" wrapText="1"/>
      <protection/>
    </xf>
    <xf numFmtId="0" fontId="0" fillId="0" borderId="20" xfId="0" applyBorder="1" applyAlignment="1">
      <alignment vertical="top" wrapText="1"/>
    </xf>
    <xf numFmtId="0" fontId="7" fillId="16" borderId="24" xfId="0" applyFont="1" applyFill="1" applyBorder="1" applyAlignment="1" applyProtection="1">
      <alignment horizontal="center" vertical="top" wrapText="1"/>
      <protection/>
    </xf>
    <xf numFmtId="0" fontId="4" fillId="39" borderId="15" xfId="0" applyFont="1" applyFill="1" applyBorder="1" applyAlignment="1">
      <alignment horizontal="left" vertical="top"/>
    </xf>
    <xf numFmtId="0" fontId="80" fillId="0" borderId="58" xfId="0" applyFont="1" applyFill="1" applyBorder="1" applyAlignment="1">
      <alignment horizontal="center"/>
    </xf>
    <xf numFmtId="0" fontId="80" fillId="0" borderId="22" xfId="0" applyFont="1" applyFill="1" applyBorder="1" applyAlignment="1">
      <alignment horizontal="center"/>
    </xf>
    <xf numFmtId="0" fontId="5" fillId="10" borderId="19" xfId="0" applyFont="1" applyFill="1" applyBorder="1" applyAlignment="1">
      <alignment horizontal="left" vertical="top"/>
    </xf>
    <xf numFmtId="0" fontId="5" fillId="10" borderId="21" xfId="0" applyFont="1" applyFill="1" applyBorder="1" applyAlignment="1">
      <alignment horizontal="left" vertical="top"/>
    </xf>
    <xf numFmtId="0" fontId="90" fillId="36" borderId="52" xfId="56" applyFont="1" applyFill="1" applyBorder="1" applyAlignment="1" applyProtection="1">
      <alignment horizontal="center" vertical="center" wrapText="1"/>
      <protection locked="0"/>
    </xf>
    <xf numFmtId="0" fontId="90" fillId="36" borderId="53" xfId="56" applyFont="1" applyFill="1" applyBorder="1" applyAlignment="1" applyProtection="1">
      <alignment horizontal="center" vertical="center" wrapText="1"/>
      <protection locked="0"/>
    </xf>
    <xf numFmtId="0" fontId="0" fillId="0" borderId="51" xfId="0" applyBorder="1" applyAlignment="1" applyProtection="1">
      <alignment horizontal="left" vertical="center" wrapText="1"/>
      <protection/>
    </xf>
    <xf numFmtId="0" fontId="0" fillId="0" borderId="76" xfId="0" applyBorder="1" applyAlignment="1" applyProtection="1">
      <alignment horizontal="left" vertical="center" wrapText="1"/>
      <protection/>
    </xf>
    <xf numFmtId="0" fontId="70" fillId="36" borderId="51" xfId="56" applyFill="1" applyBorder="1" applyAlignment="1" applyProtection="1">
      <alignment horizontal="center" wrapText="1"/>
      <protection locked="0"/>
    </xf>
    <xf numFmtId="0" fontId="70" fillId="36" borderId="50" xfId="56" applyFill="1" applyBorder="1" applyAlignment="1" applyProtection="1">
      <alignment horizontal="center" wrapText="1"/>
      <protection locked="0"/>
    </xf>
    <xf numFmtId="0" fontId="70" fillId="36" borderId="77" xfId="56" applyFill="1" applyBorder="1" applyAlignment="1" applyProtection="1">
      <alignment horizontal="center" wrapText="1"/>
      <protection locked="0"/>
    </xf>
    <xf numFmtId="0" fontId="70" fillId="36" borderId="67" xfId="56" applyFill="1" applyBorder="1" applyAlignment="1" applyProtection="1">
      <alignment horizontal="center" wrapText="1"/>
      <protection locked="0"/>
    </xf>
    <xf numFmtId="0" fontId="0" fillId="0" borderId="78" xfId="0" applyBorder="1" applyAlignment="1" applyProtection="1">
      <alignment horizontal="left" vertical="center" wrapText="1"/>
      <protection/>
    </xf>
    <xf numFmtId="0" fontId="0" fillId="0" borderId="50" xfId="0" applyBorder="1" applyAlignment="1" applyProtection="1">
      <alignment horizontal="left" vertical="center" wrapText="1"/>
      <protection/>
    </xf>
    <xf numFmtId="0" fontId="85" fillId="6" borderId="52" xfId="0" applyFont="1" applyFill="1" applyBorder="1" applyAlignment="1" applyProtection="1">
      <alignment horizontal="center" vertical="center" wrapText="1"/>
      <protection/>
    </xf>
    <xf numFmtId="0" fontId="85" fillId="6" borderId="53" xfId="0" applyFont="1" applyFill="1" applyBorder="1" applyAlignment="1" applyProtection="1">
      <alignment horizontal="center" vertical="center" wrapText="1"/>
      <protection/>
    </xf>
    <xf numFmtId="0" fontId="0" fillId="4" borderId="58" xfId="0" applyFill="1" applyBorder="1" applyAlignment="1" applyProtection="1">
      <alignment horizontal="center" vertical="center"/>
      <protection/>
    </xf>
    <xf numFmtId="0" fontId="0" fillId="4" borderId="59" xfId="0" applyFill="1" applyBorder="1" applyAlignment="1" applyProtection="1">
      <alignment horizontal="center" vertical="center"/>
      <protection/>
    </xf>
    <xf numFmtId="0" fontId="0" fillId="4" borderId="22" xfId="0" applyFill="1" applyBorder="1" applyAlignment="1" applyProtection="1">
      <alignment horizontal="center" vertical="center"/>
      <protection/>
    </xf>
    <xf numFmtId="0" fontId="73" fillId="4" borderId="58" xfId="0" applyFont="1" applyFill="1" applyBorder="1" applyAlignment="1" applyProtection="1">
      <alignment horizontal="center" vertical="center"/>
      <protection/>
    </xf>
    <xf numFmtId="0" fontId="73" fillId="4" borderId="59" xfId="0" applyFont="1" applyFill="1" applyBorder="1" applyAlignment="1" applyProtection="1">
      <alignment horizontal="center" vertical="center"/>
      <protection/>
    </xf>
    <xf numFmtId="0" fontId="73" fillId="4" borderId="22" xfId="0" applyFont="1" applyFill="1" applyBorder="1" applyAlignment="1" applyProtection="1">
      <alignment horizontal="center" vertical="center"/>
      <protection/>
    </xf>
    <xf numFmtId="0" fontId="90" fillId="31" borderId="52" xfId="56" applyFont="1" applyBorder="1" applyAlignment="1" applyProtection="1">
      <alignment horizontal="center" vertical="center" wrapText="1"/>
      <protection locked="0"/>
    </xf>
    <xf numFmtId="0" fontId="90" fillId="31" borderId="53" xfId="56" applyFont="1" applyBorder="1" applyAlignment="1" applyProtection="1">
      <alignment horizontal="center" vertical="center" wrapText="1"/>
      <protection locked="0"/>
    </xf>
    <xf numFmtId="0" fontId="70" fillId="31" borderId="51" xfId="56" applyBorder="1" applyAlignment="1" applyProtection="1">
      <alignment horizontal="center" vertical="center" wrapText="1"/>
      <protection locked="0"/>
    </xf>
    <xf numFmtId="0" fontId="70" fillId="31" borderId="50" xfId="56" applyBorder="1" applyAlignment="1" applyProtection="1">
      <alignment horizontal="center" vertical="center" wrapText="1"/>
      <protection locked="0"/>
    </xf>
    <xf numFmtId="0" fontId="70" fillId="31" borderId="77" xfId="56" applyBorder="1" applyAlignment="1" applyProtection="1">
      <alignment horizontal="center" vertical="center" wrapText="1"/>
      <protection locked="0"/>
    </xf>
    <xf numFmtId="0" fontId="70" fillId="31" borderId="67" xfId="56" applyBorder="1" applyAlignment="1" applyProtection="1">
      <alignment horizontal="center" vertical="center" wrapText="1"/>
      <protection locked="0"/>
    </xf>
    <xf numFmtId="0" fontId="70" fillId="36" borderId="51" xfId="56" applyFill="1" applyBorder="1" applyAlignment="1" applyProtection="1">
      <alignment horizontal="center" vertical="center" wrapText="1"/>
      <protection locked="0"/>
    </xf>
    <xf numFmtId="0" fontId="70" fillId="36" borderId="50" xfId="56" applyFill="1" applyBorder="1" applyAlignment="1" applyProtection="1">
      <alignment horizontal="center" vertical="center" wrapText="1"/>
      <protection locked="0"/>
    </xf>
    <xf numFmtId="0" fontId="70" fillId="36" borderId="77" xfId="56" applyFill="1" applyBorder="1" applyAlignment="1" applyProtection="1">
      <alignment horizontal="center" vertical="center" wrapText="1"/>
      <protection locked="0"/>
    </xf>
    <xf numFmtId="0" fontId="70" fillId="36" borderId="67" xfId="56" applyFill="1" applyBorder="1" applyAlignment="1" applyProtection="1">
      <alignment horizontal="center" vertical="center" wrapText="1"/>
      <protection locked="0"/>
    </xf>
    <xf numFmtId="0" fontId="0" fillId="4" borderId="51" xfId="0" applyFill="1" applyBorder="1" applyAlignment="1" applyProtection="1">
      <alignment horizontal="left" vertical="center" wrapText="1"/>
      <protection/>
    </xf>
    <xf numFmtId="0" fontId="0" fillId="4" borderId="78" xfId="0" applyFill="1" applyBorder="1" applyAlignment="1" applyProtection="1">
      <alignment horizontal="left" vertical="center" wrapText="1"/>
      <protection/>
    </xf>
    <xf numFmtId="0" fontId="0" fillId="4" borderId="50" xfId="0" applyFill="1" applyBorder="1" applyAlignment="1" applyProtection="1">
      <alignment horizontal="left" vertical="center" wrapText="1"/>
      <protection/>
    </xf>
    <xf numFmtId="0" fontId="85" fillId="6" borderId="79" xfId="0" applyFont="1" applyFill="1" applyBorder="1" applyAlignment="1" applyProtection="1">
      <alignment horizontal="center" vertical="center"/>
      <protection/>
    </xf>
    <xf numFmtId="0" fontId="85" fillId="6" borderId="49" xfId="0" applyFont="1" applyFill="1" applyBorder="1" applyAlignment="1" applyProtection="1">
      <alignment horizontal="center" vertical="center"/>
      <protection/>
    </xf>
    <xf numFmtId="0" fontId="0" fillId="4" borderId="62" xfId="0" applyFill="1" applyBorder="1" applyAlignment="1" applyProtection="1">
      <alignment horizontal="left" vertical="center" wrapText="1"/>
      <protection/>
    </xf>
    <xf numFmtId="0" fontId="0" fillId="4" borderId="80" xfId="0" applyFill="1" applyBorder="1" applyAlignment="1" applyProtection="1">
      <alignment horizontal="left" vertical="center" wrapText="1"/>
      <protection/>
    </xf>
    <xf numFmtId="0" fontId="0" fillId="4" borderId="81" xfId="0" applyFill="1" applyBorder="1" applyAlignment="1" applyProtection="1">
      <alignment horizontal="left" vertical="center" wrapText="1"/>
      <protection/>
    </xf>
    <xf numFmtId="0" fontId="83" fillId="10" borderId="11" xfId="0" applyFont="1" applyFill="1" applyBorder="1" applyAlignment="1">
      <alignment horizontal="center" vertical="center"/>
    </xf>
    <xf numFmtId="0" fontId="95" fillId="34" borderId="52" xfId="0" applyFont="1" applyFill="1" applyBorder="1" applyAlignment="1">
      <alignment horizontal="center" vertical="center"/>
    </xf>
    <xf numFmtId="0" fontId="95" fillId="34" borderId="70" xfId="0" applyFont="1" applyFill="1" applyBorder="1" applyAlignment="1">
      <alignment horizontal="center" vertical="center"/>
    </xf>
    <xf numFmtId="0" fontId="95" fillId="34" borderId="47" xfId="0" applyFont="1" applyFill="1" applyBorder="1" applyAlignment="1">
      <alignment horizontal="center" vertical="center"/>
    </xf>
    <xf numFmtId="0" fontId="15" fillId="10" borderId="10" xfId="0" applyFont="1" applyFill="1" applyBorder="1" applyAlignment="1">
      <alignment horizontal="center" vertical="top" wrapText="1"/>
    </xf>
    <xf numFmtId="0" fontId="15" fillId="10" borderId="11" xfId="0" applyFont="1" applyFill="1" applyBorder="1" applyAlignment="1">
      <alignment horizontal="center" vertical="top" wrapText="1"/>
    </xf>
    <xf numFmtId="0" fontId="84" fillId="10" borderId="11" xfId="0" applyFont="1" applyFill="1" applyBorder="1" applyAlignment="1">
      <alignment horizontal="center" vertical="top" wrapText="1"/>
    </xf>
    <xf numFmtId="0" fontId="67" fillId="10" borderId="19" xfId="53" applyFill="1" applyBorder="1" applyAlignment="1" applyProtection="1">
      <alignment horizontal="center" vertical="top" wrapText="1"/>
      <protection/>
    </xf>
    <xf numFmtId="0" fontId="67" fillId="10" borderId="20" xfId="53" applyFill="1" applyBorder="1" applyAlignment="1" applyProtection="1">
      <alignment horizontal="center" vertical="top" wrapText="1"/>
      <protection/>
    </xf>
    <xf numFmtId="0" fontId="96" fillId="0" borderId="0" xfId="0" applyFont="1" applyAlignment="1" applyProtection="1">
      <alignment horizontal="left"/>
      <protection/>
    </xf>
    <xf numFmtId="0" fontId="0" fillId="0" borderId="0" xfId="0" applyFont="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orcentaje 2" xfId="60"/>
    <cellStyle name="Porcentaje 2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133350</xdr:rowOff>
    </xdr:from>
    <xdr:to>
      <xdr:col>2</xdr:col>
      <xdr:colOff>923925</xdr:colOff>
      <xdr:row>6</xdr:row>
      <xdr:rowOff>47625</xdr:rowOff>
    </xdr:to>
    <xdr:sp>
      <xdr:nvSpPr>
        <xdr:cNvPr id="1" name="AutoShape 4"/>
        <xdr:cNvSpPr>
          <a:spLocks noChangeAspect="1"/>
        </xdr:cNvSpPr>
      </xdr:nvSpPr>
      <xdr:spPr>
        <a:xfrm>
          <a:off x="857250" y="133350"/>
          <a:ext cx="96202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161925</xdr:rowOff>
    </xdr:to>
    <xdr:pic>
      <xdr:nvPicPr>
        <xdr:cNvPr id="2" name="Picture 6"/>
        <xdr:cNvPicPr preferRelativeResize="1">
          <a:picLocks noChangeAspect="1"/>
        </xdr:cNvPicPr>
      </xdr:nvPicPr>
      <xdr:blipFill>
        <a:blip r:embed="rId1"/>
        <a:srcRect t="13006" b="23802"/>
        <a:stretch>
          <a:fillRect/>
        </a:stretch>
      </xdr:blipFill>
      <xdr:spPr>
        <a:xfrm>
          <a:off x="190500" y="190500"/>
          <a:ext cx="790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1228725</xdr:colOff>
      <xdr:row>4</xdr:row>
      <xdr:rowOff>57150</xdr:rowOff>
    </xdr:to>
    <xdr:pic>
      <xdr:nvPicPr>
        <xdr:cNvPr id="1" name="logo-image" descr="Home"/>
        <xdr:cNvPicPr preferRelativeResize="1">
          <a:picLocks noChangeAspect="1"/>
        </xdr:cNvPicPr>
      </xdr:nvPicPr>
      <xdr:blipFill>
        <a:blip r:embed="rId1"/>
        <a:stretch>
          <a:fillRect/>
        </a:stretch>
      </xdr:blipFill>
      <xdr:spPr>
        <a:xfrm>
          <a:off x="219075" y="238125"/>
          <a:ext cx="1209675"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nanclares@magyp.gob.ar" TargetMode="External" /><Relationship Id="rId2" Type="http://schemas.openxmlformats.org/officeDocument/2006/relationships/hyperlink" Target="mailto:ramilo.diegonicolas@inta.gob.ar" TargetMode="External" /><Relationship Id="rId3" Type="http://schemas.openxmlformats.org/officeDocument/2006/relationships/hyperlink" Target="mailto:ldipietro@ambiente.gob.ar" TargetMode="External" /><Relationship Id="rId4" Type="http://schemas.openxmlformats.org/officeDocument/2006/relationships/hyperlink" Target="mailto:mcastrorios@magyp.gob.ar" TargetMode="External" /><Relationship Id="rId5" Type="http://schemas.openxmlformats.org/officeDocument/2006/relationships/hyperlink" Target="https://inta.gob.ar/noticias/el-cambio-climatico-en-clave-de-comunicacion" TargetMode="External" /><Relationship Id="rId6" Type="http://schemas.openxmlformats.org/officeDocument/2006/relationships/hyperlink" Target="http://redaf.org.ar/el-norte-santafesino-reflexiono-sobre-el-cambio-climatico/" TargetMode="External" /><Relationship Id="rId7" Type="http://schemas.openxmlformats.org/officeDocument/2006/relationships/hyperlink" Target="https://www.santafe.gob.ar/noticias/noticia/261730/" TargetMode="External" /><Relationship Id="rId8" Type="http://schemas.openxmlformats.org/officeDocument/2006/relationships/hyperlink" Target="https://incupo.org.ar/la-informacion-una-herramienta-frente-al-cambio-climatico/" TargetMode="External" /><Relationship Id="rId9" Type="http://schemas.openxmlformats.org/officeDocument/2006/relationships/hyperlink" Target="https://www.facebook.com/pg/intareconquista/photos/?tab=album&amp;album_id=1888588267852488" TargetMode="External" /><Relationship Id="rId10" Type="http://schemas.openxmlformats.org/officeDocument/2006/relationships/hyperlink" Target="http://www.ucar.gob.ar/index.php/component/content/article/12-novedades/noticias-ucar/2637-grandes-avances-del-proyecto-del-fondo-de-adaptacion-al-cambio-climatico?highlight=WyJub3RpY2lhcyJd" TargetMode="External" /><Relationship Id="rId11" Type="http://schemas.openxmlformats.org/officeDocument/2006/relationships/hyperlink" Target="http://www.ucar.gob.ar/index.php/component/content/article/12-novedades/noticias-ucar/2639-resultados-del-proyecto-acceso-al-agua-para-usos-multiples-del-programa-nacional-de-agua-del-inta?highlight=WyJub3RpY2lhcyJd" TargetMode="External" /><Relationship Id="rId12" Type="http://schemas.openxmlformats.org/officeDocument/2006/relationships/hyperlink" Target="http://www.ucar.gob.ar/index.php/ucar-en-territorio-2/fondo-de-adaptacion" TargetMode="External" /><Relationship Id="rId13" Type="http://schemas.openxmlformats.org/officeDocument/2006/relationships/hyperlink" Target="mailto:lurriza@magyp.gob.ar" TargetMode="External" /><Relationship Id="rId14" Type="http://schemas.openxmlformats.org/officeDocument/2006/relationships/drawing" Target="../drawings/drawing1.xm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jariasalmonacid@magyp.gob.ar" TargetMode="External" /><Relationship Id="rId2" Type="http://schemas.openxmlformats.org/officeDocument/2006/relationships/hyperlink" Target="mailto:smoreiras@magyp.gob.a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P196"/>
  <sheetViews>
    <sheetView showGridLines="0" zoomScale="93" zoomScaleNormal="93" zoomScalePageLayoutView="0" workbookViewId="0" topLeftCell="A1">
      <selection activeCell="D75" sqref="D75"/>
    </sheetView>
  </sheetViews>
  <sheetFormatPr defaultColWidth="102.28125" defaultRowHeight="15"/>
  <cols>
    <col min="1" max="1" width="2.57421875" style="45" customWidth="1"/>
    <col min="2" max="2" width="10.8515625" style="44" customWidth="1"/>
    <col min="3" max="3" width="14.8515625" style="44" customWidth="1"/>
    <col min="4" max="4" width="143.57421875" style="45" customWidth="1"/>
    <col min="5" max="5" width="3.7109375" style="45" customWidth="1"/>
    <col min="6" max="6" width="9.140625" style="45" customWidth="1"/>
    <col min="7" max="7" width="12.28125" style="46" customWidth="1"/>
    <col min="8" max="8" width="15.421875" style="46" hidden="1" customWidth="1"/>
    <col min="9" max="13" width="0" style="46" hidden="1" customWidth="1"/>
    <col min="14" max="15" width="9.140625" style="46" hidden="1" customWidth="1"/>
    <col min="16" max="16" width="0" style="46" hidden="1" customWidth="1"/>
    <col min="17" max="251" width="9.140625" style="45" customWidth="1"/>
    <col min="252" max="252" width="2.7109375" style="45" customWidth="1"/>
    <col min="253" max="254" width="9.140625" style="45" customWidth="1"/>
    <col min="255" max="255" width="17.28125" style="45" customWidth="1"/>
    <col min="256" max="16384" width="102.28125" style="45" customWidth="1"/>
  </cols>
  <sheetData>
    <row r="1" ht="14.25" thickBot="1"/>
    <row r="2" spans="2:5" ht="14.25" thickBot="1">
      <c r="B2" s="47"/>
      <c r="C2" s="48"/>
      <c r="D2" s="49"/>
      <c r="E2" s="50"/>
    </row>
    <row r="3" spans="2:5" ht="18" thickBot="1">
      <c r="B3" s="51"/>
      <c r="C3" s="52"/>
      <c r="D3" s="53" t="s">
        <v>55</v>
      </c>
      <c r="E3" s="54"/>
    </row>
    <row r="4" spans="2:5" ht="14.25" thickBot="1">
      <c r="B4" s="51"/>
      <c r="C4" s="52"/>
      <c r="D4" s="55"/>
      <c r="E4" s="54"/>
    </row>
    <row r="5" spans="2:5" ht="14.25" thickBot="1">
      <c r="B5" s="51"/>
      <c r="C5" s="56" t="s">
        <v>56</v>
      </c>
      <c r="D5" s="57" t="s">
        <v>601</v>
      </c>
      <c r="E5" s="54"/>
    </row>
    <row r="6" spans="2:16" s="62" customFormat="1" ht="14.25" thickBot="1">
      <c r="B6" s="58"/>
      <c r="C6" s="59"/>
      <c r="D6" s="60"/>
      <c r="E6" s="61"/>
      <c r="G6" s="46"/>
      <c r="H6" s="46"/>
      <c r="I6" s="46"/>
      <c r="J6" s="46"/>
      <c r="K6" s="46"/>
      <c r="L6" s="46"/>
      <c r="M6" s="46"/>
      <c r="N6" s="46"/>
      <c r="O6" s="46"/>
      <c r="P6" s="46"/>
    </row>
    <row r="7" spans="2:16" s="62" customFormat="1" ht="30.75" customHeight="1" thickBot="1">
      <c r="B7" s="58"/>
      <c r="C7" s="63" t="s">
        <v>57</v>
      </c>
      <c r="D7" s="64" t="s">
        <v>58</v>
      </c>
      <c r="E7" s="61"/>
      <c r="G7" s="46"/>
      <c r="H7" s="46"/>
      <c r="I7" s="46"/>
      <c r="J7" s="46"/>
      <c r="K7" s="46"/>
      <c r="L7" s="46"/>
      <c r="M7" s="46"/>
      <c r="N7" s="46"/>
      <c r="O7" s="46"/>
      <c r="P7" s="46"/>
    </row>
    <row r="8" spans="2:16" s="62" customFormat="1" ht="13.5" hidden="1">
      <c r="B8" s="51"/>
      <c r="C8" s="52"/>
      <c r="D8" s="55"/>
      <c r="E8" s="61"/>
      <c r="G8" s="46"/>
      <c r="H8" s="46"/>
      <c r="I8" s="46"/>
      <c r="J8" s="46"/>
      <c r="K8" s="46"/>
      <c r="L8" s="46"/>
      <c r="M8" s="46"/>
      <c r="N8" s="46"/>
      <c r="O8" s="46"/>
      <c r="P8" s="46"/>
    </row>
    <row r="9" spans="2:16" s="62" customFormat="1" ht="13.5" hidden="1">
      <c r="B9" s="51"/>
      <c r="C9" s="52"/>
      <c r="D9" s="55"/>
      <c r="E9" s="61"/>
      <c r="G9" s="46"/>
      <c r="H9" s="46"/>
      <c r="I9" s="46"/>
      <c r="J9" s="46"/>
      <c r="K9" s="46"/>
      <c r="L9" s="46"/>
      <c r="M9" s="46"/>
      <c r="N9" s="46"/>
      <c r="O9" s="46"/>
      <c r="P9" s="46"/>
    </row>
    <row r="10" spans="2:16" s="62" customFormat="1" ht="13.5" hidden="1">
      <c r="B10" s="51"/>
      <c r="C10" s="52"/>
      <c r="D10" s="55"/>
      <c r="E10" s="61"/>
      <c r="G10" s="46"/>
      <c r="H10" s="46"/>
      <c r="I10" s="46"/>
      <c r="J10" s="46"/>
      <c r="K10" s="46"/>
      <c r="L10" s="46"/>
      <c r="M10" s="46"/>
      <c r="N10" s="46"/>
      <c r="O10" s="46"/>
      <c r="P10" s="46"/>
    </row>
    <row r="11" spans="2:16" s="62" customFormat="1" ht="13.5" hidden="1">
      <c r="B11" s="51"/>
      <c r="C11" s="52"/>
      <c r="D11" s="55"/>
      <c r="E11" s="61"/>
      <c r="G11" s="46"/>
      <c r="H11" s="46"/>
      <c r="I11" s="46"/>
      <c r="J11" s="46"/>
      <c r="K11" s="46"/>
      <c r="L11" s="46"/>
      <c r="M11" s="46"/>
      <c r="N11" s="46"/>
      <c r="O11" s="46"/>
      <c r="P11" s="46"/>
    </row>
    <row r="12" spans="2:16" s="62" customFormat="1" ht="14.25" thickBot="1">
      <c r="B12" s="58"/>
      <c r="C12" s="59"/>
      <c r="D12" s="60"/>
      <c r="E12" s="61"/>
      <c r="G12" s="46"/>
      <c r="H12" s="46"/>
      <c r="I12" s="46"/>
      <c r="J12" s="46"/>
      <c r="K12" s="46"/>
      <c r="L12" s="46"/>
      <c r="M12" s="46"/>
      <c r="N12" s="46"/>
      <c r="O12" s="46"/>
      <c r="P12" s="46"/>
    </row>
    <row r="13" spans="2:16" s="62" customFormat="1" ht="80.25" customHeight="1" thickBot="1">
      <c r="B13" s="58"/>
      <c r="C13" s="63" t="s">
        <v>59</v>
      </c>
      <c r="D13" s="65" t="s">
        <v>60</v>
      </c>
      <c r="E13" s="61"/>
      <c r="G13" s="46"/>
      <c r="H13" s="46"/>
      <c r="I13" s="46"/>
      <c r="J13" s="46"/>
      <c r="K13" s="46"/>
      <c r="L13" s="46"/>
      <c r="M13" s="46"/>
      <c r="N13" s="46"/>
      <c r="O13" s="46"/>
      <c r="P13" s="46"/>
    </row>
    <row r="14" spans="2:16" s="62" customFormat="1" ht="14.25" thickBot="1">
      <c r="B14" s="58"/>
      <c r="C14" s="59"/>
      <c r="D14" s="60"/>
      <c r="E14" s="61"/>
      <c r="G14" s="46"/>
      <c r="H14" s="46" t="s">
        <v>61</v>
      </c>
      <c r="I14" s="46" t="s">
        <v>62</v>
      </c>
      <c r="J14" s="46"/>
      <c r="K14" s="46" t="s">
        <v>63</v>
      </c>
      <c r="L14" s="46" t="s">
        <v>64</v>
      </c>
      <c r="M14" s="46" t="s">
        <v>65</v>
      </c>
      <c r="N14" s="46" t="s">
        <v>66</v>
      </c>
      <c r="O14" s="46" t="s">
        <v>67</v>
      </c>
      <c r="P14" s="46" t="s">
        <v>68</v>
      </c>
    </row>
    <row r="15" spans="2:16" s="62" customFormat="1" ht="13.5">
      <c r="B15" s="58"/>
      <c r="C15" s="63" t="s">
        <v>69</v>
      </c>
      <c r="D15" s="66"/>
      <c r="E15" s="61"/>
      <c r="G15" s="46"/>
      <c r="H15" s="67" t="s">
        <v>70</v>
      </c>
      <c r="I15" s="46" t="s">
        <v>71</v>
      </c>
      <c r="J15" s="46" t="s">
        <v>72</v>
      </c>
      <c r="K15" s="46" t="s">
        <v>73</v>
      </c>
      <c r="L15" s="46">
        <v>1</v>
      </c>
      <c r="M15" s="46">
        <v>1</v>
      </c>
      <c r="N15" s="46" t="s">
        <v>74</v>
      </c>
      <c r="O15" s="46" t="s">
        <v>75</v>
      </c>
      <c r="P15" s="46" t="s">
        <v>76</v>
      </c>
    </row>
    <row r="16" spans="2:16" s="62" customFormat="1" ht="29.25" customHeight="1">
      <c r="B16" s="424" t="s">
        <v>77</v>
      </c>
      <c r="C16" s="428"/>
      <c r="D16" s="423" t="s">
        <v>619</v>
      </c>
      <c r="E16" s="61"/>
      <c r="G16" s="46"/>
      <c r="H16" s="67" t="s">
        <v>78</v>
      </c>
      <c r="I16" s="46" t="s">
        <v>79</v>
      </c>
      <c r="J16" s="46" t="s">
        <v>80</v>
      </c>
      <c r="K16" s="46" t="s">
        <v>81</v>
      </c>
      <c r="L16" s="46">
        <v>2</v>
      </c>
      <c r="M16" s="46">
        <v>2</v>
      </c>
      <c r="N16" s="46" t="s">
        <v>82</v>
      </c>
      <c r="O16" s="46" t="s">
        <v>83</v>
      </c>
      <c r="P16" s="46" t="s">
        <v>84</v>
      </c>
    </row>
    <row r="17" spans="2:16" s="62" customFormat="1" ht="13.5">
      <c r="B17" s="58"/>
      <c r="C17" s="63" t="s">
        <v>85</v>
      </c>
      <c r="D17" s="68" t="s">
        <v>86</v>
      </c>
      <c r="E17" s="61"/>
      <c r="G17" s="46"/>
      <c r="H17" s="67" t="s">
        <v>87</v>
      </c>
      <c r="I17" s="46" t="s">
        <v>88</v>
      </c>
      <c r="J17" s="46"/>
      <c r="K17" s="46" t="s">
        <v>89</v>
      </c>
      <c r="L17" s="46">
        <v>3</v>
      </c>
      <c r="M17" s="46">
        <v>3</v>
      </c>
      <c r="N17" s="46" t="s">
        <v>90</v>
      </c>
      <c r="O17" s="46" t="s">
        <v>91</v>
      </c>
      <c r="P17" s="46" t="s">
        <v>92</v>
      </c>
    </row>
    <row r="18" spans="2:16" s="62" customFormat="1" ht="14.25" thickBot="1">
      <c r="B18" s="69"/>
      <c r="C18" s="63" t="s">
        <v>93</v>
      </c>
      <c r="D18" s="70" t="s">
        <v>94</v>
      </c>
      <c r="E18" s="61"/>
      <c r="G18" s="46"/>
      <c r="H18" s="67" t="s">
        <v>95</v>
      </c>
      <c r="I18" s="46"/>
      <c r="J18" s="46"/>
      <c r="K18" s="46" t="s">
        <v>96</v>
      </c>
      <c r="L18" s="46">
        <v>5</v>
      </c>
      <c r="M18" s="46">
        <v>5</v>
      </c>
      <c r="N18" s="46" t="s">
        <v>97</v>
      </c>
      <c r="O18" s="46" t="s">
        <v>98</v>
      </c>
      <c r="P18" s="46" t="s">
        <v>99</v>
      </c>
    </row>
    <row r="19" spans="2:16" s="62" customFormat="1" ht="45" customHeight="1" thickBot="1">
      <c r="B19" s="424" t="s">
        <v>100</v>
      </c>
      <c r="C19" s="428"/>
      <c r="D19" s="71" t="s">
        <v>101</v>
      </c>
      <c r="E19" s="61"/>
      <c r="G19" s="46"/>
      <c r="H19" s="67" t="s">
        <v>102</v>
      </c>
      <c r="I19" s="46"/>
      <c r="J19" s="46"/>
      <c r="K19" s="46" t="s">
        <v>103</v>
      </c>
      <c r="L19" s="46"/>
      <c r="M19" s="46"/>
      <c r="N19" s="46"/>
      <c r="O19" s="46" t="s">
        <v>104</v>
      </c>
      <c r="P19" s="46" t="s">
        <v>105</v>
      </c>
    </row>
    <row r="20" spans="2:14" s="62" customFormat="1" ht="13.5">
      <c r="B20" s="58"/>
      <c r="C20" s="63"/>
      <c r="D20" s="60"/>
      <c r="E20" s="54"/>
      <c r="F20" s="67"/>
      <c r="G20" s="46"/>
      <c r="H20" s="46"/>
      <c r="J20" s="46"/>
      <c r="K20" s="46"/>
      <c r="L20" s="46"/>
      <c r="M20" s="46" t="s">
        <v>106</v>
      </c>
      <c r="N20" s="46" t="s">
        <v>107</v>
      </c>
    </row>
    <row r="21" spans="2:14" s="62" customFormat="1" ht="13.5">
      <c r="B21" s="58"/>
      <c r="C21" s="56" t="s">
        <v>108</v>
      </c>
      <c r="D21" s="60"/>
      <c r="E21" s="54"/>
      <c r="F21" s="67"/>
      <c r="G21" s="46"/>
      <c r="H21" s="46"/>
      <c r="J21" s="46"/>
      <c r="K21" s="46"/>
      <c r="L21" s="46"/>
      <c r="M21" s="46" t="s">
        <v>109</v>
      </c>
      <c r="N21" s="46" t="s">
        <v>110</v>
      </c>
    </row>
    <row r="22" spans="2:16" s="62" customFormat="1" ht="14.25" thickBot="1">
      <c r="B22" s="58"/>
      <c r="C22" s="72" t="s">
        <v>111</v>
      </c>
      <c r="D22" s="60"/>
      <c r="E22" s="61"/>
      <c r="G22" s="46"/>
      <c r="H22" s="67" t="s">
        <v>112</v>
      </c>
      <c r="I22" s="46"/>
      <c r="J22" s="46"/>
      <c r="L22" s="46"/>
      <c r="M22" s="46"/>
      <c r="N22" s="46"/>
      <c r="O22" s="46" t="s">
        <v>113</v>
      </c>
      <c r="P22" s="46" t="s">
        <v>114</v>
      </c>
    </row>
    <row r="23" spans="2:16" s="62" customFormat="1" ht="13.5">
      <c r="B23" s="424" t="s">
        <v>115</v>
      </c>
      <c r="C23" s="428"/>
      <c r="D23" s="429">
        <v>41368</v>
      </c>
      <c r="E23" s="61"/>
      <c r="G23" s="46"/>
      <c r="H23" s="67"/>
      <c r="I23" s="46"/>
      <c r="J23" s="46"/>
      <c r="L23" s="46"/>
      <c r="M23" s="46"/>
      <c r="N23" s="46"/>
      <c r="O23" s="46"/>
      <c r="P23" s="46"/>
    </row>
    <row r="24" spans="2:16" s="62" customFormat="1" ht="4.5" customHeight="1">
      <c r="B24" s="424"/>
      <c r="C24" s="428"/>
      <c r="D24" s="430"/>
      <c r="E24" s="61"/>
      <c r="G24" s="46"/>
      <c r="H24" s="67"/>
      <c r="I24" s="46"/>
      <c r="J24" s="46"/>
      <c r="L24" s="46"/>
      <c r="M24" s="46"/>
      <c r="N24" s="46"/>
      <c r="O24" s="46"/>
      <c r="P24" s="46"/>
    </row>
    <row r="25" spans="2:15" s="62" customFormat="1" ht="27.75" customHeight="1">
      <c r="B25" s="424" t="s">
        <v>116</v>
      </c>
      <c r="C25" s="428"/>
      <c r="D25" s="73">
        <v>41380</v>
      </c>
      <c r="E25" s="61"/>
      <c r="F25" s="46"/>
      <c r="G25" s="67"/>
      <c r="H25" s="46"/>
      <c r="I25" s="46"/>
      <c r="K25" s="46"/>
      <c r="L25" s="46"/>
      <c r="M25" s="46"/>
      <c r="N25" s="46" t="s">
        <v>117</v>
      </c>
      <c r="O25" s="46" t="s">
        <v>118</v>
      </c>
    </row>
    <row r="26" spans="2:15" s="62" customFormat="1" ht="46.5" customHeight="1">
      <c r="B26" s="424" t="s">
        <v>119</v>
      </c>
      <c r="C26" s="428"/>
      <c r="D26" s="73">
        <v>41571</v>
      </c>
      <c r="E26" s="61"/>
      <c r="F26" s="46"/>
      <c r="G26" s="67"/>
      <c r="H26" s="46"/>
      <c r="I26" s="46"/>
      <c r="K26" s="46"/>
      <c r="L26" s="46"/>
      <c r="M26" s="46"/>
      <c r="N26" s="46" t="s">
        <v>120</v>
      </c>
      <c r="O26" s="46" t="s">
        <v>121</v>
      </c>
    </row>
    <row r="27" spans="2:15" s="62" customFormat="1" ht="28.5" customHeight="1">
      <c r="B27" s="424" t="s">
        <v>122</v>
      </c>
      <c r="C27" s="428"/>
      <c r="D27" s="73">
        <v>42736</v>
      </c>
      <c r="E27" s="74"/>
      <c r="F27" s="46"/>
      <c r="G27" s="67"/>
      <c r="H27" s="46"/>
      <c r="I27" s="46"/>
      <c r="J27" s="46"/>
      <c r="K27" s="46"/>
      <c r="L27" s="46"/>
      <c r="M27" s="46"/>
      <c r="N27" s="46"/>
      <c r="O27" s="46"/>
    </row>
    <row r="28" spans="2:15" s="62" customFormat="1" ht="24.75" customHeight="1" thickBot="1">
      <c r="B28" s="431" t="s">
        <v>123</v>
      </c>
      <c r="C28" s="432"/>
      <c r="D28" s="394">
        <v>43646</v>
      </c>
      <c r="E28" s="61"/>
      <c r="F28" s="46"/>
      <c r="G28" s="67"/>
      <c r="H28" s="46"/>
      <c r="I28" s="46"/>
      <c r="J28" s="46"/>
      <c r="K28" s="46"/>
      <c r="L28" s="46"/>
      <c r="M28" s="46"/>
      <c r="N28" s="46"/>
      <c r="O28" s="46"/>
    </row>
    <row r="29" spans="2:15" s="62" customFormat="1" ht="13.5" hidden="1">
      <c r="B29" s="58"/>
      <c r="C29" s="59"/>
      <c r="D29" s="75"/>
      <c r="E29" s="61"/>
      <c r="F29" s="46"/>
      <c r="G29" s="67"/>
      <c r="H29" s="46"/>
      <c r="I29" s="46"/>
      <c r="J29" s="46"/>
      <c r="K29" s="46"/>
      <c r="L29" s="46"/>
      <c r="M29" s="46"/>
      <c r="N29" s="46"/>
      <c r="O29" s="46"/>
    </row>
    <row r="30" spans="2:16" s="62" customFormat="1" ht="48.75" customHeight="1" thickBot="1">
      <c r="B30" s="58"/>
      <c r="C30" s="59"/>
      <c r="D30" s="76" t="s">
        <v>124</v>
      </c>
      <c r="E30" s="61"/>
      <c r="G30" s="46"/>
      <c r="H30" s="67" t="s">
        <v>125</v>
      </c>
      <c r="I30" s="46"/>
      <c r="J30" s="46"/>
      <c r="K30" s="46"/>
      <c r="L30" s="46"/>
      <c r="M30" s="46"/>
      <c r="N30" s="46"/>
      <c r="O30" s="46"/>
      <c r="P30" s="46"/>
    </row>
    <row r="31" spans="1:16" s="62" customFormat="1" ht="13.5">
      <c r="A31" s="77"/>
      <c r="B31" s="78"/>
      <c r="C31" s="63"/>
      <c r="D31" s="79" t="s">
        <v>579</v>
      </c>
      <c r="E31" s="61"/>
      <c r="F31" s="80"/>
      <c r="G31" s="46"/>
      <c r="H31" s="67" t="s">
        <v>126</v>
      </c>
      <c r="I31" s="46"/>
      <c r="J31" s="46"/>
      <c r="K31" s="46"/>
      <c r="L31" s="46"/>
      <c r="M31" s="46"/>
      <c r="N31" s="46"/>
      <c r="O31" s="46"/>
      <c r="P31" s="46"/>
    </row>
    <row r="32" spans="1:16" s="62" customFormat="1" ht="42.75">
      <c r="A32" s="77"/>
      <c r="B32" s="78"/>
      <c r="C32" s="63"/>
      <c r="D32" s="400" t="s">
        <v>577</v>
      </c>
      <c r="E32" s="61"/>
      <c r="F32" s="80"/>
      <c r="G32" s="46"/>
      <c r="H32" s="67"/>
      <c r="I32" s="46"/>
      <c r="J32" s="46"/>
      <c r="K32" s="46"/>
      <c r="L32" s="46"/>
      <c r="M32" s="46"/>
      <c r="N32" s="46"/>
      <c r="O32" s="46"/>
      <c r="P32" s="46"/>
    </row>
    <row r="33" spans="1:16" s="62" customFormat="1" ht="42.75">
      <c r="A33" s="77"/>
      <c r="B33" s="78"/>
      <c r="C33" s="63"/>
      <c r="D33" s="400" t="s">
        <v>576</v>
      </c>
      <c r="E33" s="61"/>
      <c r="F33" s="80"/>
      <c r="G33" s="46"/>
      <c r="H33" s="67"/>
      <c r="I33" s="46"/>
      <c r="J33" s="46"/>
      <c r="K33" s="46"/>
      <c r="L33" s="46"/>
      <c r="M33" s="46"/>
      <c r="N33" s="46"/>
      <c r="O33" s="46"/>
      <c r="P33" s="46"/>
    </row>
    <row r="34" spans="1:16" s="62" customFormat="1" ht="14.25">
      <c r="A34" s="77"/>
      <c r="B34" s="78"/>
      <c r="C34" s="63"/>
      <c r="D34" s="400" t="s">
        <v>582</v>
      </c>
      <c r="E34" s="61"/>
      <c r="F34" s="80"/>
      <c r="G34" s="46"/>
      <c r="H34" s="67"/>
      <c r="I34" s="46"/>
      <c r="J34" s="46"/>
      <c r="K34" s="46"/>
      <c r="L34" s="46"/>
      <c r="M34" s="46"/>
      <c r="N34" s="46"/>
      <c r="O34" s="46"/>
      <c r="P34" s="46"/>
    </row>
    <row r="35" spans="1:16" s="62" customFormat="1" ht="14.25">
      <c r="A35" s="77"/>
      <c r="B35" s="78"/>
      <c r="C35" s="63"/>
      <c r="D35" s="400" t="s">
        <v>571</v>
      </c>
      <c r="E35" s="61"/>
      <c r="F35" s="80"/>
      <c r="G35" s="46"/>
      <c r="H35" s="67"/>
      <c r="I35" s="46"/>
      <c r="J35" s="46"/>
      <c r="K35" s="46"/>
      <c r="L35" s="46"/>
      <c r="M35" s="46"/>
      <c r="N35" s="46"/>
      <c r="O35" s="46"/>
      <c r="P35" s="46"/>
    </row>
    <row r="36" spans="1:16" s="62" customFormat="1" ht="14.25">
      <c r="A36" s="77"/>
      <c r="B36" s="78"/>
      <c r="C36" s="63"/>
      <c r="D36" s="400" t="s">
        <v>572</v>
      </c>
      <c r="E36" s="61"/>
      <c r="F36" s="80"/>
      <c r="G36" s="46"/>
      <c r="H36" s="67"/>
      <c r="I36" s="46"/>
      <c r="J36" s="46"/>
      <c r="K36" s="46"/>
      <c r="L36" s="46"/>
      <c r="M36" s="46"/>
      <c r="N36" s="46"/>
      <c r="O36" s="46"/>
      <c r="P36" s="46"/>
    </row>
    <row r="37" spans="1:16" s="62" customFormat="1" ht="14.25">
      <c r="A37" s="77"/>
      <c r="B37" s="78"/>
      <c r="C37" s="63"/>
      <c r="D37" s="400" t="s">
        <v>573</v>
      </c>
      <c r="E37" s="61"/>
      <c r="F37" s="80"/>
      <c r="G37" s="46"/>
      <c r="H37" s="67"/>
      <c r="I37" s="46"/>
      <c r="J37" s="46"/>
      <c r="K37" s="46"/>
      <c r="L37" s="46"/>
      <c r="M37" s="46"/>
      <c r="N37" s="46"/>
      <c r="O37" s="46"/>
      <c r="P37" s="46"/>
    </row>
    <row r="38" spans="1:16" s="62" customFormat="1" ht="14.25">
      <c r="A38" s="77"/>
      <c r="B38" s="78"/>
      <c r="C38" s="63"/>
      <c r="D38" s="400" t="s">
        <v>574</v>
      </c>
      <c r="E38" s="61"/>
      <c r="F38" s="80"/>
      <c r="G38" s="46"/>
      <c r="H38" s="67"/>
      <c r="I38" s="46"/>
      <c r="J38" s="46"/>
      <c r="K38" s="46"/>
      <c r="L38" s="46"/>
      <c r="M38" s="46"/>
      <c r="N38" s="46"/>
      <c r="O38" s="46"/>
      <c r="P38" s="46"/>
    </row>
    <row r="39" spans="1:16" s="62" customFormat="1" ht="14.25">
      <c r="A39" s="77"/>
      <c r="B39" s="78"/>
      <c r="C39" s="63"/>
      <c r="D39" s="400" t="s">
        <v>575</v>
      </c>
      <c r="E39" s="61"/>
      <c r="F39" s="80"/>
      <c r="G39" s="46"/>
      <c r="H39" s="67"/>
      <c r="I39" s="46"/>
      <c r="J39" s="46"/>
      <c r="K39" s="46"/>
      <c r="L39" s="46"/>
      <c r="M39" s="46"/>
      <c r="N39" s="46"/>
      <c r="O39" s="46"/>
      <c r="P39" s="46"/>
    </row>
    <row r="40" spans="1:16" s="62" customFormat="1" ht="14.25">
      <c r="A40" s="77"/>
      <c r="B40" s="78"/>
      <c r="C40" s="63"/>
      <c r="D40" s="400" t="s">
        <v>581</v>
      </c>
      <c r="E40" s="61"/>
      <c r="F40" s="80"/>
      <c r="G40" s="46"/>
      <c r="H40" s="67"/>
      <c r="I40" s="46"/>
      <c r="J40" s="46"/>
      <c r="K40" s="46"/>
      <c r="L40" s="46"/>
      <c r="M40" s="46"/>
      <c r="N40" s="46"/>
      <c r="O40" s="46"/>
      <c r="P40" s="46"/>
    </row>
    <row r="41" spans="1:16" s="62" customFormat="1" ht="29.25" thickBot="1">
      <c r="A41" s="77"/>
      <c r="B41" s="78"/>
      <c r="C41" s="63"/>
      <c r="D41" s="400" t="s">
        <v>583</v>
      </c>
      <c r="E41" s="61"/>
      <c r="F41" s="80"/>
      <c r="G41" s="46"/>
      <c r="H41" s="67"/>
      <c r="I41" s="46"/>
      <c r="J41" s="46"/>
      <c r="K41" s="46"/>
      <c r="L41" s="46"/>
      <c r="M41" s="46"/>
      <c r="N41" s="46"/>
      <c r="O41" s="46"/>
      <c r="P41" s="46"/>
    </row>
    <row r="42" spans="1:16" s="62" customFormat="1" ht="14.25" thickBot="1">
      <c r="A42" s="77"/>
      <c r="B42" s="78"/>
      <c r="C42" s="63"/>
      <c r="D42" s="401" t="s">
        <v>578</v>
      </c>
      <c r="E42" s="61"/>
      <c r="F42" s="80"/>
      <c r="G42" s="46"/>
      <c r="H42" s="67"/>
      <c r="I42" s="46"/>
      <c r="J42" s="46"/>
      <c r="K42" s="46"/>
      <c r="L42" s="46"/>
      <c r="M42" s="46"/>
      <c r="N42" s="46"/>
      <c r="O42" s="46"/>
      <c r="P42" s="46"/>
    </row>
    <row r="43" spans="1:16" s="62" customFormat="1" ht="13.5">
      <c r="A43" s="77"/>
      <c r="B43" s="78"/>
      <c r="C43" s="63"/>
      <c r="D43" s="403" t="s">
        <v>584</v>
      </c>
      <c r="E43" s="61"/>
      <c r="F43" s="80"/>
      <c r="G43" s="46"/>
      <c r="H43" s="67"/>
      <c r="I43" s="46"/>
      <c r="J43" s="46"/>
      <c r="K43" s="46"/>
      <c r="L43" s="46"/>
      <c r="M43" s="46"/>
      <c r="N43" s="46"/>
      <c r="O43" s="46"/>
      <c r="P43" s="46"/>
    </row>
    <row r="44" spans="1:16" s="62" customFormat="1" ht="13.5">
      <c r="A44" s="77"/>
      <c r="B44" s="78"/>
      <c r="C44" s="63"/>
      <c r="D44" s="402" t="s">
        <v>580</v>
      </c>
      <c r="E44" s="61"/>
      <c r="F44" s="80"/>
      <c r="G44" s="46"/>
      <c r="H44" s="67"/>
      <c r="I44" s="46"/>
      <c r="J44" s="46"/>
      <c r="K44" s="46"/>
      <c r="L44" s="46"/>
      <c r="M44" s="46"/>
      <c r="N44" s="46"/>
      <c r="O44" s="46"/>
      <c r="P44" s="46"/>
    </row>
    <row r="45" spans="1:16" s="62" customFormat="1" ht="27">
      <c r="A45" s="77"/>
      <c r="B45" s="78"/>
      <c r="C45" s="63"/>
      <c r="D45" s="402" t="s">
        <v>591</v>
      </c>
      <c r="E45" s="61"/>
      <c r="F45" s="80"/>
      <c r="G45" s="46"/>
      <c r="H45" s="67"/>
      <c r="I45" s="46"/>
      <c r="J45" s="46"/>
      <c r="K45" s="46"/>
      <c r="L45" s="46"/>
      <c r="M45" s="46"/>
      <c r="N45" s="46"/>
      <c r="O45" s="46"/>
      <c r="P45" s="46"/>
    </row>
    <row r="46" spans="1:16" s="62" customFormat="1" ht="13.5">
      <c r="A46" s="77"/>
      <c r="B46" s="78"/>
      <c r="C46" s="63"/>
      <c r="D46" s="81" t="s">
        <v>590</v>
      </c>
      <c r="E46" s="61"/>
      <c r="F46" s="80"/>
      <c r="G46" s="46"/>
      <c r="H46" s="67"/>
      <c r="I46" s="46"/>
      <c r="J46" s="46"/>
      <c r="K46" s="46"/>
      <c r="L46" s="46"/>
      <c r="M46" s="46"/>
      <c r="N46" s="46"/>
      <c r="O46" s="46"/>
      <c r="P46" s="46"/>
    </row>
    <row r="47" spans="1:16" s="62" customFormat="1" ht="27">
      <c r="A47" s="77"/>
      <c r="B47" s="78"/>
      <c r="C47" s="63"/>
      <c r="D47" s="402" t="s">
        <v>592</v>
      </c>
      <c r="E47" s="61"/>
      <c r="F47" s="80"/>
      <c r="G47" s="46"/>
      <c r="H47" s="67"/>
      <c r="I47" s="46"/>
      <c r="J47" s="46"/>
      <c r="K47" s="46"/>
      <c r="L47" s="46"/>
      <c r="M47" s="46"/>
      <c r="N47" s="46"/>
      <c r="O47" s="46"/>
      <c r="P47" s="46"/>
    </row>
    <row r="48" spans="1:16" s="62" customFormat="1" ht="27.75" thickBot="1">
      <c r="A48" s="77"/>
      <c r="B48" s="78"/>
      <c r="C48" s="63"/>
      <c r="D48" s="405" t="s">
        <v>593</v>
      </c>
      <c r="E48" s="61"/>
      <c r="F48" s="80"/>
      <c r="G48" s="46"/>
      <c r="H48" s="67"/>
      <c r="I48" s="46"/>
      <c r="J48" s="46"/>
      <c r="K48" s="46"/>
      <c r="L48" s="46"/>
      <c r="M48" s="46"/>
      <c r="N48" s="46"/>
      <c r="O48" s="46"/>
      <c r="P48" s="46"/>
    </row>
    <row r="49" spans="1:16" s="62" customFormat="1" ht="13.5">
      <c r="A49" s="77"/>
      <c r="B49" s="78"/>
      <c r="C49" s="63"/>
      <c r="D49" s="59"/>
      <c r="E49" s="61"/>
      <c r="F49" s="80"/>
      <c r="G49" s="46"/>
      <c r="H49" s="67"/>
      <c r="I49" s="46"/>
      <c r="J49" s="46"/>
      <c r="K49" s="46"/>
      <c r="L49" s="46"/>
      <c r="M49" s="46"/>
      <c r="N49" s="46"/>
      <c r="O49" s="46"/>
      <c r="P49" s="46"/>
    </row>
    <row r="50" spans="1:16" s="62" customFormat="1" ht="14.25" thickBot="1">
      <c r="A50" s="77"/>
      <c r="B50" s="78"/>
      <c r="C50" s="63"/>
      <c r="D50" s="59"/>
      <c r="E50" s="61"/>
      <c r="F50" s="80"/>
      <c r="G50" s="46"/>
      <c r="H50" s="67"/>
      <c r="I50" s="46"/>
      <c r="J50" s="46"/>
      <c r="K50" s="46"/>
      <c r="L50" s="46"/>
      <c r="M50" s="46"/>
      <c r="N50" s="46"/>
      <c r="O50" s="46"/>
      <c r="P50" s="46"/>
    </row>
    <row r="51" spans="2:16" s="62" customFormat="1" ht="32.25" customHeight="1" thickBot="1">
      <c r="B51" s="424" t="s">
        <v>127</v>
      </c>
      <c r="C51" s="425"/>
      <c r="D51" s="409" t="s">
        <v>545</v>
      </c>
      <c r="E51" s="61"/>
      <c r="G51" s="46"/>
      <c r="H51" s="67" t="s">
        <v>128</v>
      </c>
      <c r="I51" s="46"/>
      <c r="J51" s="46"/>
      <c r="K51" s="46"/>
      <c r="L51" s="46"/>
      <c r="M51" s="46"/>
      <c r="N51" s="46"/>
      <c r="O51" s="46"/>
      <c r="P51" s="46"/>
    </row>
    <row r="52" spans="2:16" s="62" customFormat="1" ht="13.5">
      <c r="B52" s="58"/>
      <c r="C52" s="59"/>
      <c r="D52" s="59"/>
      <c r="E52" s="61"/>
      <c r="G52" s="46"/>
      <c r="H52" s="67" t="s">
        <v>129</v>
      </c>
      <c r="I52" s="46"/>
      <c r="J52" s="46"/>
      <c r="K52" s="46"/>
      <c r="L52" s="46"/>
      <c r="M52" s="46"/>
      <c r="N52" s="46"/>
      <c r="O52" s="46"/>
      <c r="P52" s="46"/>
    </row>
    <row r="53" spans="2:16" s="62" customFormat="1" ht="13.5">
      <c r="B53" s="58"/>
      <c r="C53" s="59"/>
      <c r="D53" s="59"/>
      <c r="E53" s="61"/>
      <c r="F53" s="80"/>
      <c r="G53" s="46"/>
      <c r="H53" s="67" t="s">
        <v>130</v>
      </c>
      <c r="I53" s="46"/>
      <c r="J53" s="46"/>
      <c r="K53" s="46"/>
      <c r="L53" s="46"/>
      <c r="M53" s="46"/>
      <c r="N53" s="46"/>
      <c r="O53" s="46"/>
      <c r="P53" s="46"/>
    </row>
    <row r="54" spans="2:16" s="62" customFormat="1" ht="15" customHeight="1">
      <c r="B54" s="426" t="s">
        <v>594</v>
      </c>
      <c r="C54" s="427"/>
      <c r="D54" s="59"/>
      <c r="E54" s="61"/>
      <c r="G54" s="46"/>
      <c r="H54" s="67" t="s">
        <v>131</v>
      </c>
      <c r="I54" s="46"/>
      <c r="J54" s="46"/>
      <c r="K54" s="46"/>
      <c r="L54" s="46"/>
      <c r="M54" s="46"/>
      <c r="N54" s="46"/>
      <c r="O54" s="46"/>
      <c r="P54" s="46"/>
    </row>
    <row r="55" spans="2:16" s="62" customFormat="1" ht="29.25" customHeight="1" thickBot="1">
      <c r="B55" s="424" t="s">
        <v>132</v>
      </c>
      <c r="C55" s="425"/>
      <c r="D55" s="60"/>
      <c r="E55" s="61"/>
      <c r="G55" s="46"/>
      <c r="H55" s="67" t="s">
        <v>133</v>
      </c>
      <c r="I55" s="46"/>
      <c r="J55" s="46"/>
      <c r="K55" s="46"/>
      <c r="L55" s="46"/>
      <c r="M55" s="46"/>
      <c r="N55" s="46"/>
      <c r="O55" s="46"/>
      <c r="P55" s="46"/>
    </row>
    <row r="56" spans="2:16" s="62" customFormat="1" ht="13.5">
      <c r="B56" s="58"/>
      <c r="C56" s="59" t="s">
        <v>134</v>
      </c>
      <c r="D56" s="82" t="s">
        <v>603</v>
      </c>
      <c r="E56" s="61"/>
      <c r="G56" s="46"/>
      <c r="H56" s="67" t="s">
        <v>135</v>
      </c>
      <c r="I56" s="46"/>
      <c r="J56" s="46"/>
      <c r="K56" s="46"/>
      <c r="L56" s="46"/>
      <c r="M56" s="46"/>
      <c r="N56" s="46"/>
      <c r="O56" s="46"/>
      <c r="P56" s="46"/>
    </row>
    <row r="57" spans="2:16" s="62" customFormat="1" ht="14.25">
      <c r="B57" s="58"/>
      <c r="C57" s="59" t="s">
        <v>136</v>
      </c>
      <c r="D57" s="83" t="s">
        <v>604</v>
      </c>
      <c r="E57" s="61"/>
      <c r="G57" s="46"/>
      <c r="H57" s="67" t="s">
        <v>137</v>
      </c>
      <c r="I57" s="46"/>
      <c r="J57" s="46"/>
      <c r="K57" s="46"/>
      <c r="L57" s="46"/>
      <c r="M57" s="46"/>
      <c r="N57" s="46"/>
      <c r="O57" s="46"/>
      <c r="P57" s="46"/>
    </row>
    <row r="58" spans="2:16" s="62" customFormat="1" ht="14.25" thickBot="1">
      <c r="B58" s="58"/>
      <c r="C58" s="59" t="s">
        <v>138</v>
      </c>
      <c r="D58" s="84"/>
      <c r="E58" s="61"/>
      <c r="G58" s="46"/>
      <c r="H58" s="67" t="s">
        <v>139</v>
      </c>
      <c r="I58" s="46"/>
      <c r="J58" s="46"/>
      <c r="K58" s="46"/>
      <c r="L58" s="46"/>
      <c r="M58" s="46"/>
      <c r="N58" s="46"/>
      <c r="O58" s="46"/>
      <c r="P58" s="46"/>
    </row>
    <row r="59" spans="2:16" s="62" customFormat="1" ht="15" customHeight="1" thickBot="1">
      <c r="B59" s="58"/>
      <c r="C59" s="63" t="s">
        <v>140</v>
      </c>
      <c r="D59" s="60"/>
      <c r="E59" s="61"/>
      <c r="G59" s="46"/>
      <c r="H59" s="67" t="s">
        <v>141</v>
      </c>
      <c r="I59" s="46"/>
      <c r="J59" s="46"/>
      <c r="K59" s="46"/>
      <c r="L59" s="46"/>
      <c r="M59" s="46"/>
      <c r="N59" s="46"/>
      <c r="O59" s="46"/>
      <c r="P59" s="46"/>
    </row>
    <row r="60" spans="2:16" s="62" customFormat="1" ht="13.5">
      <c r="B60" s="58"/>
      <c r="C60" s="59" t="s">
        <v>134</v>
      </c>
      <c r="D60" s="82" t="s">
        <v>142</v>
      </c>
      <c r="E60" s="61"/>
      <c r="G60" s="46"/>
      <c r="H60" s="67" t="s">
        <v>143</v>
      </c>
      <c r="I60" s="46"/>
      <c r="J60" s="46"/>
      <c r="K60" s="46"/>
      <c r="L60" s="46"/>
      <c r="M60" s="46"/>
      <c r="N60" s="46"/>
      <c r="O60" s="46"/>
      <c r="P60" s="46"/>
    </row>
    <row r="61" spans="2:16" s="62" customFormat="1" ht="14.25">
      <c r="B61" s="58"/>
      <c r="C61" s="59" t="s">
        <v>136</v>
      </c>
      <c r="D61" s="85" t="s">
        <v>144</v>
      </c>
      <c r="E61" s="61"/>
      <c r="G61" s="46"/>
      <c r="H61" s="67" t="s">
        <v>145</v>
      </c>
      <c r="I61" s="46"/>
      <c r="J61" s="46"/>
      <c r="K61" s="46"/>
      <c r="L61" s="46"/>
      <c r="M61" s="46"/>
      <c r="N61" s="46"/>
      <c r="O61" s="46"/>
      <c r="P61" s="46"/>
    </row>
    <row r="62" spans="2:16" s="62" customFormat="1" ht="14.25" thickBot="1">
      <c r="B62" s="58"/>
      <c r="C62" s="59" t="s">
        <v>138</v>
      </c>
      <c r="D62" s="84"/>
      <c r="E62" s="61"/>
      <c r="G62" s="46"/>
      <c r="H62" s="67" t="s">
        <v>146</v>
      </c>
      <c r="I62" s="46"/>
      <c r="J62" s="46"/>
      <c r="K62" s="46"/>
      <c r="L62" s="46"/>
      <c r="M62" s="46"/>
      <c r="N62" s="46"/>
      <c r="O62" s="46"/>
      <c r="P62" s="46"/>
    </row>
    <row r="63" spans="2:16" s="62" customFormat="1" ht="14.25" thickBot="1">
      <c r="B63" s="58"/>
      <c r="C63" s="63" t="s">
        <v>147</v>
      </c>
      <c r="D63" s="60"/>
      <c r="E63" s="61"/>
      <c r="G63" s="46"/>
      <c r="H63" s="67" t="s">
        <v>148</v>
      </c>
      <c r="I63" s="46"/>
      <c r="J63" s="46"/>
      <c r="K63" s="46"/>
      <c r="L63" s="46"/>
      <c r="M63" s="46"/>
      <c r="N63" s="46"/>
      <c r="O63" s="46"/>
      <c r="P63" s="46"/>
    </row>
    <row r="64" spans="2:16" s="62" customFormat="1" ht="13.5">
      <c r="B64" s="58"/>
      <c r="C64" s="59" t="s">
        <v>134</v>
      </c>
      <c r="D64" s="82" t="s">
        <v>149</v>
      </c>
      <c r="E64" s="61"/>
      <c r="G64" s="46"/>
      <c r="H64" s="67" t="s">
        <v>150</v>
      </c>
      <c r="I64" s="46"/>
      <c r="J64" s="46"/>
      <c r="K64" s="46"/>
      <c r="L64" s="46"/>
      <c r="M64" s="46"/>
      <c r="N64" s="46"/>
      <c r="O64" s="46"/>
      <c r="P64" s="46"/>
    </row>
    <row r="65" spans="2:16" s="62" customFormat="1" ht="14.25">
      <c r="B65" s="58"/>
      <c r="C65" s="59" t="s">
        <v>136</v>
      </c>
      <c r="D65" s="83" t="s">
        <v>605</v>
      </c>
      <c r="E65" s="61"/>
      <c r="G65" s="46"/>
      <c r="H65" s="67" t="s">
        <v>151</v>
      </c>
      <c r="I65" s="46"/>
      <c r="J65" s="46"/>
      <c r="K65" s="46"/>
      <c r="L65" s="46"/>
      <c r="M65" s="46"/>
      <c r="N65" s="46"/>
      <c r="O65" s="46"/>
      <c r="P65" s="46"/>
    </row>
    <row r="66" spans="1:8" ht="14.25" thickBot="1">
      <c r="A66" s="62"/>
      <c r="B66" s="58"/>
      <c r="C66" s="59" t="s">
        <v>138</v>
      </c>
      <c r="D66" s="84"/>
      <c r="E66" s="61"/>
      <c r="H66" s="67" t="s">
        <v>152</v>
      </c>
    </row>
    <row r="67" spans="2:8" ht="14.25" thickBot="1">
      <c r="B67" s="58"/>
      <c r="C67" s="63" t="s">
        <v>153</v>
      </c>
      <c r="D67" s="60"/>
      <c r="E67" s="61"/>
      <c r="H67" s="67" t="s">
        <v>154</v>
      </c>
    </row>
    <row r="68" spans="2:8" ht="13.5">
      <c r="B68" s="58"/>
      <c r="C68" s="59" t="s">
        <v>134</v>
      </c>
      <c r="D68" s="82" t="s">
        <v>155</v>
      </c>
      <c r="E68" s="61"/>
      <c r="H68" s="67" t="s">
        <v>156</v>
      </c>
    </row>
    <row r="69" spans="2:8" ht="14.25">
      <c r="B69" s="58"/>
      <c r="C69" s="59" t="s">
        <v>136</v>
      </c>
      <c r="D69" s="83" t="s">
        <v>157</v>
      </c>
      <c r="E69" s="61"/>
      <c r="H69" s="67" t="s">
        <v>158</v>
      </c>
    </row>
    <row r="70" spans="2:8" ht="14.25" thickBot="1">
      <c r="B70" s="58"/>
      <c r="C70" s="59" t="s">
        <v>138</v>
      </c>
      <c r="D70" s="84"/>
      <c r="E70" s="61"/>
      <c r="H70" s="67" t="s">
        <v>159</v>
      </c>
    </row>
    <row r="71" spans="2:8" ht="14.25" thickBot="1">
      <c r="B71" s="58"/>
      <c r="C71" s="63" t="s">
        <v>153</v>
      </c>
      <c r="D71" s="60"/>
      <c r="E71" s="61"/>
      <c r="H71" s="67" t="s">
        <v>160</v>
      </c>
    </row>
    <row r="72" spans="2:8" ht="13.5">
      <c r="B72" s="58"/>
      <c r="C72" s="59" t="s">
        <v>134</v>
      </c>
      <c r="D72" s="410" t="s">
        <v>606</v>
      </c>
      <c r="E72" s="61"/>
      <c r="H72" s="67" t="s">
        <v>161</v>
      </c>
    </row>
    <row r="73" spans="2:8" ht="14.25">
      <c r="B73" s="58"/>
      <c r="C73" s="59" t="s">
        <v>136</v>
      </c>
      <c r="D73" s="411" t="s">
        <v>620</v>
      </c>
      <c r="E73" s="61"/>
      <c r="H73" s="67" t="s">
        <v>162</v>
      </c>
    </row>
    <row r="74" spans="2:8" ht="14.25" thickBot="1">
      <c r="B74" s="58"/>
      <c r="C74" s="59" t="s">
        <v>138</v>
      </c>
      <c r="D74" s="84"/>
      <c r="E74" s="61"/>
      <c r="H74" s="67" t="s">
        <v>163</v>
      </c>
    </row>
    <row r="75" spans="2:8" ht="14.25" thickBot="1">
      <c r="B75" s="58"/>
      <c r="C75" s="63" t="s">
        <v>153</v>
      </c>
      <c r="D75" s="60"/>
      <c r="E75" s="61"/>
      <c r="H75" s="67" t="s">
        <v>164</v>
      </c>
    </row>
    <row r="76" spans="2:8" ht="13.5">
      <c r="B76" s="58"/>
      <c r="C76" s="59" t="s">
        <v>134</v>
      </c>
      <c r="D76" s="82" t="s">
        <v>539</v>
      </c>
      <c r="E76" s="61"/>
      <c r="H76" s="67" t="s">
        <v>165</v>
      </c>
    </row>
    <row r="77" spans="2:8" ht="14.25">
      <c r="B77" s="58"/>
      <c r="C77" s="59" t="s">
        <v>136</v>
      </c>
      <c r="D77" s="83" t="s">
        <v>540</v>
      </c>
      <c r="E77" s="61"/>
      <c r="H77" s="67" t="s">
        <v>166</v>
      </c>
    </row>
    <row r="78" spans="2:8" ht="14.25" thickBot="1">
      <c r="B78" s="58"/>
      <c r="C78" s="59" t="s">
        <v>138</v>
      </c>
      <c r="D78" s="84"/>
      <c r="E78" s="61"/>
      <c r="H78" s="67" t="s">
        <v>167</v>
      </c>
    </row>
    <row r="79" spans="2:8" ht="14.25" thickBot="1">
      <c r="B79" s="86"/>
      <c r="C79" s="87"/>
      <c r="D79" s="88"/>
      <c r="E79" s="89"/>
      <c r="H79" s="67" t="s">
        <v>168</v>
      </c>
    </row>
    <row r="80" ht="13.5">
      <c r="H80" s="67" t="s">
        <v>169</v>
      </c>
    </row>
    <row r="81" ht="13.5">
      <c r="H81" s="67" t="s">
        <v>170</v>
      </c>
    </row>
    <row r="82" ht="13.5">
      <c r="H82" s="67" t="s">
        <v>171</v>
      </c>
    </row>
    <row r="83" ht="13.5">
      <c r="H83" s="67" t="s">
        <v>172</v>
      </c>
    </row>
    <row r="84" ht="13.5">
      <c r="H84" s="67" t="s">
        <v>173</v>
      </c>
    </row>
    <row r="85" ht="13.5">
      <c r="H85" s="67" t="s">
        <v>174</v>
      </c>
    </row>
    <row r="86" ht="13.5">
      <c r="H86" s="67" t="s">
        <v>175</v>
      </c>
    </row>
    <row r="87" ht="13.5">
      <c r="H87" s="67" t="s">
        <v>176</v>
      </c>
    </row>
    <row r="88" ht="13.5">
      <c r="H88" s="67" t="s">
        <v>177</v>
      </c>
    </row>
    <row r="89" ht="13.5">
      <c r="H89" s="67" t="s">
        <v>178</v>
      </c>
    </row>
    <row r="90" ht="13.5">
      <c r="H90" s="67" t="s">
        <v>179</v>
      </c>
    </row>
    <row r="91" ht="13.5">
      <c r="H91" s="67" t="s">
        <v>180</v>
      </c>
    </row>
    <row r="92" ht="13.5">
      <c r="H92" s="67" t="s">
        <v>181</v>
      </c>
    </row>
    <row r="93" ht="13.5">
      <c r="H93" s="67" t="s">
        <v>182</v>
      </c>
    </row>
    <row r="94" ht="13.5">
      <c r="H94" s="67" t="s">
        <v>183</v>
      </c>
    </row>
    <row r="95" ht="13.5">
      <c r="H95" s="67" t="s">
        <v>184</v>
      </c>
    </row>
    <row r="96" ht="13.5">
      <c r="H96" s="67" t="s">
        <v>185</v>
      </c>
    </row>
    <row r="97" ht="13.5">
      <c r="H97" s="67" t="s">
        <v>186</v>
      </c>
    </row>
    <row r="98" ht="13.5">
      <c r="H98" s="67" t="s">
        <v>187</v>
      </c>
    </row>
    <row r="99" ht="13.5">
      <c r="H99" s="67" t="s">
        <v>188</v>
      </c>
    </row>
    <row r="100" ht="13.5">
      <c r="H100" s="67" t="s">
        <v>189</v>
      </c>
    </row>
    <row r="101" ht="13.5">
      <c r="H101" s="67" t="s">
        <v>190</v>
      </c>
    </row>
    <row r="102" ht="13.5">
      <c r="H102" s="67" t="s">
        <v>191</v>
      </c>
    </row>
    <row r="103" ht="13.5">
      <c r="H103" s="67" t="s">
        <v>192</v>
      </c>
    </row>
    <row r="104" ht="13.5">
      <c r="H104" s="67" t="s">
        <v>193</v>
      </c>
    </row>
    <row r="105" ht="13.5">
      <c r="H105" s="67" t="s">
        <v>194</v>
      </c>
    </row>
    <row r="106" ht="13.5">
      <c r="H106" s="67" t="s">
        <v>195</v>
      </c>
    </row>
    <row r="107" ht="13.5">
      <c r="H107" s="67" t="s">
        <v>196</v>
      </c>
    </row>
    <row r="108" ht="13.5">
      <c r="H108" s="67" t="s">
        <v>197</v>
      </c>
    </row>
    <row r="109" ht="13.5">
      <c r="H109" s="67" t="s">
        <v>198</v>
      </c>
    </row>
    <row r="110" ht="13.5">
      <c r="H110" s="67" t="s">
        <v>199</v>
      </c>
    </row>
    <row r="111" ht="13.5">
      <c r="H111" s="67" t="s">
        <v>200</v>
      </c>
    </row>
    <row r="112" ht="13.5">
      <c r="H112" s="67" t="s">
        <v>201</v>
      </c>
    </row>
    <row r="113" ht="13.5">
      <c r="H113" s="67" t="s">
        <v>202</v>
      </c>
    </row>
    <row r="114" ht="13.5">
      <c r="H114" s="67" t="s">
        <v>203</v>
      </c>
    </row>
    <row r="115" ht="13.5">
      <c r="H115" s="67" t="s">
        <v>204</v>
      </c>
    </row>
    <row r="116" ht="13.5">
      <c r="H116" s="67" t="s">
        <v>205</v>
      </c>
    </row>
    <row r="117" ht="13.5">
      <c r="H117" s="67" t="s">
        <v>206</v>
      </c>
    </row>
    <row r="118" ht="13.5">
      <c r="H118" s="67" t="s">
        <v>207</v>
      </c>
    </row>
    <row r="119" ht="13.5">
      <c r="H119" s="67" t="s">
        <v>208</v>
      </c>
    </row>
    <row r="120" ht="13.5">
      <c r="H120" s="67" t="s">
        <v>209</v>
      </c>
    </row>
    <row r="121" ht="13.5">
      <c r="H121" s="67" t="s">
        <v>210</v>
      </c>
    </row>
    <row r="122" ht="13.5">
      <c r="H122" s="67" t="s">
        <v>211</v>
      </c>
    </row>
    <row r="123" ht="13.5">
      <c r="H123" s="67" t="s">
        <v>212</v>
      </c>
    </row>
    <row r="124" ht="13.5">
      <c r="H124" s="67" t="s">
        <v>213</v>
      </c>
    </row>
    <row r="125" ht="13.5">
      <c r="H125" s="67" t="s">
        <v>214</v>
      </c>
    </row>
    <row r="126" ht="13.5">
      <c r="H126" s="67" t="s">
        <v>215</v>
      </c>
    </row>
    <row r="127" ht="13.5">
      <c r="H127" s="67" t="s">
        <v>216</v>
      </c>
    </row>
    <row r="128" ht="13.5">
      <c r="H128" s="67" t="s">
        <v>217</v>
      </c>
    </row>
    <row r="129" ht="13.5">
      <c r="H129" s="67" t="s">
        <v>218</v>
      </c>
    </row>
    <row r="130" ht="13.5">
      <c r="H130" s="67" t="s">
        <v>219</v>
      </c>
    </row>
    <row r="131" ht="13.5">
      <c r="H131" s="67" t="s">
        <v>220</v>
      </c>
    </row>
    <row r="132" ht="13.5">
      <c r="H132" s="67" t="s">
        <v>221</v>
      </c>
    </row>
    <row r="133" ht="13.5">
      <c r="H133" s="67" t="s">
        <v>222</v>
      </c>
    </row>
    <row r="134" ht="13.5">
      <c r="H134" s="67" t="s">
        <v>223</v>
      </c>
    </row>
    <row r="135" ht="13.5">
      <c r="H135" s="67" t="s">
        <v>224</v>
      </c>
    </row>
    <row r="136" ht="13.5">
      <c r="H136" s="67" t="s">
        <v>225</v>
      </c>
    </row>
    <row r="137" ht="13.5">
      <c r="H137" s="67" t="s">
        <v>226</v>
      </c>
    </row>
    <row r="138" ht="13.5">
      <c r="H138" s="67" t="s">
        <v>227</v>
      </c>
    </row>
    <row r="139" ht="13.5">
      <c r="H139" s="67" t="s">
        <v>228</v>
      </c>
    </row>
    <row r="140" ht="13.5">
      <c r="H140" s="67" t="s">
        <v>229</v>
      </c>
    </row>
    <row r="141" ht="13.5">
      <c r="H141" s="67" t="s">
        <v>230</v>
      </c>
    </row>
    <row r="142" ht="13.5">
      <c r="H142" s="67" t="s">
        <v>231</v>
      </c>
    </row>
    <row r="143" ht="13.5">
      <c r="H143" s="67" t="s">
        <v>232</v>
      </c>
    </row>
    <row r="144" ht="13.5">
      <c r="H144" s="67" t="s">
        <v>233</v>
      </c>
    </row>
    <row r="145" ht="13.5">
      <c r="H145" s="67" t="s">
        <v>234</v>
      </c>
    </row>
    <row r="146" ht="13.5">
      <c r="H146" s="67" t="s">
        <v>235</v>
      </c>
    </row>
    <row r="147" ht="13.5">
      <c r="H147" s="67" t="s">
        <v>236</v>
      </c>
    </row>
    <row r="148" ht="13.5">
      <c r="H148" s="67" t="s">
        <v>237</v>
      </c>
    </row>
    <row r="149" ht="13.5">
      <c r="H149" s="67" t="s">
        <v>238</v>
      </c>
    </row>
    <row r="150" ht="13.5">
      <c r="H150" s="67" t="s">
        <v>239</v>
      </c>
    </row>
    <row r="151" ht="13.5">
      <c r="H151" s="67" t="s">
        <v>240</v>
      </c>
    </row>
    <row r="152" ht="13.5">
      <c r="H152" s="67" t="s">
        <v>241</v>
      </c>
    </row>
    <row r="153" ht="13.5">
      <c r="H153" s="67" t="s">
        <v>242</v>
      </c>
    </row>
    <row r="154" ht="13.5">
      <c r="H154" s="67" t="s">
        <v>243</v>
      </c>
    </row>
    <row r="155" ht="13.5">
      <c r="H155" s="67" t="s">
        <v>244</v>
      </c>
    </row>
    <row r="156" ht="13.5">
      <c r="H156" s="67" t="s">
        <v>245</v>
      </c>
    </row>
    <row r="157" ht="13.5">
      <c r="H157" s="67" t="s">
        <v>246</v>
      </c>
    </row>
    <row r="158" ht="13.5">
      <c r="H158" s="67" t="s">
        <v>247</v>
      </c>
    </row>
    <row r="159" ht="13.5">
      <c r="H159" s="67" t="s">
        <v>248</v>
      </c>
    </row>
    <row r="160" ht="13.5">
      <c r="H160" s="67" t="s">
        <v>249</v>
      </c>
    </row>
    <row r="161" ht="13.5">
      <c r="H161" s="67" t="s">
        <v>250</v>
      </c>
    </row>
    <row r="162" ht="13.5">
      <c r="H162" s="67" t="s">
        <v>251</v>
      </c>
    </row>
    <row r="163" ht="13.5">
      <c r="H163" s="67" t="s">
        <v>252</v>
      </c>
    </row>
    <row r="164" ht="13.5">
      <c r="H164" s="67" t="s">
        <v>253</v>
      </c>
    </row>
    <row r="165" ht="13.5">
      <c r="H165" s="67" t="s">
        <v>254</v>
      </c>
    </row>
    <row r="166" ht="13.5">
      <c r="H166" s="67" t="s">
        <v>255</v>
      </c>
    </row>
    <row r="167" ht="13.5">
      <c r="H167" s="67" t="s">
        <v>256</v>
      </c>
    </row>
    <row r="168" ht="13.5">
      <c r="H168" s="67" t="s">
        <v>257</v>
      </c>
    </row>
    <row r="169" ht="13.5">
      <c r="H169" s="67" t="s">
        <v>258</v>
      </c>
    </row>
    <row r="170" ht="13.5">
      <c r="H170" s="67" t="s">
        <v>259</v>
      </c>
    </row>
    <row r="171" ht="13.5">
      <c r="H171" s="67" t="s">
        <v>260</v>
      </c>
    </row>
    <row r="172" ht="13.5">
      <c r="H172" s="67" t="s">
        <v>261</v>
      </c>
    </row>
    <row r="173" ht="13.5">
      <c r="H173" s="67" t="s">
        <v>262</v>
      </c>
    </row>
    <row r="174" ht="13.5">
      <c r="H174" s="67" t="s">
        <v>263</v>
      </c>
    </row>
    <row r="175" ht="13.5">
      <c r="H175" s="67" t="s">
        <v>264</v>
      </c>
    </row>
    <row r="176" ht="13.5">
      <c r="H176" s="67" t="s">
        <v>265</v>
      </c>
    </row>
    <row r="177" ht="13.5">
      <c r="H177" s="67" t="s">
        <v>266</v>
      </c>
    </row>
    <row r="178" ht="13.5">
      <c r="H178" s="67" t="s">
        <v>267</v>
      </c>
    </row>
    <row r="179" ht="13.5">
      <c r="H179" s="67" t="s">
        <v>268</v>
      </c>
    </row>
    <row r="180" ht="13.5">
      <c r="H180" s="67" t="s">
        <v>269</v>
      </c>
    </row>
    <row r="181" ht="13.5">
      <c r="H181" s="67" t="s">
        <v>270</v>
      </c>
    </row>
    <row r="182" ht="13.5">
      <c r="H182" s="67" t="s">
        <v>271</v>
      </c>
    </row>
    <row r="183" ht="13.5">
      <c r="H183" s="67" t="s">
        <v>272</v>
      </c>
    </row>
    <row r="184" ht="13.5">
      <c r="H184" s="67" t="s">
        <v>273</v>
      </c>
    </row>
    <row r="185" ht="13.5">
      <c r="H185" s="67" t="s">
        <v>274</v>
      </c>
    </row>
    <row r="186" ht="13.5">
      <c r="H186" s="67" t="s">
        <v>275</v>
      </c>
    </row>
    <row r="187" ht="13.5">
      <c r="H187" s="67" t="s">
        <v>276</v>
      </c>
    </row>
    <row r="188" ht="13.5">
      <c r="H188" s="67" t="s">
        <v>277</v>
      </c>
    </row>
    <row r="189" ht="13.5">
      <c r="H189" s="67" t="s">
        <v>278</v>
      </c>
    </row>
    <row r="190" ht="13.5">
      <c r="H190" s="67" t="s">
        <v>279</v>
      </c>
    </row>
    <row r="191" ht="13.5">
      <c r="H191" s="67" t="s">
        <v>280</v>
      </c>
    </row>
    <row r="192" ht="13.5">
      <c r="H192" s="67" t="s">
        <v>281</v>
      </c>
    </row>
    <row r="193" ht="13.5">
      <c r="H193" s="67" t="s">
        <v>282</v>
      </c>
    </row>
    <row r="194" ht="13.5">
      <c r="H194" s="67" t="s">
        <v>283</v>
      </c>
    </row>
    <row r="195" ht="13.5">
      <c r="H195" s="67" t="s">
        <v>284</v>
      </c>
    </row>
    <row r="196" ht="13.5">
      <c r="H196" s="67" t="s">
        <v>285</v>
      </c>
    </row>
  </sheetData>
  <sheetProtection/>
  <mergeCells count="11">
    <mergeCell ref="D23:D24"/>
    <mergeCell ref="B25:C25"/>
    <mergeCell ref="B26:C26"/>
    <mergeCell ref="B27:C27"/>
    <mergeCell ref="B28:C28"/>
    <mergeCell ref="B51:C51"/>
    <mergeCell ref="B54:C54"/>
    <mergeCell ref="B55:C55"/>
    <mergeCell ref="B16:C16"/>
    <mergeCell ref="B19:C19"/>
    <mergeCell ref="B23:C24"/>
  </mergeCells>
  <hyperlinks>
    <hyperlink ref="D65" r:id="rId1" display="mnanclares@magyp.gob.ar"/>
    <hyperlink ref="D69" r:id="rId2" display="ramilo.diegonicolas@inta.gob.ar"/>
    <hyperlink ref="D61" r:id="rId3" display="ldipietro@ambiente.gob.ar"/>
    <hyperlink ref="D57" r:id="rId4" display="mcastrorios@magyp.gob.ar"/>
    <hyperlink ref="D35" r:id="rId5" display="https://inta.gob.ar/noticias/el-cambio-climatico-en-clave-de-comunicacion"/>
    <hyperlink ref="D36" r:id="rId6" display="http://redaf.org.ar/el-norte-santafesino-reflexiono-sobre-el-cambio-climatico/"/>
    <hyperlink ref="D37" r:id="rId7" display="https://www.santafe.gob.ar/noticias/noticia/261730/"/>
    <hyperlink ref="D38" r:id="rId8" display="https://incupo.org.ar/la-informacion-una-herramienta-frente-al-cambio-climatico/"/>
    <hyperlink ref="D39" r:id="rId9" display="https://www.facebook.com/pg/intareconquista/photos/?tab=album&amp;album_id=1888588267852488"/>
    <hyperlink ref="D32" r:id="rId10" display="http://www.ucar.gob.ar/index.php/component/content/article/12-novedades/noticias-ucar/2637-grandes-avances-del-proyecto-del-fondo-de-adaptacion-al-cambio-climatico?highlight=WyJub3RpY2lhcyJd"/>
    <hyperlink ref="D33" r:id="rId11" display="http://www.ucar.gob.ar/index.php/component/content/article/12-novedades/noticias-ucar/2639-resultados-del-proyecto-acceso-al-agua-para-usos-multiples-del-programa-nacional-de-agua-del-inta?highlight=WyJub3RpY2lhcyJd"/>
    <hyperlink ref="D51" r:id="rId12" display="http://www.ucar.gob.ar/index.php/ucar-en-territorio-2/fondo-de-adaptacion"/>
    <hyperlink ref="D73" r:id="rId13" display="lurriza@magyp.gob.ar"/>
  </hyperlinks>
  <printOptions/>
  <pageMargins left="0.7" right="0.7" top="0.75" bottom="0.75" header="0.3" footer="0.3"/>
  <pageSetup fitToHeight="0" fitToWidth="1" horizontalDpi="600" verticalDpi="600" orientation="landscape" scale="69" r:id="rId15"/>
  <drawing r:id="rId14"/>
</worksheet>
</file>

<file path=xl/worksheets/sheet2.xml><?xml version="1.0" encoding="utf-8"?>
<worksheet xmlns="http://schemas.openxmlformats.org/spreadsheetml/2006/main" xmlns:r="http://schemas.openxmlformats.org/officeDocument/2006/relationships">
  <sheetPr>
    <pageSetUpPr fitToPage="1"/>
  </sheetPr>
  <dimension ref="A2:L42"/>
  <sheetViews>
    <sheetView showGridLines="0" zoomScalePageLayoutView="0" workbookViewId="0" topLeftCell="A31">
      <selection activeCell="K32" sqref="K32"/>
    </sheetView>
  </sheetViews>
  <sheetFormatPr defaultColWidth="9.140625" defaultRowHeight="15"/>
  <cols>
    <col min="1" max="1" width="1.1484375" style="0" customWidth="1"/>
    <col min="2" max="2" width="19.57421875" style="0" customWidth="1"/>
    <col min="3" max="3" width="27.421875" style="0" customWidth="1"/>
    <col min="4" max="4" width="34.8515625" style="0" customWidth="1"/>
    <col min="5" max="5" width="33.7109375" style="0" customWidth="1"/>
    <col min="6" max="6" width="16.421875" style="0" customWidth="1"/>
    <col min="7" max="7" width="11.57421875" style="0" customWidth="1"/>
    <col min="8" max="8" width="5.57421875" style="0" customWidth="1"/>
    <col min="9" max="9" width="11.57421875" style="0" customWidth="1"/>
    <col min="10" max="10" width="13.421875" style="0" bestFit="1" customWidth="1"/>
    <col min="11" max="16384" width="11.57421875" style="0" customWidth="1"/>
  </cols>
  <sheetData>
    <row r="1" ht="15" thickBot="1"/>
    <row r="2" spans="1:8" ht="15" thickBot="1">
      <c r="A2" s="90"/>
      <c r="B2" s="91"/>
      <c r="C2" s="91"/>
      <c r="D2" s="92"/>
      <c r="E2" s="92"/>
      <c r="F2" s="92"/>
      <c r="G2" s="92"/>
      <c r="H2" s="93"/>
    </row>
    <row r="3" spans="1:8" ht="21" thickBot="1">
      <c r="A3" s="94"/>
      <c r="B3" s="433" t="s">
        <v>547</v>
      </c>
      <c r="C3" s="434"/>
      <c r="D3" s="434"/>
      <c r="E3" s="434"/>
      <c r="F3" s="434"/>
      <c r="G3" s="435"/>
      <c r="H3" s="95"/>
    </row>
    <row r="4" spans="1:8" ht="14.25">
      <c r="A4" s="458"/>
      <c r="B4" s="459"/>
      <c r="C4" s="459"/>
      <c r="D4" s="459"/>
      <c r="E4" s="459"/>
      <c r="F4" s="459"/>
      <c r="G4" s="96"/>
      <c r="H4" s="95"/>
    </row>
    <row r="5" spans="1:8" ht="14.25">
      <c r="A5" s="97"/>
      <c r="B5" s="460"/>
      <c r="C5" s="460"/>
      <c r="D5" s="460"/>
      <c r="E5" s="460"/>
      <c r="F5" s="460"/>
      <c r="G5" s="96"/>
      <c r="H5" s="95"/>
    </row>
    <row r="6" spans="1:8" ht="14.25">
      <c r="A6" s="97"/>
      <c r="B6" s="98"/>
      <c r="C6" s="99"/>
      <c r="D6" s="100"/>
      <c r="E6" s="100"/>
      <c r="F6" s="96"/>
      <c r="G6" s="96"/>
      <c r="H6" s="95"/>
    </row>
    <row r="7" spans="1:8" ht="14.25">
      <c r="A7" s="97"/>
      <c r="B7" s="437" t="s">
        <v>286</v>
      </c>
      <c r="C7" s="437"/>
      <c r="D7" s="101"/>
      <c r="E7" s="101"/>
      <c r="F7" s="96"/>
      <c r="G7" s="96"/>
      <c r="H7" s="95"/>
    </row>
    <row r="8" spans="1:8" ht="35.25" customHeight="1" thickBot="1">
      <c r="A8" s="97"/>
      <c r="B8" s="461" t="s">
        <v>287</v>
      </c>
      <c r="C8" s="461"/>
      <c r="D8" s="461"/>
      <c r="E8" s="461"/>
      <c r="F8" s="461"/>
      <c r="G8" s="96"/>
      <c r="H8" s="95"/>
    </row>
    <row r="9" spans="1:12" ht="27" customHeight="1" thickBot="1">
      <c r="A9" s="97"/>
      <c r="B9" s="437" t="s">
        <v>546</v>
      </c>
      <c r="C9" s="437"/>
      <c r="D9" s="462">
        <v>5315799</v>
      </c>
      <c r="E9" s="463"/>
      <c r="F9" s="464"/>
      <c r="G9" s="96"/>
      <c r="H9" s="95"/>
      <c r="J9" s="391"/>
      <c r="L9" s="102"/>
    </row>
    <row r="10" spans="1:8" ht="25.5" customHeight="1" thickBot="1">
      <c r="A10" s="97"/>
      <c r="B10" s="437" t="s">
        <v>288</v>
      </c>
      <c r="C10" s="437"/>
      <c r="D10" s="455"/>
      <c r="E10" s="456"/>
      <c r="F10" s="457"/>
      <c r="G10" s="96"/>
      <c r="H10" s="95"/>
    </row>
    <row r="11" spans="1:8" ht="14.25">
      <c r="A11" s="97"/>
      <c r="B11" s="99"/>
      <c r="C11" s="99"/>
      <c r="D11" s="96"/>
      <c r="E11" s="96"/>
      <c r="F11" s="96"/>
      <c r="G11" s="96"/>
      <c r="H11" s="95"/>
    </row>
    <row r="12" spans="1:8" ht="15" thickBot="1">
      <c r="A12" s="97"/>
      <c r="B12" s="437" t="s">
        <v>289</v>
      </c>
      <c r="C12" s="437"/>
      <c r="D12" s="96"/>
      <c r="E12" s="96"/>
      <c r="F12" s="96"/>
      <c r="G12" s="96"/>
      <c r="H12" s="95"/>
    </row>
    <row r="13" spans="1:8" ht="42" customHeight="1">
      <c r="A13" s="97"/>
      <c r="B13" s="437" t="s">
        <v>548</v>
      </c>
      <c r="C13" s="437"/>
      <c r="D13" s="103" t="s">
        <v>290</v>
      </c>
      <c r="E13" s="104"/>
      <c r="F13" s="412" t="s">
        <v>291</v>
      </c>
      <c r="G13" s="96"/>
      <c r="H13" s="95"/>
    </row>
    <row r="14" spans="1:8" ht="54.75">
      <c r="A14" s="97"/>
      <c r="B14" s="99"/>
      <c r="C14" s="99"/>
      <c r="D14" s="445" t="s">
        <v>292</v>
      </c>
      <c r="E14" s="105" t="s">
        <v>293</v>
      </c>
      <c r="F14" s="395">
        <v>351796.07</v>
      </c>
      <c r="G14" s="96"/>
      <c r="H14" s="95"/>
    </row>
    <row r="15" spans="1:8" ht="82.5">
      <c r="A15" s="97"/>
      <c r="B15" s="99"/>
      <c r="C15" s="99"/>
      <c r="D15" s="446"/>
      <c r="E15" s="105" t="s">
        <v>294</v>
      </c>
      <c r="F15" s="395">
        <v>21506.96</v>
      </c>
      <c r="G15" s="96"/>
      <c r="H15" s="95"/>
    </row>
    <row r="16" spans="1:8" ht="54.75">
      <c r="A16" s="97"/>
      <c r="B16" s="99"/>
      <c r="C16" s="99"/>
      <c r="D16" s="446"/>
      <c r="E16" s="105" t="s">
        <v>295</v>
      </c>
      <c r="F16" s="395">
        <v>252207.93</v>
      </c>
      <c r="G16" s="96"/>
      <c r="H16" s="95"/>
    </row>
    <row r="17" spans="1:8" ht="45.75" customHeight="1">
      <c r="A17" s="97"/>
      <c r="B17" s="99"/>
      <c r="C17" s="99"/>
      <c r="D17" s="445" t="s">
        <v>296</v>
      </c>
      <c r="E17" s="105" t="s">
        <v>297</v>
      </c>
      <c r="F17" s="395">
        <v>93039.19</v>
      </c>
      <c r="G17" s="96"/>
      <c r="H17" s="95"/>
    </row>
    <row r="18" spans="1:8" ht="76.5" customHeight="1">
      <c r="A18" s="97"/>
      <c r="B18" s="99"/>
      <c r="C18" s="99"/>
      <c r="D18" s="446"/>
      <c r="E18" s="105" t="s">
        <v>298</v>
      </c>
      <c r="F18" s="395">
        <v>133739.28</v>
      </c>
      <c r="G18" s="96"/>
      <c r="H18" s="95"/>
    </row>
    <row r="19" spans="1:8" ht="82.5">
      <c r="A19" s="97"/>
      <c r="B19" s="99"/>
      <c r="C19" s="99"/>
      <c r="D19" s="445" t="s">
        <v>299</v>
      </c>
      <c r="E19" s="105" t="s">
        <v>300</v>
      </c>
      <c r="F19" s="395">
        <v>72202.25</v>
      </c>
      <c r="G19" s="96"/>
      <c r="H19" s="95"/>
    </row>
    <row r="20" spans="1:8" ht="110.25">
      <c r="A20" s="97"/>
      <c r="B20" s="99"/>
      <c r="C20" s="99"/>
      <c r="D20" s="446"/>
      <c r="E20" s="105" t="s">
        <v>301</v>
      </c>
      <c r="F20" s="395">
        <v>14818.67</v>
      </c>
      <c r="G20" s="96"/>
      <c r="H20" s="95"/>
    </row>
    <row r="21" spans="1:8" ht="14.25">
      <c r="A21" s="97"/>
      <c r="B21" s="99"/>
      <c r="C21" s="99"/>
      <c r="D21" s="451" t="s">
        <v>302</v>
      </c>
      <c r="E21" s="452"/>
      <c r="F21" s="395">
        <v>57945.02</v>
      </c>
      <c r="G21" s="96"/>
      <c r="H21" s="95"/>
    </row>
    <row r="22" spans="1:8" ht="15" thickBot="1">
      <c r="A22" s="97"/>
      <c r="B22" s="99"/>
      <c r="C22" s="99"/>
      <c r="D22" s="397" t="s">
        <v>303</v>
      </c>
      <c r="E22" s="396"/>
      <c r="F22" s="398">
        <f>SUM(F14:F21)</f>
        <v>997255.37</v>
      </c>
      <c r="G22" s="96"/>
      <c r="H22" s="95"/>
    </row>
    <row r="23" spans="1:8" ht="14.25">
      <c r="A23" s="97"/>
      <c r="B23" s="99"/>
      <c r="C23" s="99"/>
      <c r="D23" s="96"/>
      <c r="E23" s="96"/>
      <c r="F23" s="96"/>
      <c r="G23" s="96"/>
      <c r="H23" s="95"/>
    </row>
    <row r="24" spans="1:8" ht="15" thickBot="1">
      <c r="A24" s="97"/>
      <c r="B24" s="437" t="s">
        <v>304</v>
      </c>
      <c r="C24" s="437"/>
      <c r="D24" s="96"/>
      <c r="E24" s="96"/>
      <c r="F24" s="96"/>
      <c r="G24" s="96"/>
      <c r="H24" s="95"/>
    </row>
    <row r="25" spans="1:8" ht="41.25">
      <c r="A25" s="97"/>
      <c r="B25" s="437" t="s">
        <v>305</v>
      </c>
      <c r="C25" s="437"/>
      <c r="D25" s="453" t="s">
        <v>290</v>
      </c>
      <c r="E25" s="454"/>
      <c r="F25" s="413" t="s">
        <v>306</v>
      </c>
      <c r="G25" s="106" t="s">
        <v>307</v>
      </c>
      <c r="H25" s="95"/>
    </row>
    <row r="26" spans="1:8" ht="54.75">
      <c r="A26" s="97"/>
      <c r="B26" s="99"/>
      <c r="C26" s="99"/>
      <c r="D26" s="445" t="s">
        <v>292</v>
      </c>
      <c r="E26" s="105" t="s">
        <v>293</v>
      </c>
      <c r="F26" s="107">
        <v>0</v>
      </c>
      <c r="G26" s="108">
        <v>43464</v>
      </c>
      <c r="H26" s="95"/>
    </row>
    <row r="27" spans="1:8" ht="82.5">
      <c r="A27" s="97"/>
      <c r="B27" s="99"/>
      <c r="C27" s="99"/>
      <c r="D27" s="446"/>
      <c r="E27" s="105" t="s">
        <v>294</v>
      </c>
      <c r="F27" s="107">
        <v>0</v>
      </c>
      <c r="G27" s="108">
        <v>43464</v>
      </c>
      <c r="H27" s="95"/>
    </row>
    <row r="28" spans="1:8" ht="54.75">
      <c r="A28" s="97"/>
      <c r="B28" s="99"/>
      <c r="C28" s="99"/>
      <c r="D28" s="446"/>
      <c r="E28" s="105" t="s">
        <v>295</v>
      </c>
      <c r="F28" s="107">
        <v>0</v>
      </c>
      <c r="G28" s="108">
        <v>43464</v>
      </c>
      <c r="H28" s="95"/>
    </row>
    <row r="29" spans="1:8" ht="54.75">
      <c r="A29" s="97"/>
      <c r="B29" s="99"/>
      <c r="C29" s="99"/>
      <c r="D29" s="445" t="s">
        <v>296</v>
      </c>
      <c r="E29" s="105" t="s">
        <v>297</v>
      </c>
      <c r="F29" s="107">
        <v>35824.26666666666</v>
      </c>
      <c r="G29" s="108">
        <v>43464</v>
      </c>
      <c r="H29" s="95"/>
    </row>
    <row r="30" spans="1:8" ht="54.75">
      <c r="A30" s="97"/>
      <c r="B30" s="99"/>
      <c r="C30" s="99"/>
      <c r="D30" s="446"/>
      <c r="E30" s="105" t="s">
        <v>298</v>
      </c>
      <c r="F30" s="107">
        <v>16355.806</v>
      </c>
      <c r="G30" s="108">
        <v>43464</v>
      </c>
      <c r="H30" s="95"/>
    </row>
    <row r="31" spans="1:8" ht="82.5">
      <c r="A31" s="97"/>
      <c r="B31" s="99"/>
      <c r="C31" s="99"/>
      <c r="D31" s="445" t="s">
        <v>299</v>
      </c>
      <c r="E31" s="105" t="s">
        <v>300</v>
      </c>
      <c r="F31" s="107">
        <v>7477.944</v>
      </c>
      <c r="G31" s="108">
        <v>43464</v>
      </c>
      <c r="H31" s="95"/>
    </row>
    <row r="32" spans="1:8" ht="137.25" customHeight="1">
      <c r="A32" s="97"/>
      <c r="B32" s="99"/>
      <c r="C32" s="99"/>
      <c r="D32" s="446"/>
      <c r="E32" s="105" t="s">
        <v>301</v>
      </c>
      <c r="F32" s="107">
        <v>4807.383333333333</v>
      </c>
      <c r="G32" s="108">
        <v>43464</v>
      </c>
      <c r="H32" s="95"/>
    </row>
    <row r="33" spans="1:8" ht="14.25">
      <c r="A33" s="97"/>
      <c r="B33" s="99"/>
      <c r="C33" s="99"/>
      <c r="D33" s="445" t="s">
        <v>302</v>
      </c>
      <c r="E33" s="447"/>
      <c r="F33" s="107">
        <v>176000</v>
      </c>
      <c r="G33" s="108">
        <v>43646</v>
      </c>
      <c r="H33" s="95"/>
    </row>
    <row r="34" spans="1:8" ht="15" thickBot="1">
      <c r="A34" s="97"/>
      <c r="B34" s="99"/>
      <c r="C34" s="99"/>
      <c r="D34" s="109" t="s">
        <v>303</v>
      </c>
      <c r="E34" s="110"/>
      <c r="F34" s="111">
        <f>SUM(F26:F33)</f>
        <v>240465.4</v>
      </c>
      <c r="G34" s="399">
        <v>43646</v>
      </c>
      <c r="H34" s="95"/>
    </row>
    <row r="35" spans="1:8" ht="14.25">
      <c r="A35" s="97"/>
      <c r="B35" s="99"/>
      <c r="C35" s="99"/>
      <c r="D35" s="96"/>
      <c r="E35" s="96"/>
      <c r="F35" s="96"/>
      <c r="G35" s="96"/>
      <c r="H35" s="95"/>
    </row>
    <row r="36" spans="1:8" ht="29.25" customHeight="1" thickBot="1">
      <c r="A36" s="97"/>
      <c r="B36" s="437" t="s">
        <v>308</v>
      </c>
      <c r="C36" s="437"/>
      <c r="D36" s="437"/>
      <c r="E36" s="437"/>
      <c r="F36" s="437"/>
      <c r="G36" s="112"/>
      <c r="H36" s="95"/>
    </row>
    <row r="37" spans="1:8" ht="33.75" customHeight="1" thickBot="1">
      <c r="A37" s="97"/>
      <c r="B37" s="437" t="s">
        <v>309</v>
      </c>
      <c r="C37" s="437"/>
      <c r="D37" s="448" t="s">
        <v>310</v>
      </c>
      <c r="E37" s="449"/>
      <c r="F37" s="450"/>
      <c r="G37" s="96"/>
      <c r="H37" s="95"/>
    </row>
    <row r="38" spans="1:8" ht="23.25" customHeight="1" thickBot="1">
      <c r="A38" s="97"/>
      <c r="B38" s="436"/>
      <c r="C38" s="436"/>
      <c r="D38" s="436"/>
      <c r="E38" s="436"/>
      <c r="F38" s="436"/>
      <c r="G38" s="96"/>
      <c r="H38" s="95"/>
    </row>
    <row r="39" spans="1:8" ht="27" customHeight="1" thickBot="1">
      <c r="A39" s="97"/>
      <c r="B39" s="437" t="s">
        <v>311</v>
      </c>
      <c r="C39" s="437"/>
      <c r="D39" s="438"/>
      <c r="E39" s="439"/>
      <c r="F39" s="440"/>
      <c r="G39" s="96"/>
      <c r="H39" s="95"/>
    </row>
    <row r="40" spans="1:8" ht="27.75" customHeight="1" thickBot="1">
      <c r="A40" s="97"/>
      <c r="B40" s="437" t="s">
        <v>312</v>
      </c>
      <c r="C40" s="437"/>
      <c r="D40" s="441" t="s">
        <v>310</v>
      </c>
      <c r="E40" s="442"/>
      <c r="F40" s="443"/>
      <c r="G40" s="96"/>
      <c r="H40" s="95"/>
    </row>
    <row r="41" spans="1:8" ht="14.25">
      <c r="A41" s="97"/>
      <c r="B41" s="99"/>
      <c r="C41" s="99"/>
      <c r="D41" s="96"/>
      <c r="E41" s="96"/>
      <c r="F41" s="96"/>
      <c r="G41" s="96"/>
      <c r="H41" s="95"/>
    </row>
    <row r="42" spans="1:8" ht="15" thickBot="1">
      <c r="A42" s="113"/>
      <c r="B42" s="444"/>
      <c r="C42" s="444"/>
      <c r="D42" s="114"/>
      <c r="E42" s="114"/>
      <c r="F42" s="115"/>
      <c r="G42" s="115"/>
      <c r="H42" s="116"/>
    </row>
  </sheetData>
  <sheetProtection/>
  <mergeCells count="31">
    <mergeCell ref="B3:G3"/>
    <mergeCell ref="A4:F4"/>
    <mergeCell ref="B5:F5"/>
    <mergeCell ref="B7:C7"/>
    <mergeCell ref="B8:F8"/>
    <mergeCell ref="B9:C9"/>
    <mergeCell ref="D9:F9"/>
    <mergeCell ref="B10:C10"/>
    <mergeCell ref="D10:F10"/>
    <mergeCell ref="B12:C12"/>
    <mergeCell ref="B13:C13"/>
    <mergeCell ref="D14:D16"/>
    <mergeCell ref="D17:D18"/>
    <mergeCell ref="D19:D20"/>
    <mergeCell ref="D21:E21"/>
    <mergeCell ref="B24:C24"/>
    <mergeCell ref="B25:C25"/>
    <mergeCell ref="D25:E25"/>
    <mergeCell ref="D26:D28"/>
    <mergeCell ref="D29:D30"/>
    <mergeCell ref="D31:D32"/>
    <mergeCell ref="D33:E33"/>
    <mergeCell ref="B36:F36"/>
    <mergeCell ref="B37:C37"/>
    <mergeCell ref="D37:F37"/>
    <mergeCell ref="B38:F38"/>
    <mergeCell ref="B39:C39"/>
    <mergeCell ref="D39:F39"/>
    <mergeCell ref="B40:C40"/>
    <mergeCell ref="D40:F40"/>
    <mergeCell ref="B42:C42"/>
  </mergeCells>
  <dataValidations count="1">
    <dataValidation type="whole" allowBlank="1" showInputMessage="1" showErrorMessage="1" sqref="D39:E39 D9:E9">
      <formula1>-999999999</formula1>
      <formula2>999999999</formula2>
    </dataValidation>
  </dataValidations>
  <printOptions/>
  <pageMargins left="0.7" right="0.7" top="0.75" bottom="0.75" header="0.3" footer="0.3"/>
  <pageSetup fitToHeight="0" fitToWidth="1" horizontalDpi="600" verticalDpi="600" orientation="portrait"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B2:P61"/>
  <sheetViews>
    <sheetView showGridLines="0" zoomScale="90" zoomScaleNormal="90" zoomScalePageLayoutView="0" workbookViewId="0" topLeftCell="A31">
      <selection activeCell="E12" sqref="E12:F12"/>
    </sheetView>
  </sheetViews>
  <sheetFormatPr defaultColWidth="9.140625" defaultRowHeight="15"/>
  <cols>
    <col min="1" max="2" width="1.8515625" style="0" customWidth="1"/>
    <col min="3" max="3" width="39.140625" style="0" customWidth="1"/>
    <col min="4" max="4" width="16.00390625" style="0" bestFit="1" customWidth="1"/>
    <col min="5" max="5" width="25.140625" style="0" customWidth="1"/>
    <col min="6" max="6" width="85.8515625" style="0" customWidth="1"/>
    <col min="7" max="7" width="2.00390625" style="0" customWidth="1"/>
    <col min="8" max="8" width="1.57421875" style="0" customWidth="1"/>
    <col min="9" max="9" width="47.57421875" style="0" customWidth="1"/>
  </cols>
  <sheetData>
    <row r="1" ht="15" thickBot="1"/>
    <row r="2" spans="2:7" ht="15" thickBot="1">
      <c r="B2" s="1"/>
      <c r="C2" s="2"/>
      <c r="D2" s="2"/>
      <c r="E2" s="2"/>
      <c r="F2" s="2"/>
      <c r="G2" s="3"/>
    </row>
    <row r="3" spans="2:7" ht="21" thickBot="1">
      <c r="B3" s="4"/>
      <c r="C3" s="433" t="s">
        <v>0</v>
      </c>
      <c r="D3" s="434"/>
      <c r="E3" s="434"/>
      <c r="F3" s="435"/>
      <c r="G3" s="5"/>
    </row>
    <row r="4" spans="2:7" ht="14.25">
      <c r="B4" s="465"/>
      <c r="C4" s="466"/>
      <c r="D4" s="466"/>
      <c r="E4" s="466"/>
      <c r="F4" s="466"/>
      <c r="G4" s="5"/>
    </row>
    <row r="5" spans="2:7" ht="14.25">
      <c r="B5" s="6"/>
      <c r="C5" s="467"/>
      <c r="D5" s="467"/>
      <c r="E5" s="467"/>
      <c r="F5" s="467"/>
      <c r="G5" s="5"/>
    </row>
    <row r="6" spans="2:7" ht="14.25">
      <c r="B6" s="6"/>
      <c r="C6" s="7"/>
      <c r="D6" s="8"/>
      <c r="E6" s="7"/>
      <c r="F6" s="8"/>
      <c r="G6" s="5"/>
    </row>
    <row r="7" spans="2:7" ht="14.25">
      <c r="B7" s="6"/>
      <c r="C7" s="468" t="s">
        <v>1</v>
      </c>
      <c r="D7" s="468"/>
      <c r="E7" s="9"/>
      <c r="F7" s="8"/>
      <c r="G7" s="5"/>
    </row>
    <row r="8" spans="2:7" ht="33" customHeight="1" thickBot="1">
      <c r="B8" s="6"/>
      <c r="C8" s="469" t="s">
        <v>2</v>
      </c>
      <c r="D8" s="469"/>
      <c r="E8" s="469"/>
      <c r="F8" s="469"/>
      <c r="G8" s="5"/>
    </row>
    <row r="9" spans="2:7" ht="15" thickBot="1">
      <c r="B9" s="6"/>
      <c r="C9" s="10" t="s">
        <v>3</v>
      </c>
      <c r="D9" s="11" t="s">
        <v>4</v>
      </c>
      <c r="E9" s="476" t="s">
        <v>495</v>
      </c>
      <c r="F9" s="477"/>
      <c r="G9" s="5"/>
    </row>
    <row r="10" spans="2:7" ht="147.75" customHeight="1">
      <c r="B10" s="6"/>
      <c r="C10" s="12" t="s">
        <v>552</v>
      </c>
      <c r="D10" s="12" t="s">
        <v>5</v>
      </c>
      <c r="E10" s="478" t="s">
        <v>609</v>
      </c>
      <c r="F10" s="479"/>
      <c r="G10" s="5"/>
    </row>
    <row r="11" spans="2:7" ht="59.25" customHeight="1">
      <c r="B11" s="6"/>
      <c r="C11" s="13" t="s">
        <v>6</v>
      </c>
      <c r="D11" s="13" t="s">
        <v>7</v>
      </c>
      <c r="E11" s="470" t="s">
        <v>610</v>
      </c>
      <c r="F11" s="471"/>
      <c r="G11" s="5"/>
    </row>
    <row r="12" spans="2:7" ht="116.25" customHeight="1">
      <c r="B12" s="6"/>
      <c r="C12" s="13" t="s">
        <v>553</v>
      </c>
      <c r="D12" s="14" t="s">
        <v>8</v>
      </c>
      <c r="E12" s="470" t="s">
        <v>622</v>
      </c>
      <c r="F12" s="471"/>
      <c r="G12" s="5"/>
    </row>
    <row r="13" spans="2:7" ht="72.75" customHeight="1">
      <c r="B13" s="6"/>
      <c r="C13" s="13" t="s">
        <v>9</v>
      </c>
      <c r="D13" s="15" t="s">
        <v>10</v>
      </c>
      <c r="E13" s="470" t="s">
        <v>554</v>
      </c>
      <c r="F13" s="471"/>
      <c r="G13" s="5"/>
    </row>
    <row r="14" spans="2:7" ht="60" customHeight="1">
      <c r="B14" s="6"/>
      <c r="C14" s="13" t="s">
        <v>11</v>
      </c>
      <c r="D14" s="13" t="s">
        <v>12</v>
      </c>
      <c r="E14" s="470" t="s">
        <v>496</v>
      </c>
      <c r="F14" s="471"/>
      <c r="G14" s="5"/>
    </row>
    <row r="15" spans="2:7" ht="159" customHeight="1">
      <c r="B15" s="6"/>
      <c r="C15" s="13" t="s">
        <v>13</v>
      </c>
      <c r="D15" s="13" t="s">
        <v>14</v>
      </c>
      <c r="E15" s="470" t="s">
        <v>555</v>
      </c>
      <c r="F15" s="471"/>
      <c r="G15" s="5"/>
    </row>
    <row r="16" spans="2:7" ht="70.5" customHeight="1">
      <c r="B16" s="6"/>
      <c r="C16" s="13" t="s">
        <v>15</v>
      </c>
      <c r="D16" s="15" t="s">
        <v>16</v>
      </c>
      <c r="E16" s="472" t="s">
        <v>557</v>
      </c>
      <c r="F16" s="473"/>
      <c r="G16" s="5"/>
    </row>
    <row r="17" spans="2:7" ht="60" customHeight="1">
      <c r="B17" s="6"/>
      <c r="C17" s="16" t="s">
        <v>556</v>
      </c>
      <c r="D17" s="16" t="s">
        <v>17</v>
      </c>
      <c r="E17" s="472" t="s">
        <v>558</v>
      </c>
      <c r="F17" s="473"/>
      <c r="G17" s="5"/>
    </row>
    <row r="18" spans="2:7" ht="108" customHeight="1">
      <c r="B18" s="6"/>
      <c r="C18" s="16" t="s">
        <v>559</v>
      </c>
      <c r="D18" s="15" t="s">
        <v>16</v>
      </c>
      <c r="E18" s="474" t="s">
        <v>607</v>
      </c>
      <c r="F18" s="475"/>
      <c r="G18" s="5"/>
    </row>
    <row r="19" spans="2:7" ht="138" customHeight="1">
      <c r="B19" s="6"/>
      <c r="C19" s="16" t="s">
        <v>560</v>
      </c>
      <c r="D19" s="16" t="s">
        <v>18</v>
      </c>
      <c r="E19" s="470" t="s">
        <v>608</v>
      </c>
      <c r="F19" s="471"/>
      <c r="G19" s="5"/>
    </row>
    <row r="20" spans="2:7" ht="12" customHeight="1">
      <c r="B20" s="6"/>
      <c r="C20" s="8"/>
      <c r="D20" s="8"/>
      <c r="E20" s="8"/>
      <c r="F20" s="8"/>
      <c r="G20" s="5"/>
    </row>
    <row r="21" spans="2:7" ht="14.25">
      <c r="B21" s="6"/>
      <c r="C21" s="480" t="s">
        <v>19</v>
      </c>
      <c r="D21" s="480"/>
      <c r="E21" s="480"/>
      <c r="F21" s="480"/>
      <c r="G21" s="5"/>
    </row>
    <row r="22" spans="2:7" ht="18" customHeight="1" thickBot="1">
      <c r="B22" s="6"/>
      <c r="C22" s="486" t="s">
        <v>20</v>
      </c>
      <c r="D22" s="486"/>
      <c r="E22" s="486"/>
      <c r="F22" s="486"/>
      <c r="G22" s="5"/>
    </row>
    <row r="23" spans="2:7" ht="15" thickBot="1">
      <c r="B23" s="6"/>
      <c r="C23" s="10" t="s">
        <v>21</v>
      </c>
      <c r="D23" s="11" t="s">
        <v>22</v>
      </c>
      <c r="E23" s="476" t="s">
        <v>23</v>
      </c>
      <c r="F23" s="477"/>
      <c r="G23" s="5"/>
    </row>
    <row r="24" spans="2:16" ht="87.75" customHeight="1">
      <c r="B24" s="6"/>
      <c r="C24" s="12" t="s">
        <v>24</v>
      </c>
      <c r="D24" s="12" t="s">
        <v>25</v>
      </c>
      <c r="E24" s="482" t="s">
        <v>566</v>
      </c>
      <c r="F24" s="483"/>
      <c r="G24" s="5"/>
      <c r="I24" s="17"/>
      <c r="J24" s="17"/>
      <c r="K24" s="17"/>
      <c r="L24" s="17"/>
      <c r="M24" s="17"/>
      <c r="N24" s="17"/>
      <c r="O24" s="17"/>
      <c r="P24" s="17"/>
    </row>
    <row r="25" spans="2:16" ht="124.5" customHeight="1">
      <c r="B25" s="6"/>
      <c r="C25" s="12" t="s">
        <v>561</v>
      </c>
      <c r="D25" s="12" t="s">
        <v>26</v>
      </c>
      <c r="E25" s="484" t="s">
        <v>562</v>
      </c>
      <c r="F25" s="485"/>
      <c r="G25" s="5"/>
      <c r="I25" s="17"/>
      <c r="J25" s="17"/>
      <c r="K25" s="17"/>
      <c r="L25" s="17"/>
      <c r="M25" s="17"/>
      <c r="N25" s="17"/>
      <c r="O25" s="17"/>
      <c r="P25" s="17"/>
    </row>
    <row r="26" spans="2:16" ht="63.75" customHeight="1">
      <c r="B26" s="6"/>
      <c r="C26" s="12" t="s">
        <v>563</v>
      </c>
      <c r="D26" s="12" t="s">
        <v>27</v>
      </c>
      <c r="E26" s="484" t="s">
        <v>564</v>
      </c>
      <c r="F26" s="485"/>
      <c r="G26" s="5"/>
      <c r="I26" s="17"/>
      <c r="J26" s="17"/>
      <c r="K26" s="17"/>
      <c r="L26" s="17"/>
      <c r="M26" s="17"/>
      <c r="N26" s="17"/>
      <c r="O26" s="17"/>
      <c r="P26" s="17"/>
    </row>
    <row r="27" spans="2:16" ht="89.25" customHeight="1">
      <c r="B27" s="6"/>
      <c r="C27" s="12" t="s">
        <v>28</v>
      </c>
      <c r="D27" s="12" t="s">
        <v>565</v>
      </c>
      <c r="E27" s="484" t="s">
        <v>568</v>
      </c>
      <c r="F27" s="485"/>
      <c r="G27" s="5"/>
      <c r="I27" s="17"/>
      <c r="J27" s="17"/>
      <c r="K27" s="17"/>
      <c r="L27" s="17"/>
      <c r="M27" s="17"/>
      <c r="N27" s="17"/>
      <c r="O27" s="17"/>
      <c r="P27" s="17"/>
    </row>
    <row r="28" spans="2:16" ht="95.25" customHeight="1">
      <c r="B28" s="6"/>
      <c r="C28" s="13" t="s">
        <v>29</v>
      </c>
      <c r="D28" s="13" t="s">
        <v>569</v>
      </c>
      <c r="E28" s="472" t="s">
        <v>570</v>
      </c>
      <c r="F28" s="473"/>
      <c r="G28" s="5"/>
      <c r="I28" s="17"/>
      <c r="J28" s="17"/>
      <c r="K28" s="17"/>
      <c r="L28" s="17"/>
      <c r="M28" s="17"/>
      <c r="N28" s="17"/>
      <c r="O28" s="17"/>
      <c r="P28" s="17"/>
    </row>
    <row r="29" spans="2:7" ht="65.25" customHeight="1">
      <c r="B29" s="6"/>
      <c r="C29" s="18" t="s">
        <v>541</v>
      </c>
      <c r="D29" s="18" t="s">
        <v>30</v>
      </c>
      <c r="E29" s="484" t="s">
        <v>54</v>
      </c>
      <c r="F29" s="485"/>
      <c r="G29" s="5"/>
    </row>
    <row r="30" spans="2:7" ht="14.25">
      <c r="B30" s="6"/>
      <c r="C30" s="8"/>
      <c r="D30" s="8"/>
      <c r="E30" s="8"/>
      <c r="F30" s="8"/>
      <c r="G30" s="5"/>
    </row>
    <row r="31" spans="2:7" ht="16.5" customHeight="1">
      <c r="B31" s="6"/>
      <c r="C31" s="8"/>
      <c r="D31" s="8"/>
      <c r="E31" s="8"/>
      <c r="F31" s="8"/>
      <c r="G31" s="5"/>
    </row>
    <row r="32" spans="2:7" ht="14.25">
      <c r="B32" s="6"/>
      <c r="C32" s="492" t="s">
        <v>31</v>
      </c>
      <c r="D32" s="492"/>
      <c r="E32" s="492"/>
      <c r="F32" s="492"/>
      <c r="G32" s="5"/>
    </row>
    <row r="33" spans="2:7" ht="19.5" customHeight="1" thickBot="1">
      <c r="B33" s="6"/>
      <c r="C33" s="493" t="s">
        <v>32</v>
      </c>
      <c r="D33" s="493"/>
      <c r="E33" s="494"/>
      <c r="F33" s="494"/>
      <c r="G33" s="5"/>
    </row>
    <row r="34" spans="2:13" ht="51" customHeight="1" thickBot="1">
      <c r="B34" s="6"/>
      <c r="C34" s="495"/>
      <c r="D34" s="496"/>
      <c r="E34" s="496"/>
      <c r="F34" s="497"/>
      <c r="G34" s="5"/>
      <c r="I34" s="487"/>
      <c r="J34" s="487"/>
      <c r="K34" s="487"/>
      <c r="L34" s="487"/>
      <c r="M34" s="487"/>
    </row>
    <row r="35" spans="2:7" ht="14.25">
      <c r="B35" s="6"/>
      <c r="C35" s="8"/>
      <c r="D35" s="8"/>
      <c r="E35" s="8"/>
      <c r="F35" s="8"/>
      <c r="G35" s="5"/>
    </row>
    <row r="36" spans="2:7" ht="14.25">
      <c r="B36" s="6"/>
      <c r="C36" s="8"/>
      <c r="D36" s="8"/>
      <c r="E36" s="8"/>
      <c r="F36" s="8"/>
      <c r="G36" s="5"/>
    </row>
    <row r="37" spans="2:7" ht="14.25">
      <c r="B37" s="6"/>
      <c r="C37" s="8"/>
      <c r="D37" s="8"/>
      <c r="E37" s="8"/>
      <c r="F37" s="8"/>
      <c r="G37" s="5"/>
    </row>
    <row r="38" spans="2:7" ht="15" thickBot="1">
      <c r="B38" s="19"/>
      <c r="C38" s="20"/>
      <c r="D38" s="20"/>
      <c r="E38" s="20"/>
      <c r="F38" s="20"/>
      <c r="G38" s="21"/>
    </row>
    <row r="39" spans="2:7" ht="14.25">
      <c r="B39" s="22"/>
      <c r="C39" s="22"/>
      <c r="D39" s="22"/>
      <c r="E39" s="22"/>
      <c r="F39" s="22"/>
      <c r="G39" s="22"/>
    </row>
    <row r="40" spans="2:7" ht="14.25">
      <c r="B40" s="22"/>
      <c r="C40" s="22"/>
      <c r="D40" s="22"/>
      <c r="E40" s="22"/>
      <c r="F40" s="22"/>
      <c r="G40" s="22"/>
    </row>
    <row r="41" spans="2:7" ht="14.25">
      <c r="B41" s="22"/>
      <c r="C41" s="22"/>
      <c r="D41" s="22"/>
      <c r="E41" s="22"/>
      <c r="F41" s="22"/>
      <c r="G41" s="22"/>
    </row>
    <row r="42" spans="2:7" ht="14.25">
      <c r="B42" s="22"/>
      <c r="C42" s="22"/>
      <c r="D42" s="22"/>
      <c r="E42" s="22"/>
      <c r="F42" s="22"/>
      <c r="G42" s="22"/>
    </row>
    <row r="43" spans="2:7" ht="14.25">
      <c r="B43" s="22"/>
      <c r="C43" s="22"/>
      <c r="D43" s="22"/>
      <c r="E43" s="22"/>
      <c r="F43" s="22"/>
      <c r="G43" s="22"/>
    </row>
    <row r="44" spans="2:7" ht="14.25">
      <c r="B44" s="22"/>
      <c r="C44" s="22"/>
      <c r="D44" s="22"/>
      <c r="E44" s="22"/>
      <c r="F44" s="22"/>
      <c r="G44" s="22"/>
    </row>
    <row r="45" spans="2:7" ht="14.25">
      <c r="B45" s="22"/>
      <c r="C45" s="481"/>
      <c r="D45" s="481"/>
      <c r="E45" s="23"/>
      <c r="F45" s="22"/>
      <c r="G45" s="22"/>
    </row>
    <row r="46" spans="2:7" ht="14.25">
      <c r="B46" s="22"/>
      <c r="C46" s="481"/>
      <c r="D46" s="481"/>
      <c r="E46" s="23"/>
      <c r="F46" s="22"/>
      <c r="G46" s="22"/>
    </row>
    <row r="47" spans="2:7" ht="14.25">
      <c r="B47" s="22"/>
      <c r="C47" s="490"/>
      <c r="D47" s="490"/>
      <c r="E47" s="490"/>
      <c r="F47" s="490"/>
      <c r="G47" s="22"/>
    </row>
    <row r="48" spans="2:7" ht="14.25">
      <c r="B48" s="22"/>
      <c r="C48" s="488"/>
      <c r="D48" s="488"/>
      <c r="E48" s="491"/>
      <c r="F48" s="491"/>
      <c r="G48" s="22"/>
    </row>
    <row r="49" spans="2:7" ht="14.25">
      <c r="B49" s="22"/>
      <c r="C49" s="488"/>
      <c r="D49" s="488"/>
      <c r="E49" s="489"/>
      <c r="F49" s="489"/>
      <c r="G49" s="22"/>
    </row>
    <row r="50" spans="2:7" ht="14.25">
      <c r="B50" s="22"/>
      <c r="C50" s="22"/>
      <c r="D50" s="22"/>
      <c r="E50" s="22"/>
      <c r="F50" s="22"/>
      <c r="G50" s="22"/>
    </row>
    <row r="51" spans="2:7" ht="14.25">
      <c r="B51" s="22"/>
      <c r="C51" s="481"/>
      <c r="D51" s="481"/>
      <c r="E51" s="23"/>
      <c r="F51" s="22"/>
      <c r="G51" s="22"/>
    </row>
    <row r="52" spans="2:7" ht="14.25">
      <c r="B52" s="22"/>
      <c r="C52" s="481"/>
      <c r="D52" s="481"/>
      <c r="E52" s="498"/>
      <c r="F52" s="498"/>
      <c r="G52" s="22"/>
    </row>
    <row r="53" spans="2:7" ht="14.25">
      <c r="B53" s="22"/>
      <c r="C53" s="23"/>
      <c r="D53" s="23"/>
      <c r="E53" s="23"/>
      <c r="F53" s="23"/>
      <c r="G53" s="22"/>
    </row>
    <row r="54" spans="2:7" ht="14.25">
      <c r="B54" s="22"/>
      <c r="C54" s="488"/>
      <c r="D54" s="488"/>
      <c r="E54" s="491"/>
      <c r="F54" s="491"/>
      <c r="G54" s="22"/>
    </row>
    <row r="55" spans="2:7" ht="14.25">
      <c r="B55" s="22"/>
      <c r="C55" s="488"/>
      <c r="D55" s="488"/>
      <c r="E55" s="489"/>
      <c r="F55" s="489"/>
      <c r="G55" s="22"/>
    </row>
    <row r="56" spans="2:7" ht="14.25">
      <c r="B56" s="22"/>
      <c r="C56" s="22"/>
      <c r="D56" s="22"/>
      <c r="E56" s="22"/>
      <c r="F56" s="22"/>
      <c r="G56" s="22"/>
    </row>
    <row r="57" spans="2:7" ht="14.25">
      <c r="B57" s="22"/>
      <c r="C57" s="481"/>
      <c r="D57" s="481"/>
      <c r="E57" s="22"/>
      <c r="F57" s="22"/>
      <c r="G57" s="22"/>
    </row>
    <row r="58" spans="2:7" ht="14.25">
      <c r="B58" s="22"/>
      <c r="C58" s="481"/>
      <c r="D58" s="481"/>
      <c r="E58" s="489"/>
      <c r="F58" s="489"/>
      <c r="G58" s="22"/>
    </row>
    <row r="59" spans="2:7" ht="14.25">
      <c r="B59" s="22"/>
      <c r="C59" s="488"/>
      <c r="D59" s="488"/>
      <c r="E59" s="489"/>
      <c r="F59" s="489"/>
      <c r="G59" s="22"/>
    </row>
    <row r="60" spans="2:7" ht="14.25">
      <c r="B60" s="22"/>
      <c r="C60" s="24"/>
      <c r="D60" s="22"/>
      <c r="E60" s="24"/>
      <c r="F60" s="22"/>
      <c r="G60" s="22"/>
    </row>
    <row r="61" spans="2:7" ht="14.25">
      <c r="B61" s="22"/>
      <c r="C61" s="24"/>
      <c r="D61" s="24"/>
      <c r="E61" s="24"/>
      <c r="F61" s="24"/>
      <c r="G61" s="25"/>
    </row>
  </sheetData>
  <sheetProtection/>
  <mergeCells count="48">
    <mergeCell ref="C52:D52"/>
    <mergeCell ref="E52:F52"/>
    <mergeCell ref="C57:D57"/>
    <mergeCell ref="C58:D58"/>
    <mergeCell ref="E58:F58"/>
    <mergeCell ref="C59:D59"/>
    <mergeCell ref="E59:F59"/>
    <mergeCell ref="C32:F32"/>
    <mergeCell ref="C33:F33"/>
    <mergeCell ref="C34:F34"/>
    <mergeCell ref="C49:D49"/>
    <mergeCell ref="E49:F49"/>
    <mergeCell ref="C51:D51"/>
    <mergeCell ref="C22:F22"/>
    <mergeCell ref="I34:M34"/>
    <mergeCell ref="C55:D55"/>
    <mergeCell ref="E55:F55"/>
    <mergeCell ref="C46:D46"/>
    <mergeCell ref="C47:F47"/>
    <mergeCell ref="C48:D48"/>
    <mergeCell ref="E48:F48"/>
    <mergeCell ref="C54:D54"/>
    <mergeCell ref="E54:F54"/>
    <mergeCell ref="E19:F19"/>
    <mergeCell ref="C21:F21"/>
    <mergeCell ref="C45:D45"/>
    <mergeCell ref="E23:F23"/>
    <mergeCell ref="E24:F24"/>
    <mergeCell ref="E25:F25"/>
    <mergeCell ref="E26:F26"/>
    <mergeCell ref="E27:F27"/>
    <mergeCell ref="E28:F28"/>
    <mergeCell ref="E29:F29"/>
    <mergeCell ref="E16:F16"/>
    <mergeCell ref="E17:F17"/>
    <mergeCell ref="E18:F18"/>
    <mergeCell ref="E9:F9"/>
    <mergeCell ref="E10:F10"/>
    <mergeCell ref="E11:F11"/>
    <mergeCell ref="E12:F12"/>
    <mergeCell ref="E13:F13"/>
    <mergeCell ref="E14:F14"/>
    <mergeCell ref="C3:F3"/>
    <mergeCell ref="B4:F4"/>
    <mergeCell ref="C5:F5"/>
    <mergeCell ref="C7:D7"/>
    <mergeCell ref="C8:F8"/>
    <mergeCell ref="E15:F15"/>
  </mergeCells>
  <dataValidations count="2">
    <dataValidation type="whole" allowBlank="1" showInputMessage="1" showErrorMessage="1" sqref="E54 E48">
      <formula1>-999999999</formula1>
      <formula2>999999999</formula2>
    </dataValidation>
    <dataValidation type="list" allowBlank="1" showInputMessage="1" showErrorMessage="1" sqref="E58">
      <formula1>$I$65:$I$66</formula1>
    </dataValidation>
  </dataValidations>
  <printOptions/>
  <pageMargins left="0.25" right="0.25" top="0.17" bottom="0.17" header="0.17" footer="0.17"/>
  <pageSetup fitToHeight="0" fitToWidth="1" horizontalDpi="600" verticalDpi="600" orientation="landscape" scale="51"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tabSelected="1" zoomScale="80" zoomScaleNormal="80" zoomScalePageLayoutView="0" workbookViewId="0" topLeftCell="A13">
      <selection activeCell="C22" sqref="C22:H25"/>
    </sheetView>
  </sheetViews>
  <sheetFormatPr defaultColWidth="9.140625" defaultRowHeight="15"/>
  <cols>
    <col min="1" max="1" width="4.28125" style="0" customWidth="1"/>
    <col min="2" max="2" width="18.00390625" style="0" customWidth="1"/>
    <col min="3" max="3" width="11.57421875" style="0" customWidth="1"/>
    <col min="4" max="4" width="7.7109375" style="0" customWidth="1"/>
    <col min="5" max="5" width="12.140625" style="0" customWidth="1"/>
    <col min="6" max="6" width="3.140625" style="0" customWidth="1"/>
    <col min="7" max="7" width="128.00390625" style="0" customWidth="1"/>
    <col min="8" max="8" width="7.140625" style="0" bestFit="1" customWidth="1"/>
    <col min="9" max="9" width="4.421875" style="0" customWidth="1"/>
    <col min="10" max="10" width="93.8515625" style="0" customWidth="1"/>
    <col min="11" max="16384" width="11.57421875" style="0" customWidth="1"/>
  </cols>
  <sheetData>
    <row r="1" spans="1:10" ht="15" thickBot="1">
      <c r="A1" s="346"/>
      <c r="B1" s="347"/>
      <c r="C1" s="346"/>
      <c r="D1" s="346"/>
      <c r="E1" s="346"/>
      <c r="F1" s="346"/>
      <c r="G1" s="348"/>
      <c r="H1" s="349"/>
      <c r="I1" s="350"/>
      <c r="J1" s="351"/>
    </row>
    <row r="2" spans="1:10" ht="21" thickBot="1">
      <c r="A2" s="352"/>
      <c r="B2" s="537" t="s">
        <v>497</v>
      </c>
      <c r="C2" s="538"/>
      <c r="D2" s="538"/>
      <c r="E2" s="538"/>
      <c r="F2" s="538"/>
      <c r="G2" s="538"/>
      <c r="H2" s="539"/>
      <c r="I2" s="353"/>
      <c r="J2" s="351"/>
    </row>
    <row r="3" spans="1:10" ht="14.25">
      <c r="A3" s="60"/>
      <c r="B3" s="540" t="s">
        <v>498</v>
      </c>
      <c r="C3" s="540"/>
      <c r="D3" s="540"/>
      <c r="E3" s="540"/>
      <c r="F3" s="540"/>
      <c r="G3" s="540"/>
      <c r="H3" s="540"/>
      <c r="I3" s="61"/>
      <c r="J3" s="351"/>
    </row>
    <row r="4" spans="1:10" ht="14.25">
      <c r="A4" s="60"/>
      <c r="B4" s="354"/>
      <c r="C4" s="354"/>
      <c r="D4" s="354"/>
      <c r="E4" s="354"/>
      <c r="F4" s="354"/>
      <c r="G4" s="354"/>
      <c r="H4" s="354"/>
      <c r="I4" s="61"/>
      <c r="J4" s="351"/>
    </row>
    <row r="5" spans="1:10" ht="14.25">
      <c r="A5" s="60"/>
      <c r="B5" s="355"/>
      <c r="C5" s="60"/>
      <c r="D5" s="60"/>
      <c r="E5" s="60"/>
      <c r="F5" s="60"/>
      <c r="G5" s="356"/>
      <c r="H5" s="357"/>
      <c r="I5" s="61"/>
      <c r="J5" s="351"/>
    </row>
    <row r="6" spans="1:10" ht="25.5" customHeight="1" thickBot="1">
      <c r="A6" s="60"/>
      <c r="B6" s="355"/>
      <c r="C6" s="517" t="s">
        <v>499</v>
      </c>
      <c r="D6" s="517"/>
      <c r="E6" s="517" t="s">
        <v>500</v>
      </c>
      <c r="F6" s="517"/>
      <c r="G6" s="358" t="s">
        <v>501</v>
      </c>
      <c r="H6" s="358" t="s">
        <v>502</v>
      </c>
      <c r="I6" s="61"/>
      <c r="J6" s="351"/>
    </row>
    <row r="7" spans="1:10" ht="276.75" customHeight="1" thickBot="1">
      <c r="A7" s="355"/>
      <c r="B7" s="359" t="s">
        <v>503</v>
      </c>
      <c r="C7" s="533" t="s">
        <v>504</v>
      </c>
      <c r="D7" s="535"/>
      <c r="E7" s="533" t="s">
        <v>505</v>
      </c>
      <c r="F7" s="535"/>
      <c r="G7" s="360" t="s">
        <v>611</v>
      </c>
      <c r="H7" s="361" t="s">
        <v>506</v>
      </c>
      <c r="I7" s="362"/>
      <c r="J7" s="363"/>
    </row>
    <row r="8" spans="1:10" ht="316.5" customHeight="1" thickBot="1">
      <c r="A8" s="355"/>
      <c r="B8" s="364"/>
      <c r="C8" s="533" t="s">
        <v>507</v>
      </c>
      <c r="D8" s="535"/>
      <c r="E8" s="533" t="s">
        <v>505</v>
      </c>
      <c r="F8" s="535"/>
      <c r="G8" s="420" t="s">
        <v>615</v>
      </c>
      <c r="H8" s="365" t="s">
        <v>508</v>
      </c>
      <c r="I8" s="362"/>
      <c r="J8" s="366"/>
    </row>
    <row r="9" spans="1:10" ht="180" thickBot="1">
      <c r="A9" s="355"/>
      <c r="B9" s="364"/>
      <c r="C9" s="533" t="s">
        <v>509</v>
      </c>
      <c r="D9" s="534"/>
      <c r="E9" s="533" t="s">
        <v>505</v>
      </c>
      <c r="F9" s="534"/>
      <c r="G9" s="421" t="s">
        <v>617</v>
      </c>
      <c r="H9" s="365" t="s">
        <v>510</v>
      </c>
      <c r="I9" s="362"/>
      <c r="J9" s="368"/>
    </row>
    <row r="10" spans="1:10" ht="124.5" thickBot="1">
      <c r="A10" s="355"/>
      <c r="B10" s="364"/>
      <c r="C10" s="533" t="s">
        <v>511</v>
      </c>
      <c r="D10" s="534"/>
      <c r="E10" s="533" t="s">
        <v>505</v>
      </c>
      <c r="F10" s="534"/>
      <c r="G10" s="420" t="s">
        <v>616</v>
      </c>
      <c r="H10" s="365" t="s">
        <v>508</v>
      </c>
      <c r="I10" s="362"/>
      <c r="J10" s="363"/>
    </row>
    <row r="11" spans="1:10" ht="207" customHeight="1" thickBot="1">
      <c r="A11" s="355"/>
      <c r="B11" s="364"/>
      <c r="C11" s="533" t="s">
        <v>512</v>
      </c>
      <c r="D11" s="534"/>
      <c r="E11" s="533" t="s">
        <v>505</v>
      </c>
      <c r="F11" s="534"/>
      <c r="G11" s="367" t="s">
        <v>598</v>
      </c>
      <c r="H11" s="365" t="s">
        <v>508</v>
      </c>
      <c r="I11" s="362"/>
      <c r="J11" s="369"/>
    </row>
    <row r="12" spans="1:10" ht="330.75" customHeight="1" thickBot="1">
      <c r="A12" s="355"/>
      <c r="B12" s="364"/>
      <c r="C12" s="533" t="s">
        <v>513</v>
      </c>
      <c r="D12" s="535"/>
      <c r="E12" s="533" t="s">
        <v>505</v>
      </c>
      <c r="F12" s="535"/>
      <c r="G12" s="422" t="s">
        <v>618</v>
      </c>
      <c r="H12" s="365" t="s">
        <v>595</v>
      </c>
      <c r="I12" s="362"/>
      <c r="J12" s="369"/>
    </row>
    <row r="13" spans="1:9" ht="15" thickBot="1">
      <c r="A13" s="355"/>
      <c r="B13" s="370"/>
      <c r="C13" s="371"/>
      <c r="D13" s="371"/>
      <c r="E13" s="371"/>
      <c r="F13" s="371"/>
      <c r="G13" s="63" t="s">
        <v>514</v>
      </c>
      <c r="H13" s="372" t="s">
        <v>515</v>
      </c>
      <c r="I13" s="362"/>
    </row>
    <row r="14" spans="1:9" ht="14.25">
      <c r="A14" s="355"/>
      <c r="B14" s="370"/>
      <c r="C14" s="371"/>
      <c r="D14" s="371"/>
      <c r="E14" s="371"/>
      <c r="F14" s="371"/>
      <c r="G14" s="59"/>
      <c r="H14" s="75"/>
      <c r="I14" s="362"/>
    </row>
    <row r="15" spans="1:9" ht="15" thickBot="1">
      <c r="A15" s="355"/>
      <c r="B15" s="370"/>
      <c r="C15" s="536" t="s">
        <v>516</v>
      </c>
      <c r="D15" s="536"/>
      <c r="E15" s="536"/>
      <c r="F15" s="536"/>
      <c r="G15" s="536"/>
      <c r="H15" s="536"/>
      <c r="I15" s="362"/>
    </row>
    <row r="16" spans="1:9" ht="15" thickBot="1">
      <c r="A16" s="355"/>
      <c r="B16" s="370"/>
      <c r="C16" s="59" t="s">
        <v>134</v>
      </c>
      <c r="D16" s="510" t="s">
        <v>585</v>
      </c>
      <c r="E16" s="511"/>
      <c r="F16" s="511"/>
      <c r="G16" s="512"/>
      <c r="H16" s="373"/>
      <c r="I16" s="362"/>
    </row>
    <row r="17" spans="1:9" ht="15" thickBot="1">
      <c r="A17" s="355"/>
      <c r="B17" s="370"/>
      <c r="C17" s="59" t="s">
        <v>136</v>
      </c>
      <c r="D17" s="520" t="s">
        <v>586</v>
      </c>
      <c r="E17" s="511"/>
      <c r="F17" s="511"/>
      <c r="G17" s="512"/>
      <c r="H17" s="373"/>
      <c r="I17" s="362"/>
    </row>
    <row r="18" spans="1:9" ht="15" thickBot="1">
      <c r="A18" s="355"/>
      <c r="B18" s="370"/>
      <c r="C18" s="59" t="s">
        <v>134</v>
      </c>
      <c r="D18" s="510" t="s">
        <v>588</v>
      </c>
      <c r="E18" s="511"/>
      <c r="F18" s="511"/>
      <c r="G18" s="512"/>
      <c r="H18" s="373"/>
      <c r="I18" s="362"/>
    </row>
    <row r="19" spans="1:9" ht="15" thickBot="1">
      <c r="A19" s="355"/>
      <c r="B19" s="370"/>
      <c r="C19" s="59" t="s">
        <v>136</v>
      </c>
      <c r="D19" s="520" t="s">
        <v>589</v>
      </c>
      <c r="E19" s="511"/>
      <c r="F19" s="511"/>
      <c r="G19" s="512"/>
      <c r="H19" s="373"/>
      <c r="I19" s="362"/>
    </row>
    <row r="20" spans="1:9" ht="14.25">
      <c r="A20" s="355"/>
      <c r="B20" s="521" t="s">
        <v>587</v>
      </c>
      <c r="C20" s="522"/>
      <c r="D20" s="522"/>
      <c r="E20" s="522"/>
      <c r="F20" s="522"/>
      <c r="G20" s="522"/>
      <c r="H20" s="522"/>
      <c r="I20" s="362"/>
    </row>
    <row r="21" spans="1:9" ht="30.75" customHeight="1" thickBot="1">
      <c r="A21" s="355"/>
      <c r="B21" s="523" t="s">
        <v>517</v>
      </c>
      <c r="C21" s="523"/>
      <c r="D21" s="523"/>
      <c r="E21" s="523"/>
      <c r="F21" s="523"/>
      <c r="G21" s="523"/>
      <c r="H21" s="357"/>
      <c r="I21" s="362"/>
    </row>
    <row r="22" spans="1:9" ht="14.25">
      <c r="A22" s="355"/>
      <c r="B22" s="374"/>
      <c r="C22" s="524" t="s">
        <v>621</v>
      </c>
      <c r="D22" s="525"/>
      <c r="E22" s="525"/>
      <c r="F22" s="525"/>
      <c r="G22" s="525"/>
      <c r="H22" s="526"/>
      <c r="I22" s="362"/>
    </row>
    <row r="23" spans="1:9" ht="14.25">
      <c r="A23" s="355"/>
      <c r="B23" s="374"/>
      <c r="C23" s="527"/>
      <c r="D23" s="528"/>
      <c r="E23" s="528"/>
      <c r="F23" s="528"/>
      <c r="G23" s="528"/>
      <c r="H23" s="529"/>
      <c r="I23" s="362"/>
    </row>
    <row r="24" spans="1:9" ht="14.25">
      <c r="A24" s="355"/>
      <c r="B24" s="374"/>
      <c r="C24" s="527"/>
      <c r="D24" s="528"/>
      <c r="E24" s="528"/>
      <c r="F24" s="528"/>
      <c r="G24" s="528"/>
      <c r="H24" s="529"/>
      <c r="I24" s="362"/>
    </row>
    <row r="25" spans="1:9" ht="325.5" customHeight="1" thickBot="1">
      <c r="A25" s="355"/>
      <c r="B25" s="374"/>
      <c r="C25" s="530"/>
      <c r="D25" s="531"/>
      <c r="E25" s="531"/>
      <c r="F25" s="531"/>
      <c r="G25" s="531"/>
      <c r="H25" s="532"/>
      <c r="I25" s="362"/>
    </row>
    <row r="26" spans="1:9" ht="14.25">
      <c r="A26" s="355"/>
      <c r="B26" s="374"/>
      <c r="C26" s="374"/>
      <c r="D26" s="374"/>
      <c r="E26" s="374"/>
      <c r="F26" s="374"/>
      <c r="G26" s="356"/>
      <c r="H26" s="357"/>
      <c r="I26" s="362"/>
    </row>
    <row r="27" spans="1:9" ht="26.25" customHeight="1" thickBot="1">
      <c r="A27" s="355"/>
      <c r="B27" s="375"/>
      <c r="C27" s="517" t="s">
        <v>499</v>
      </c>
      <c r="D27" s="517"/>
      <c r="E27" s="517" t="s">
        <v>500</v>
      </c>
      <c r="F27" s="517"/>
      <c r="G27" s="358" t="s">
        <v>501</v>
      </c>
      <c r="H27" s="358" t="s">
        <v>502</v>
      </c>
      <c r="I27" s="362"/>
    </row>
    <row r="28" spans="1:9" ht="27.75" thickBot="1">
      <c r="A28" s="355"/>
      <c r="B28" s="364" t="s">
        <v>518</v>
      </c>
      <c r="C28" s="508"/>
      <c r="D28" s="509"/>
      <c r="E28" s="508"/>
      <c r="F28" s="509"/>
      <c r="G28" s="376"/>
      <c r="H28" s="377"/>
      <c r="I28" s="362"/>
    </row>
    <row r="29" spans="1:9" ht="15" thickBot="1">
      <c r="A29" s="355"/>
      <c r="B29" s="364"/>
      <c r="C29" s="508"/>
      <c r="D29" s="509"/>
      <c r="E29" s="508"/>
      <c r="F29" s="509"/>
      <c r="G29" s="376"/>
      <c r="H29" s="377"/>
      <c r="I29" s="362"/>
    </row>
    <row r="30" spans="1:9" ht="15" thickBot="1">
      <c r="A30" s="355"/>
      <c r="B30" s="364"/>
      <c r="C30" s="508"/>
      <c r="D30" s="509"/>
      <c r="E30" s="508"/>
      <c r="F30" s="509"/>
      <c r="G30" s="376"/>
      <c r="H30" s="377"/>
      <c r="I30" s="362"/>
    </row>
    <row r="31" spans="1:9" ht="15" thickBot="1">
      <c r="A31" s="355"/>
      <c r="B31" s="355"/>
      <c r="C31" s="355"/>
      <c r="D31" s="355"/>
      <c r="E31" s="355"/>
      <c r="F31" s="355"/>
      <c r="G31" s="378" t="s">
        <v>519</v>
      </c>
      <c r="H31" s="379"/>
      <c r="I31" s="362"/>
    </row>
    <row r="32" spans="1:9" ht="14.25">
      <c r="A32" s="355"/>
      <c r="B32" s="518" t="s">
        <v>520</v>
      </c>
      <c r="C32" s="518"/>
      <c r="D32" s="518"/>
      <c r="E32" s="518"/>
      <c r="F32" s="518"/>
      <c r="G32" s="518"/>
      <c r="H32" s="518"/>
      <c r="I32" s="362"/>
    </row>
    <row r="33" spans="1:9" ht="15" thickBot="1">
      <c r="A33" s="355"/>
      <c r="B33" s="519" t="s">
        <v>521</v>
      </c>
      <c r="C33" s="519"/>
      <c r="D33" s="519"/>
      <c r="E33" s="519"/>
      <c r="F33" s="519"/>
      <c r="G33" s="519"/>
      <c r="H33" s="519"/>
      <c r="I33" s="362"/>
    </row>
    <row r="34" spans="1:9" ht="15" thickBot="1">
      <c r="A34" s="355"/>
      <c r="B34" s="355"/>
      <c r="C34" s="59" t="s">
        <v>134</v>
      </c>
      <c r="D34" s="510"/>
      <c r="E34" s="511"/>
      <c r="F34" s="511"/>
      <c r="G34" s="512"/>
      <c r="H34" s="75"/>
      <c r="I34" s="362"/>
    </row>
    <row r="35" spans="1:9" ht="15" thickBot="1">
      <c r="A35" s="355"/>
      <c r="B35" s="355"/>
      <c r="C35" s="59" t="s">
        <v>136</v>
      </c>
      <c r="D35" s="510"/>
      <c r="E35" s="511"/>
      <c r="F35" s="511"/>
      <c r="G35" s="512"/>
      <c r="H35" s="75"/>
      <c r="I35" s="362"/>
    </row>
    <row r="36" spans="1:9" ht="14.25">
      <c r="A36" s="355"/>
      <c r="B36" s="355"/>
      <c r="C36" s="355"/>
      <c r="D36" s="355"/>
      <c r="E36" s="355"/>
      <c r="F36" s="355"/>
      <c r="G36" s="59"/>
      <c r="H36" s="75"/>
      <c r="I36" s="362"/>
    </row>
    <row r="37" spans="1:9" ht="33" customHeight="1" thickBot="1">
      <c r="A37" s="355"/>
      <c r="B37" s="375"/>
      <c r="C37" s="517" t="s">
        <v>499</v>
      </c>
      <c r="D37" s="517"/>
      <c r="E37" s="517" t="s">
        <v>500</v>
      </c>
      <c r="F37" s="517"/>
      <c r="G37" s="358" t="s">
        <v>501</v>
      </c>
      <c r="H37" s="358" t="s">
        <v>502</v>
      </c>
      <c r="I37" s="362"/>
    </row>
    <row r="38" spans="1:9" ht="15" thickBot="1">
      <c r="A38" s="355"/>
      <c r="B38" s="364" t="s">
        <v>522</v>
      </c>
      <c r="C38" s="508"/>
      <c r="D38" s="509"/>
      <c r="E38" s="508"/>
      <c r="F38" s="509"/>
      <c r="G38" s="376"/>
      <c r="H38" s="377"/>
      <c r="I38" s="362"/>
    </row>
    <row r="39" spans="1:9" ht="15" thickBot="1">
      <c r="A39" s="355"/>
      <c r="B39" s="364"/>
      <c r="C39" s="508"/>
      <c r="D39" s="509"/>
      <c r="E39" s="508"/>
      <c r="F39" s="509"/>
      <c r="G39" s="376"/>
      <c r="H39" s="377"/>
      <c r="I39" s="362"/>
    </row>
    <row r="40" spans="1:9" ht="15" thickBot="1">
      <c r="A40" s="355"/>
      <c r="B40" s="364"/>
      <c r="C40" s="508"/>
      <c r="D40" s="509"/>
      <c r="E40" s="508"/>
      <c r="F40" s="509"/>
      <c r="G40" s="376"/>
      <c r="H40" s="377"/>
      <c r="I40" s="362"/>
    </row>
    <row r="41" spans="1:9" ht="15" thickBot="1">
      <c r="A41" s="355"/>
      <c r="B41" s="355"/>
      <c r="C41" s="355"/>
      <c r="D41" s="355"/>
      <c r="E41" s="355"/>
      <c r="F41" s="355"/>
      <c r="G41" s="378" t="s">
        <v>519</v>
      </c>
      <c r="H41" s="379"/>
      <c r="I41" s="362"/>
    </row>
    <row r="42" spans="1:9" ht="15" thickBot="1">
      <c r="A42" s="355"/>
      <c r="B42" s="355"/>
      <c r="C42" s="380" t="s">
        <v>521</v>
      </c>
      <c r="D42" s="381"/>
      <c r="E42" s="355"/>
      <c r="F42" s="355"/>
      <c r="G42" s="59"/>
      <c r="H42" s="75"/>
      <c r="I42" s="362"/>
    </row>
    <row r="43" spans="1:9" ht="15" thickBot="1">
      <c r="A43" s="355"/>
      <c r="B43" s="355"/>
      <c r="C43" s="59" t="s">
        <v>134</v>
      </c>
      <c r="D43" s="510"/>
      <c r="E43" s="511"/>
      <c r="F43" s="511"/>
      <c r="G43" s="512"/>
      <c r="H43" s="75"/>
      <c r="I43" s="362"/>
    </row>
    <row r="44" spans="1:9" ht="15" thickBot="1">
      <c r="A44" s="355"/>
      <c r="B44" s="355"/>
      <c r="C44" s="59" t="s">
        <v>136</v>
      </c>
      <c r="D44" s="510"/>
      <c r="E44" s="511"/>
      <c r="F44" s="511"/>
      <c r="G44" s="512"/>
      <c r="H44" s="75"/>
      <c r="I44" s="362"/>
    </row>
    <row r="45" spans="1:9" ht="15" thickBot="1">
      <c r="A45" s="355"/>
      <c r="B45" s="355"/>
      <c r="C45" s="59"/>
      <c r="D45" s="355"/>
      <c r="E45" s="355"/>
      <c r="F45" s="355"/>
      <c r="G45" s="355"/>
      <c r="H45" s="75"/>
      <c r="I45" s="362"/>
    </row>
    <row r="46" spans="1:9" ht="252" customHeight="1" thickBot="1">
      <c r="A46" s="355"/>
      <c r="B46" s="382"/>
      <c r="C46" s="513" t="s">
        <v>523</v>
      </c>
      <c r="D46" s="513"/>
      <c r="E46" s="514"/>
      <c r="F46" s="515"/>
      <c r="G46" s="515"/>
      <c r="H46" s="516"/>
      <c r="I46" s="362"/>
    </row>
    <row r="47" spans="1:9" ht="14.25">
      <c r="A47" s="355"/>
      <c r="B47" s="383"/>
      <c r="C47" s="383"/>
      <c r="D47" s="383"/>
      <c r="E47" s="383"/>
      <c r="F47" s="383"/>
      <c r="G47" s="356"/>
      <c r="H47" s="357"/>
      <c r="I47" s="362"/>
    </row>
    <row r="48" spans="1:9" ht="15" thickBot="1">
      <c r="A48" s="355"/>
      <c r="B48" s="355"/>
      <c r="C48" s="60"/>
      <c r="D48" s="60"/>
      <c r="E48" s="60"/>
      <c r="F48" s="76" t="s">
        <v>524</v>
      </c>
      <c r="G48" s="356"/>
      <c r="H48" s="357"/>
      <c r="I48" s="362"/>
    </row>
    <row r="49" spans="1:9" ht="41.25">
      <c r="A49" s="355"/>
      <c r="B49" s="355"/>
      <c r="C49" s="60"/>
      <c r="D49" s="60"/>
      <c r="E49" s="384" t="s">
        <v>525</v>
      </c>
      <c r="F49" s="499" t="s">
        <v>526</v>
      </c>
      <c r="G49" s="500"/>
      <c r="H49" s="501"/>
      <c r="I49" s="362"/>
    </row>
    <row r="50" spans="1:9" ht="27">
      <c r="A50" s="355"/>
      <c r="B50" s="355"/>
      <c r="C50" s="60"/>
      <c r="D50" s="60"/>
      <c r="E50" s="385" t="s">
        <v>527</v>
      </c>
      <c r="F50" s="502" t="s">
        <v>528</v>
      </c>
      <c r="G50" s="503"/>
      <c r="H50" s="504"/>
      <c r="I50" s="362"/>
    </row>
    <row r="51" spans="1:9" ht="41.25">
      <c r="A51" s="355"/>
      <c r="B51" s="355"/>
      <c r="C51" s="60"/>
      <c r="D51" s="60"/>
      <c r="E51" s="385" t="s">
        <v>529</v>
      </c>
      <c r="F51" s="502" t="s">
        <v>530</v>
      </c>
      <c r="G51" s="503"/>
      <c r="H51" s="504"/>
      <c r="I51" s="362"/>
    </row>
    <row r="52" spans="1:9" ht="41.25">
      <c r="A52" s="355"/>
      <c r="B52" s="355"/>
      <c r="C52" s="60"/>
      <c r="D52" s="60"/>
      <c r="E52" s="385" t="s">
        <v>531</v>
      </c>
      <c r="F52" s="502" t="s">
        <v>532</v>
      </c>
      <c r="G52" s="503"/>
      <c r="H52" s="504"/>
      <c r="I52" s="362"/>
    </row>
    <row r="53" spans="1:9" ht="27">
      <c r="A53" s="60"/>
      <c r="B53" s="355"/>
      <c r="C53" s="60"/>
      <c r="D53" s="60"/>
      <c r="E53" s="385" t="s">
        <v>533</v>
      </c>
      <c r="F53" s="502" t="s">
        <v>534</v>
      </c>
      <c r="G53" s="503"/>
      <c r="H53" s="504"/>
      <c r="I53" s="61"/>
    </row>
    <row r="54" spans="1:9" ht="42" thickBot="1">
      <c r="A54" s="60"/>
      <c r="B54" s="355"/>
      <c r="C54" s="60"/>
      <c r="D54" s="60"/>
      <c r="E54" s="386" t="s">
        <v>535</v>
      </c>
      <c r="F54" s="505" t="s">
        <v>536</v>
      </c>
      <c r="G54" s="506"/>
      <c r="H54" s="507"/>
      <c r="I54" s="61"/>
    </row>
    <row r="55" spans="1:9" ht="15" thickBot="1">
      <c r="A55" s="88"/>
      <c r="B55" s="387"/>
      <c r="C55" s="388"/>
      <c r="D55" s="388"/>
      <c r="E55" s="388"/>
      <c r="F55" s="388"/>
      <c r="G55" s="389"/>
      <c r="H55" s="390"/>
      <c r="I55" s="89"/>
    </row>
  </sheetData>
  <sheetProtection/>
  <mergeCells count="54">
    <mergeCell ref="B2:H2"/>
    <mergeCell ref="B3:H3"/>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5:H15"/>
    <mergeCell ref="D16:G16"/>
    <mergeCell ref="D17:G17"/>
    <mergeCell ref="D18:G18"/>
    <mergeCell ref="D19:G19"/>
    <mergeCell ref="B20:H20"/>
    <mergeCell ref="B21:G21"/>
    <mergeCell ref="C22:H25"/>
    <mergeCell ref="C27:D27"/>
    <mergeCell ref="E27:F27"/>
    <mergeCell ref="C28:D28"/>
    <mergeCell ref="E28:F28"/>
    <mergeCell ref="C29:D29"/>
    <mergeCell ref="E29:F29"/>
    <mergeCell ref="C30:D30"/>
    <mergeCell ref="E30:F30"/>
    <mergeCell ref="B32:H32"/>
    <mergeCell ref="B33:H33"/>
    <mergeCell ref="D34:G34"/>
    <mergeCell ref="D35:G35"/>
    <mergeCell ref="C37:D37"/>
    <mergeCell ref="E37:F37"/>
    <mergeCell ref="C38:D38"/>
    <mergeCell ref="E38:F38"/>
    <mergeCell ref="C39:D39"/>
    <mergeCell ref="E39:F39"/>
    <mergeCell ref="C40:D40"/>
    <mergeCell ref="E40:F40"/>
    <mergeCell ref="D43:G43"/>
    <mergeCell ref="D44:G44"/>
    <mergeCell ref="C46:D46"/>
    <mergeCell ref="E46:H46"/>
    <mergeCell ref="F49:H49"/>
    <mergeCell ref="F50:H50"/>
    <mergeCell ref="F51:H51"/>
    <mergeCell ref="F52:H52"/>
    <mergeCell ref="F53:H53"/>
    <mergeCell ref="F54:H54"/>
  </mergeCells>
  <hyperlinks>
    <hyperlink ref="D19" r:id="rId1" display="jariasalmonacid@magyp.gob.ar"/>
    <hyperlink ref="D17" r:id="rId2" display="smoreiras@magyp.gob.ar"/>
  </hyperlinks>
  <printOptions/>
  <pageMargins left="0.7" right="0.7" top="0.75" bottom="0.75" header="0.3" footer="0.3"/>
  <pageSetup fitToHeight="0" fitToWidth="1" horizontalDpi="600" verticalDpi="600" orientation="landscape" scale="40" r:id="rId3"/>
</worksheet>
</file>

<file path=xl/worksheets/sheet5.xml><?xml version="1.0" encoding="utf-8"?>
<worksheet xmlns="http://schemas.openxmlformats.org/spreadsheetml/2006/main" xmlns:r="http://schemas.openxmlformats.org/officeDocument/2006/relationships">
  <sheetPr>
    <pageSetUpPr fitToPage="1"/>
  </sheetPr>
  <dimension ref="A2:M89"/>
  <sheetViews>
    <sheetView showGridLines="0" zoomScalePageLayoutView="0" workbookViewId="0" topLeftCell="A76">
      <selection activeCell="I85" sqref="I85"/>
    </sheetView>
  </sheetViews>
  <sheetFormatPr defaultColWidth="9.140625" defaultRowHeight="15"/>
  <cols>
    <col min="1" max="1" width="3.7109375" style="0" customWidth="1"/>
    <col min="2" max="2" width="17.00390625" style="0" customWidth="1"/>
    <col min="3" max="3" width="11.57421875" style="0" customWidth="1"/>
    <col min="4" max="4" width="18.8515625" style="0" customWidth="1"/>
    <col min="5" max="5" width="26.28125" style="0" customWidth="1"/>
    <col min="6" max="6" width="30.00390625" style="0" customWidth="1"/>
    <col min="7" max="7" width="12.8515625" style="0" customWidth="1"/>
    <col min="8" max="8" width="12.7109375" style="0" customWidth="1"/>
    <col min="9" max="9" width="13.8515625" style="0" customWidth="1"/>
    <col min="10" max="10" width="3.7109375" style="0" customWidth="1"/>
    <col min="11" max="16384" width="11.57421875" style="0" customWidth="1"/>
  </cols>
  <sheetData>
    <row r="1" ht="15" thickBot="1"/>
    <row r="2" spans="1:10" ht="15" thickBot="1">
      <c r="A2" s="579"/>
      <c r="B2" s="579"/>
      <c r="C2" s="117"/>
      <c r="D2" s="117"/>
      <c r="E2" s="118"/>
      <c r="F2" s="118"/>
      <c r="G2" s="117"/>
      <c r="H2" s="117"/>
      <c r="I2" s="117"/>
      <c r="J2" s="119"/>
    </row>
    <row r="3" spans="1:10" ht="21" thickBot="1">
      <c r="A3" s="120"/>
      <c r="B3" s="580" t="s">
        <v>313</v>
      </c>
      <c r="C3" s="581"/>
      <c r="D3" s="581"/>
      <c r="E3" s="581"/>
      <c r="F3" s="581"/>
      <c r="G3" s="581"/>
      <c r="H3" s="581"/>
      <c r="I3" s="582"/>
      <c r="J3" s="120"/>
    </row>
    <row r="4" spans="1:10" ht="14.25">
      <c r="A4" s="121"/>
      <c r="B4" s="583" t="s">
        <v>314</v>
      </c>
      <c r="C4" s="583"/>
      <c r="D4" s="583"/>
      <c r="E4" s="583"/>
      <c r="F4" s="583"/>
      <c r="G4" s="583"/>
      <c r="H4" s="583"/>
      <c r="I4" s="583"/>
      <c r="J4" s="122"/>
    </row>
    <row r="5" spans="1:10" ht="14.25">
      <c r="A5" s="121"/>
      <c r="B5" s="584"/>
      <c r="C5" s="584"/>
      <c r="D5" s="584"/>
      <c r="E5" s="584"/>
      <c r="F5" s="584"/>
      <c r="G5" s="584"/>
      <c r="H5" s="584"/>
      <c r="I5" s="584"/>
      <c r="J5" s="122"/>
    </row>
    <row r="6" spans="1:10" ht="15" thickBot="1">
      <c r="A6" s="121"/>
      <c r="B6" s="585" t="s">
        <v>315</v>
      </c>
      <c r="C6" s="585"/>
      <c r="D6" s="586"/>
      <c r="E6" s="586"/>
      <c r="F6" s="586"/>
      <c r="G6" s="586"/>
      <c r="H6" s="586"/>
      <c r="I6" s="586"/>
      <c r="J6" s="122"/>
    </row>
    <row r="7" spans="1:10" ht="41.25">
      <c r="A7" s="122"/>
      <c r="B7" s="123" t="s">
        <v>316</v>
      </c>
      <c r="C7" s="587" t="s">
        <v>317</v>
      </c>
      <c r="D7" s="587"/>
      <c r="E7" s="124" t="s">
        <v>318</v>
      </c>
      <c r="F7" s="124" t="s">
        <v>319</v>
      </c>
      <c r="G7" s="124" t="s">
        <v>320</v>
      </c>
      <c r="H7" s="124" t="s">
        <v>321</v>
      </c>
      <c r="I7" s="124" t="s">
        <v>322</v>
      </c>
      <c r="J7" s="122"/>
    </row>
    <row r="8" spans="1:12" ht="29.25" customHeight="1">
      <c r="A8" s="125"/>
      <c r="B8" s="126" t="s">
        <v>323</v>
      </c>
      <c r="C8" s="565" t="s">
        <v>324</v>
      </c>
      <c r="D8" s="566"/>
      <c r="E8" s="544" t="s">
        <v>325</v>
      </c>
      <c r="F8" s="127" t="s">
        <v>326</v>
      </c>
      <c r="G8" s="128">
        <f>G17+G23+G29+G37+G46+G50+G55</f>
        <v>3403</v>
      </c>
      <c r="H8" s="129">
        <v>4000</v>
      </c>
      <c r="I8" s="130">
        <f>G8/H8</f>
        <v>0.85075</v>
      </c>
      <c r="J8" s="125"/>
      <c r="L8" s="131"/>
    </row>
    <row r="9" spans="1:12" ht="14.25">
      <c r="A9" s="125"/>
      <c r="B9" s="132"/>
      <c r="C9" s="556"/>
      <c r="D9" s="557"/>
      <c r="E9" s="542"/>
      <c r="F9" s="133" t="s">
        <v>327</v>
      </c>
      <c r="G9" s="128">
        <f>G18+G24+G30+G38+G47+G51+G56</f>
        <v>555</v>
      </c>
      <c r="H9" s="134">
        <f>H8*0.2</f>
        <v>800</v>
      </c>
      <c r="I9" s="135">
        <f>G9/H9</f>
        <v>0.69375</v>
      </c>
      <c r="J9" s="125"/>
      <c r="L9" s="136"/>
    </row>
    <row r="10" spans="1:12" ht="14.25">
      <c r="A10" s="125"/>
      <c r="B10" s="132"/>
      <c r="C10" s="556"/>
      <c r="D10" s="557"/>
      <c r="E10" s="542"/>
      <c r="F10" s="133" t="s">
        <v>328</v>
      </c>
      <c r="G10" s="128">
        <f>G19+G25+G31+G39+G48+G52+G57</f>
        <v>370</v>
      </c>
      <c r="H10" s="134">
        <f>H8*0.15</f>
        <v>600</v>
      </c>
      <c r="I10" s="135">
        <f>G10/H10</f>
        <v>0.6166666666666667</v>
      </c>
      <c r="J10" s="125"/>
      <c r="L10" s="136"/>
    </row>
    <row r="11" spans="1:12" ht="14.25">
      <c r="A11" s="125"/>
      <c r="B11" s="132"/>
      <c r="C11" s="556"/>
      <c r="D11" s="557"/>
      <c r="E11" s="542"/>
      <c r="F11" s="133" t="s">
        <v>329</v>
      </c>
      <c r="G11" s="128">
        <f>G20+G26+G32+G40+G49+G53+G58</f>
        <v>619</v>
      </c>
      <c r="H11" s="134">
        <f>H8*0.08</f>
        <v>320</v>
      </c>
      <c r="I11" s="135">
        <f>G11/H11</f>
        <v>1.934375</v>
      </c>
      <c r="J11" s="125"/>
      <c r="L11" s="136"/>
    </row>
    <row r="12" spans="1:12" ht="55.5" thickBot="1">
      <c r="A12" s="125"/>
      <c r="B12" s="132"/>
      <c r="C12" s="572"/>
      <c r="D12" s="573"/>
      <c r="E12" s="574"/>
      <c r="F12" s="137" t="s">
        <v>330</v>
      </c>
      <c r="G12" s="138">
        <f>G21+G27+G54</f>
        <v>2328</v>
      </c>
      <c r="H12" s="139">
        <v>0</v>
      </c>
      <c r="I12" s="140" t="s">
        <v>331</v>
      </c>
      <c r="J12" s="125"/>
      <c r="L12" s="136"/>
    </row>
    <row r="13" spans="1:10" ht="53.25" customHeight="1">
      <c r="A13" s="125"/>
      <c r="B13" s="141" t="s">
        <v>332</v>
      </c>
      <c r="C13" s="562" t="s">
        <v>333</v>
      </c>
      <c r="D13" s="575"/>
      <c r="E13" s="142" t="s">
        <v>334</v>
      </c>
      <c r="F13" s="142" t="s">
        <v>335</v>
      </c>
      <c r="G13" s="143"/>
      <c r="H13" s="144">
        <v>0.2</v>
      </c>
      <c r="I13" s="145" t="s">
        <v>336</v>
      </c>
      <c r="J13" s="125"/>
    </row>
    <row r="14" spans="1:12" ht="53.25" customHeight="1">
      <c r="A14" s="125"/>
      <c r="B14" s="146" t="s">
        <v>332</v>
      </c>
      <c r="C14" s="563" t="s">
        <v>337</v>
      </c>
      <c r="D14" s="576"/>
      <c r="E14" s="147" t="s">
        <v>338</v>
      </c>
      <c r="F14" s="147" t="s">
        <v>335</v>
      </c>
      <c r="G14" s="148"/>
      <c r="H14" s="149">
        <v>0.5</v>
      </c>
      <c r="I14" s="150" t="s">
        <v>336</v>
      </c>
      <c r="J14" s="125"/>
      <c r="K14" s="136"/>
      <c r="L14" s="136"/>
    </row>
    <row r="15" spans="1:10" ht="48" customHeight="1" thickBot="1">
      <c r="A15" s="125"/>
      <c r="B15" s="151" t="s">
        <v>332</v>
      </c>
      <c r="C15" s="564" t="s">
        <v>339</v>
      </c>
      <c r="D15" s="577"/>
      <c r="E15" s="152" t="s">
        <v>340</v>
      </c>
      <c r="F15" s="147" t="s">
        <v>335</v>
      </c>
      <c r="G15" s="153"/>
      <c r="H15" s="154">
        <v>0.8</v>
      </c>
      <c r="I15" s="155" t="s">
        <v>336</v>
      </c>
      <c r="J15" s="125"/>
    </row>
    <row r="16" spans="1:10" ht="17.25" customHeight="1">
      <c r="A16" s="125"/>
      <c r="B16" s="553" t="s">
        <v>341</v>
      </c>
      <c r="C16" s="560" t="s">
        <v>342</v>
      </c>
      <c r="D16" s="578"/>
      <c r="E16" s="541" t="s">
        <v>343</v>
      </c>
      <c r="F16" s="156" t="s">
        <v>344</v>
      </c>
      <c r="G16" s="157">
        <v>126</v>
      </c>
      <c r="H16" s="158">
        <v>138</v>
      </c>
      <c r="I16" s="159">
        <f>G16/H16</f>
        <v>0.9130434782608695</v>
      </c>
      <c r="J16" s="125"/>
    </row>
    <row r="17" spans="1:10" ht="30.75" customHeight="1">
      <c r="A17" s="125"/>
      <c r="B17" s="553"/>
      <c r="C17" s="560"/>
      <c r="D17" s="578"/>
      <c r="E17" s="542"/>
      <c r="F17" s="160" t="s">
        <v>345</v>
      </c>
      <c r="G17" s="161">
        <v>293</v>
      </c>
      <c r="H17" s="162">
        <v>138</v>
      </c>
      <c r="I17" s="163">
        <f>G17/H17</f>
        <v>2.1231884057971016</v>
      </c>
      <c r="J17" s="125"/>
    </row>
    <row r="18" spans="1:10" ht="14.25">
      <c r="A18" s="125"/>
      <c r="B18" s="553"/>
      <c r="C18" s="560"/>
      <c r="D18" s="578"/>
      <c r="E18" s="542"/>
      <c r="F18" s="133" t="s">
        <v>327</v>
      </c>
      <c r="G18" s="164">
        <v>140</v>
      </c>
      <c r="H18" s="165">
        <f>H17*0.2</f>
        <v>27.6</v>
      </c>
      <c r="I18" s="166">
        <f>G18/H18</f>
        <v>5.0724637681159415</v>
      </c>
      <c r="J18" s="125"/>
    </row>
    <row r="19" spans="1:10" ht="18" customHeight="1">
      <c r="A19" s="125"/>
      <c r="B19" s="553"/>
      <c r="C19" s="560"/>
      <c r="D19" s="578"/>
      <c r="E19" s="542"/>
      <c r="F19" s="133" t="s">
        <v>328</v>
      </c>
      <c r="G19" s="164">
        <v>74</v>
      </c>
      <c r="H19" s="165">
        <f>H17*0.15</f>
        <v>20.7</v>
      </c>
      <c r="I19" s="166">
        <f>G19/H19</f>
        <v>3.5748792270531404</v>
      </c>
      <c r="J19" s="125"/>
    </row>
    <row r="20" spans="1:10" ht="18" customHeight="1">
      <c r="A20" s="125"/>
      <c r="B20" s="553"/>
      <c r="C20" s="560"/>
      <c r="D20" s="578"/>
      <c r="E20" s="542"/>
      <c r="F20" s="133" t="s">
        <v>329</v>
      </c>
      <c r="G20" s="167"/>
      <c r="H20" s="168"/>
      <c r="I20" s="169"/>
      <c r="J20" s="125"/>
    </row>
    <row r="21" spans="1:10" ht="60" customHeight="1">
      <c r="A21" s="125"/>
      <c r="B21" s="553"/>
      <c r="C21" s="560"/>
      <c r="D21" s="578"/>
      <c r="E21" s="543"/>
      <c r="F21" s="170" t="s">
        <v>346</v>
      </c>
      <c r="G21" s="171">
        <v>747</v>
      </c>
      <c r="H21" s="172">
        <v>0</v>
      </c>
      <c r="I21" s="173" t="s">
        <v>331</v>
      </c>
      <c r="J21" s="125"/>
    </row>
    <row r="22" spans="1:10" ht="27">
      <c r="A22" s="125"/>
      <c r="B22" s="561" t="s">
        <v>341</v>
      </c>
      <c r="C22" s="565" t="s">
        <v>347</v>
      </c>
      <c r="D22" s="567"/>
      <c r="E22" s="544" t="s">
        <v>348</v>
      </c>
      <c r="F22" s="174" t="s">
        <v>349</v>
      </c>
      <c r="G22" s="175">
        <v>585</v>
      </c>
      <c r="H22" s="176">
        <v>266</v>
      </c>
      <c r="I22" s="177">
        <f>G22/H22</f>
        <v>2.199248120300752</v>
      </c>
      <c r="J22" s="125"/>
    </row>
    <row r="23" spans="1:13" ht="28.5" customHeight="1">
      <c r="A23" s="125"/>
      <c r="B23" s="552"/>
      <c r="C23" s="556"/>
      <c r="D23" s="568"/>
      <c r="E23" s="542"/>
      <c r="F23" s="178" t="s">
        <v>345</v>
      </c>
      <c r="G23" s="179">
        <v>1437</v>
      </c>
      <c r="H23" s="180">
        <v>266</v>
      </c>
      <c r="I23" s="181">
        <f>G23/H23</f>
        <v>5.402255639097745</v>
      </c>
      <c r="J23" s="125"/>
      <c r="M23" s="182"/>
    </row>
    <row r="24" spans="1:10" ht="14.25">
      <c r="A24" s="125"/>
      <c r="B24" s="552"/>
      <c r="C24" s="556"/>
      <c r="D24" s="568"/>
      <c r="E24" s="542"/>
      <c r="F24" s="133" t="s">
        <v>327</v>
      </c>
      <c r="G24" s="183">
        <v>250</v>
      </c>
      <c r="H24" s="165">
        <f>H23*0.2</f>
        <v>53.2</v>
      </c>
      <c r="I24" s="184">
        <f>G24/H24</f>
        <v>4.6992481203007515</v>
      </c>
      <c r="J24" s="125"/>
    </row>
    <row r="25" spans="1:10" ht="14.25">
      <c r="A25" s="125"/>
      <c r="B25" s="552"/>
      <c r="C25" s="556"/>
      <c r="D25" s="568"/>
      <c r="E25" s="542"/>
      <c r="F25" s="133" t="s">
        <v>328</v>
      </c>
      <c r="G25" s="183">
        <v>72</v>
      </c>
      <c r="H25" s="165">
        <f>H23*0.15</f>
        <v>39.9</v>
      </c>
      <c r="I25" s="184">
        <f>G25/H25</f>
        <v>1.8045112781954888</v>
      </c>
      <c r="J25" s="125"/>
    </row>
    <row r="26" spans="1:10" ht="14.25">
      <c r="A26" s="125"/>
      <c r="B26" s="552"/>
      <c r="C26" s="556"/>
      <c r="D26" s="568"/>
      <c r="E26" s="542"/>
      <c r="F26" s="133" t="s">
        <v>329</v>
      </c>
      <c r="G26" s="185">
        <v>520</v>
      </c>
      <c r="H26" s="168">
        <v>0</v>
      </c>
      <c r="I26" s="169" t="s">
        <v>331</v>
      </c>
      <c r="J26" s="125"/>
    </row>
    <row r="27" spans="1:10" ht="54.75">
      <c r="A27" s="125"/>
      <c r="B27" s="553"/>
      <c r="C27" s="558"/>
      <c r="D27" s="569"/>
      <c r="E27" s="543"/>
      <c r="F27" s="170" t="s">
        <v>350</v>
      </c>
      <c r="G27" s="186">
        <v>1109</v>
      </c>
      <c r="H27" s="172">
        <v>0</v>
      </c>
      <c r="I27" s="173" t="s">
        <v>331</v>
      </c>
      <c r="J27" s="125"/>
    </row>
    <row r="28" spans="1:10" ht="20.25" customHeight="1">
      <c r="A28" s="125"/>
      <c r="B28" s="546" t="s">
        <v>351</v>
      </c>
      <c r="C28" s="545" t="s">
        <v>352</v>
      </c>
      <c r="D28" s="545"/>
      <c r="E28" s="544" t="s">
        <v>353</v>
      </c>
      <c r="F28" s="187" t="s">
        <v>354</v>
      </c>
      <c r="G28" s="188">
        <v>65</v>
      </c>
      <c r="H28" s="189">
        <v>145</v>
      </c>
      <c r="I28" s="190">
        <f>G28/H28</f>
        <v>0.4482758620689655</v>
      </c>
      <c r="J28" s="125"/>
    </row>
    <row r="29" spans="1:10" ht="27">
      <c r="A29" s="125"/>
      <c r="B29" s="546"/>
      <c r="C29" s="545"/>
      <c r="D29" s="545"/>
      <c r="E29" s="542"/>
      <c r="F29" s="160" t="s">
        <v>345</v>
      </c>
      <c r="G29" s="191">
        <v>162</v>
      </c>
      <c r="H29" s="162">
        <v>739</v>
      </c>
      <c r="I29" s="163">
        <f>G29/H29</f>
        <v>0.21921515561569688</v>
      </c>
      <c r="J29" s="125"/>
    </row>
    <row r="30" spans="1:10" ht="14.25">
      <c r="A30" s="125"/>
      <c r="B30" s="546"/>
      <c r="C30" s="545"/>
      <c r="D30" s="545"/>
      <c r="E30" s="542"/>
      <c r="F30" s="133" t="s">
        <v>327</v>
      </c>
      <c r="G30" s="192">
        <v>26</v>
      </c>
      <c r="H30" s="165">
        <f>H29*0.2</f>
        <v>147.8</v>
      </c>
      <c r="I30" s="184">
        <f>G30/H30</f>
        <v>0.17591339648173207</v>
      </c>
      <c r="J30" s="125"/>
    </row>
    <row r="31" spans="1:10" ht="14.25">
      <c r="A31" s="125"/>
      <c r="B31" s="570"/>
      <c r="C31" s="571"/>
      <c r="D31" s="571"/>
      <c r="E31" s="542"/>
      <c r="F31" s="133" t="s">
        <v>328</v>
      </c>
      <c r="G31" s="183">
        <v>17</v>
      </c>
      <c r="H31" s="165">
        <f>H29*0.15</f>
        <v>110.85</v>
      </c>
      <c r="I31" s="184">
        <f>G31/H31</f>
        <v>0.15336039693279208</v>
      </c>
      <c r="J31" s="125"/>
    </row>
    <row r="32" spans="1:10" ht="15" thickBot="1">
      <c r="A32" s="125"/>
      <c r="B32" s="193"/>
      <c r="C32" s="194"/>
      <c r="D32" s="195"/>
      <c r="E32" s="196"/>
      <c r="F32" s="133" t="s">
        <v>329</v>
      </c>
      <c r="G32" s="183">
        <v>99</v>
      </c>
      <c r="H32" s="165"/>
      <c r="I32" s="166" t="s">
        <v>331</v>
      </c>
      <c r="J32" s="125"/>
    </row>
    <row r="33" spans="1:10" ht="64.5" customHeight="1">
      <c r="A33" s="125"/>
      <c r="B33" s="141" t="s">
        <v>332</v>
      </c>
      <c r="C33" s="562" t="s">
        <v>355</v>
      </c>
      <c r="D33" s="562"/>
      <c r="E33" s="142" t="s">
        <v>356</v>
      </c>
      <c r="F33" s="142" t="s">
        <v>357</v>
      </c>
      <c r="G33" s="197"/>
      <c r="H33" s="144">
        <v>0.15</v>
      </c>
      <c r="I33" s="145" t="s">
        <v>336</v>
      </c>
      <c r="J33" s="125"/>
    </row>
    <row r="34" spans="1:10" ht="64.5" customHeight="1" thickBot="1">
      <c r="A34" s="125"/>
      <c r="B34" s="151" t="s">
        <v>332</v>
      </c>
      <c r="C34" s="564" t="s">
        <v>358</v>
      </c>
      <c r="D34" s="564"/>
      <c r="E34" s="152" t="s">
        <v>359</v>
      </c>
      <c r="F34" s="152" t="s">
        <v>360</v>
      </c>
      <c r="G34" s="198"/>
      <c r="H34" s="154">
        <v>0.5</v>
      </c>
      <c r="I34" s="155" t="s">
        <v>336</v>
      </c>
      <c r="J34" s="125"/>
    </row>
    <row r="35" spans="1:10" ht="27">
      <c r="A35" s="125"/>
      <c r="B35" s="199" t="s">
        <v>351</v>
      </c>
      <c r="C35" s="560" t="s">
        <v>361</v>
      </c>
      <c r="D35" s="560"/>
      <c r="E35" s="200" t="s">
        <v>362</v>
      </c>
      <c r="F35" s="200" t="s">
        <v>363</v>
      </c>
      <c r="G35" s="201">
        <v>0</v>
      </c>
      <c r="H35" s="202">
        <v>1</v>
      </c>
      <c r="I35" s="203">
        <f>G35/H35</f>
        <v>0</v>
      </c>
      <c r="J35" s="125"/>
    </row>
    <row r="36" spans="1:10" ht="27">
      <c r="A36" s="125"/>
      <c r="B36" s="204" t="s">
        <v>351</v>
      </c>
      <c r="C36" s="545" t="s">
        <v>364</v>
      </c>
      <c r="D36" s="545"/>
      <c r="E36" s="205" t="s">
        <v>362</v>
      </c>
      <c r="F36" s="205" t="s">
        <v>363</v>
      </c>
      <c r="G36" s="206">
        <v>1</v>
      </c>
      <c r="H36" s="207">
        <v>1</v>
      </c>
      <c r="I36" s="208">
        <f aca="true" t="shared" si="0" ref="I36:I41">G36/H36</f>
        <v>1</v>
      </c>
      <c r="J36" s="125"/>
    </row>
    <row r="37" spans="1:10" ht="27">
      <c r="A37" s="125"/>
      <c r="B37" s="561" t="s">
        <v>351</v>
      </c>
      <c r="C37" s="565" t="s">
        <v>365</v>
      </c>
      <c r="D37" s="566"/>
      <c r="E37" s="544" t="s">
        <v>366</v>
      </c>
      <c r="F37" s="160" t="s">
        <v>345</v>
      </c>
      <c r="G37" s="209">
        <v>1247</v>
      </c>
      <c r="H37" s="162">
        <v>787</v>
      </c>
      <c r="I37" s="163">
        <f t="shared" si="0"/>
        <v>1.5844980940279543</v>
      </c>
      <c r="J37" s="125"/>
    </row>
    <row r="38" spans="1:10" ht="14.25">
      <c r="A38" s="125"/>
      <c r="B38" s="552"/>
      <c r="C38" s="556"/>
      <c r="D38" s="557"/>
      <c r="E38" s="542"/>
      <c r="F38" s="133" t="s">
        <v>327</v>
      </c>
      <c r="G38" s="192">
        <v>110</v>
      </c>
      <c r="H38" s="165">
        <f>H37*0.2</f>
        <v>157.4</v>
      </c>
      <c r="I38" s="166">
        <f t="shared" si="0"/>
        <v>0.698856416772554</v>
      </c>
      <c r="J38" s="125"/>
    </row>
    <row r="39" spans="1:10" ht="14.25">
      <c r="A39" s="125"/>
      <c r="B39" s="552"/>
      <c r="C39" s="556"/>
      <c r="D39" s="557"/>
      <c r="E39" s="542"/>
      <c r="F39" s="133" t="s">
        <v>328</v>
      </c>
      <c r="G39" s="192">
        <v>196</v>
      </c>
      <c r="H39" s="165">
        <f>H37*0.15</f>
        <v>118.05</v>
      </c>
      <c r="I39" s="166">
        <f t="shared" si="0"/>
        <v>1.660313426514189</v>
      </c>
      <c r="J39" s="125"/>
    </row>
    <row r="40" spans="1:10" ht="14.25">
      <c r="A40" s="125"/>
      <c r="B40" s="199"/>
      <c r="C40" s="210"/>
      <c r="D40" s="211"/>
      <c r="E40" s="200"/>
      <c r="F40" s="133" t="s">
        <v>329</v>
      </c>
      <c r="G40" s="212">
        <v>0</v>
      </c>
      <c r="H40" s="213">
        <v>0</v>
      </c>
      <c r="I40" s="214" t="s">
        <v>331</v>
      </c>
      <c r="J40" s="125"/>
    </row>
    <row r="41" spans="1:10" ht="33" customHeight="1" thickBot="1">
      <c r="A41" s="125"/>
      <c r="B41" s="126" t="s">
        <v>351</v>
      </c>
      <c r="C41" s="549" t="s">
        <v>367</v>
      </c>
      <c r="D41" s="549"/>
      <c r="E41" s="127" t="s">
        <v>368</v>
      </c>
      <c r="F41" s="127" t="s">
        <v>369</v>
      </c>
      <c r="G41" s="215">
        <v>1</v>
      </c>
      <c r="H41" s="404">
        <v>1</v>
      </c>
      <c r="I41" s="217">
        <f t="shared" si="0"/>
        <v>1</v>
      </c>
      <c r="J41" s="125"/>
    </row>
    <row r="42" spans="1:10" ht="68.25" customHeight="1">
      <c r="A42" s="125"/>
      <c r="B42" s="141" t="s">
        <v>332</v>
      </c>
      <c r="C42" s="562" t="s">
        <v>370</v>
      </c>
      <c r="D42" s="562"/>
      <c r="E42" s="142" t="s">
        <v>371</v>
      </c>
      <c r="F42" s="142" t="s">
        <v>335</v>
      </c>
      <c r="G42" s="197"/>
      <c r="H42" s="144">
        <v>0.1</v>
      </c>
      <c r="I42" s="145" t="s">
        <v>336</v>
      </c>
      <c r="J42" s="125"/>
    </row>
    <row r="43" spans="1:10" ht="47.25" customHeight="1">
      <c r="A43" s="125"/>
      <c r="B43" s="146" t="s">
        <v>332</v>
      </c>
      <c r="C43" s="563" t="s">
        <v>372</v>
      </c>
      <c r="D43" s="563"/>
      <c r="E43" s="147" t="s">
        <v>373</v>
      </c>
      <c r="F43" s="147" t="s">
        <v>335</v>
      </c>
      <c r="G43" s="218"/>
      <c r="H43" s="149">
        <v>0.5</v>
      </c>
      <c r="I43" s="150" t="s">
        <v>336</v>
      </c>
      <c r="J43" s="125"/>
    </row>
    <row r="44" spans="1:10" ht="51" customHeight="1">
      <c r="A44" s="125"/>
      <c r="B44" s="146" t="s">
        <v>332</v>
      </c>
      <c r="C44" s="563" t="s">
        <v>374</v>
      </c>
      <c r="D44" s="563"/>
      <c r="E44" s="147" t="s">
        <v>373</v>
      </c>
      <c r="F44" s="147" t="s">
        <v>335</v>
      </c>
      <c r="G44" s="219"/>
      <c r="H44" s="149">
        <v>0.3</v>
      </c>
      <c r="I44" s="150" t="s">
        <v>336</v>
      </c>
      <c r="J44" s="125"/>
    </row>
    <row r="45" spans="1:10" ht="32.25" customHeight="1" thickBot="1">
      <c r="A45" s="125"/>
      <c r="B45" s="151" t="s">
        <v>332</v>
      </c>
      <c r="C45" s="564" t="s">
        <v>375</v>
      </c>
      <c r="D45" s="564"/>
      <c r="E45" s="152" t="s">
        <v>373</v>
      </c>
      <c r="F45" s="152" t="s">
        <v>335</v>
      </c>
      <c r="G45" s="220"/>
      <c r="H45" s="154">
        <v>0.3</v>
      </c>
      <c r="I45" s="155" t="s">
        <v>336</v>
      </c>
      <c r="J45" s="125"/>
    </row>
    <row r="46" spans="1:13" ht="30.75" customHeight="1">
      <c r="A46" s="125"/>
      <c r="B46" s="552" t="s">
        <v>351</v>
      </c>
      <c r="C46" s="556" t="s">
        <v>597</v>
      </c>
      <c r="D46" s="557"/>
      <c r="E46" s="542" t="s">
        <v>376</v>
      </c>
      <c r="F46" s="196" t="s">
        <v>345</v>
      </c>
      <c r="G46" s="221">
        <v>85</v>
      </c>
      <c r="H46" s="221">
        <v>473</v>
      </c>
      <c r="I46" s="184">
        <f>G46/H46</f>
        <v>0.17970401691331925</v>
      </c>
      <c r="J46" s="125"/>
      <c r="M46" s="222"/>
    </row>
    <row r="47" spans="1:10" ht="14.25">
      <c r="A47" s="125"/>
      <c r="B47" s="552"/>
      <c r="C47" s="556"/>
      <c r="D47" s="557"/>
      <c r="E47" s="542"/>
      <c r="F47" s="133" t="s">
        <v>327</v>
      </c>
      <c r="G47" s="221">
        <v>11</v>
      </c>
      <c r="H47" s="223">
        <f>H46*0.2</f>
        <v>94.60000000000001</v>
      </c>
      <c r="I47" s="184">
        <f>G47/H47</f>
        <v>0.11627906976744184</v>
      </c>
      <c r="J47" s="125"/>
    </row>
    <row r="48" spans="1:10" ht="18" customHeight="1">
      <c r="A48" s="125"/>
      <c r="B48" s="552"/>
      <c r="C48" s="556"/>
      <c r="D48" s="557"/>
      <c r="E48" s="542"/>
      <c r="F48" s="133" t="s">
        <v>328</v>
      </c>
      <c r="G48" s="221">
        <v>2</v>
      </c>
      <c r="H48" s="223">
        <f>H46*0.15</f>
        <v>70.95</v>
      </c>
      <c r="I48" s="184">
        <f>G48/H48</f>
        <v>0.02818886539816772</v>
      </c>
      <c r="J48" s="125"/>
    </row>
    <row r="49" spans="1:10" ht="18" customHeight="1" thickBot="1">
      <c r="A49" s="125"/>
      <c r="B49" s="132"/>
      <c r="C49" s="224"/>
      <c r="D49" s="225"/>
      <c r="E49" s="196"/>
      <c r="F49" s="133" t="s">
        <v>329</v>
      </c>
      <c r="G49" s="221">
        <v>0</v>
      </c>
      <c r="H49" s="223">
        <v>0</v>
      </c>
      <c r="I49" s="166" t="s">
        <v>331</v>
      </c>
      <c r="J49" s="125"/>
    </row>
    <row r="50" spans="1:10" ht="32.25" customHeight="1">
      <c r="A50" s="125"/>
      <c r="B50" s="561" t="s">
        <v>351</v>
      </c>
      <c r="C50" s="554" t="s">
        <v>596</v>
      </c>
      <c r="D50" s="555"/>
      <c r="E50" s="544" t="s">
        <v>377</v>
      </c>
      <c r="F50" s="127" t="s">
        <v>345</v>
      </c>
      <c r="G50" s="226">
        <v>154</v>
      </c>
      <c r="H50" s="226">
        <v>272</v>
      </c>
      <c r="I50" s="217">
        <f>G50/H50</f>
        <v>0.5661764705882353</v>
      </c>
      <c r="J50" s="125"/>
    </row>
    <row r="51" spans="1:10" ht="14.25">
      <c r="A51" s="125"/>
      <c r="B51" s="552"/>
      <c r="C51" s="556"/>
      <c r="D51" s="557"/>
      <c r="E51" s="542"/>
      <c r="F51" s="133" t="s">
        <v>327</v>
      </c>
      <c r="G51" s="221">
        <v>17</v>
      </c>
      <c r="H51" s="223">
        <f>H50*0.2</f>
        <v>54.400000000000006</v>
      </c>
      <c r="I51" s="184">
        <f>G51/H51</f>
        <v>0.31249999999999994</v>
      </c>
      <c r="J51" s="125"/>
    </row>
    <row r="52" spans="1:10" ht="17.25" customHeight="1">
      <c r="A52" s="125"/>
      <c r="B52" s="552"/>
      <c r="C52" s="556"/>
      <c r="D52" s="557"/>
      <c r="E52" s="542"/>
      <c r="F52" s="133" t="s">
        <v>328</v>
      </c>
      <c r="G52" s="221">
        <v>9</v>
      </c>
      <c r="H52" s="223">
        <f>H50*0.15</f>
        <v>40.8</v>
      </c>
      <c r="I52" s="184">
        <f>G52/H52</f>
        <v>0.22058823529411767</v>
      </c>
      <c r="J52" s="125"/>
    </row>
    <row r="53" spans="1:10" ht="17.25" customHeight="1">
      <c r="A53" s="125"/>
      <c r="B53" s="552"/>
      <c r="C53" s="556"/>
      <c r="D53" s="557"/>
      <c r="E53" s="542"/>
      <c r="F53" s="133" t="s">
        <v>329</v>
      </c>
      <c r="G53" s="221">
        <v>0</v>
      </c>
      <c r="H53" s="223">
        <f>H50*0.08</f>
        <v>21.76</v>
      </c>
      <c r="I53" s="184">
        <f>G53/H53</f>
        <v>0</v>
      </c>
      <c r="J53" s="125"/>
    </row>
    <row r="54" spans="1:10" ht="60" customHeight="1">
      <c r="A54" s="125"/>
      <c r="B54" s="553"/>
      <c r="C54" s="558"/>
      <c r="D54" s="559"/>
      <c r="E54" s="543"/>
      <c r="F54" s="170" t="s">
        <v>378</v>
      </c>
      <c r="G54" s="227">
        <v>472</v>
      </c>
      <c r="H54" s="228"/>
      <c r="I54" s="229"/>
      <c r="J54" s="125"/>
    </row>
    <row r="55" spans="1:10" ht="34.5" customHeight="1">
      <c r="A55" s="125"/>
      <c r="B55" s="132" t="s">
        <v>351</v>
      </c>
      <c r="C55" s="556" t="s">
        <v>379</v>
      </c>
      <c r="D55" s="557"/>
      <c r="E55" s="196" t="s">
        <v>377</v>
      </c>
      <c r="F55" s="196" t="s">
        <v>345</v>
      </c>
      <c r="G55" s="221">
        <v>25</v>
      </c>
      <c r="H55" s="221">
        <v>109</v>
      </c>
      <c r="I55" s="184">
        <f>25/H55</f>
        <v>0.22935779816513763</v>
      </c>
      <c r="J55" s="125"/>
    </row>
    <row r="56" spans="1:10" ht="14.25">
      <c r="A56" s="125"/>
      <c r="B56" s="132"/>
      <c r="C56" s="556"/>
      <c r="D56" s="557"/>
      <c r="E56" s="196"/>
      <c r="F56" s="133" t="s">
        <v>327</v>
      </c>
      <c r="G56" s="221">
        <v>1</v>
      </c>
      <c r="H56" s="223">
        <f>H55*0.2</f>
        <v>21.8</v>
      </c>
      <c r="I56" s="184">
        <f>G56/H56</f>
        <v>0.04587155963302752</v>
      </c>
      <c r="J56" s="125"/>
    </row>
    <row r="57" spans="1:10" ht="21" customHeight="1">
      <c r="A57" s="125"/>
      <c r="B57" s="132"/>
      <c r="C57" s="556"/>
      <c r="D57" s="557"/>
      <c r="E57" s="196"/>
      <c r="F57" s="133" t="s">
        <v>328</v>
      </c>
      <c r="G57" s="221">
        <v>0</v>
      </c>
      <c r="H57" s="223">
        <f>H55*0.15</f>
        <v>16.349999999999998</v>
      </c>
      <c r="I57" s="184">
        <f>G57/H57</f>
        <v>0</v>
      </c>
      <c r="J57" s="125"/>
    </row>
    <row r="58" spans="1:10" ht="18" customHeight="1" thickBot="1">
      <c r="A58" s="125"/>
      <c r="B58" s="132"/>
      <c r="C58" s="230"/>
      <c r="D58" s="231"/>
      <c r="E58" s="232"/>
      <c r="F58" s="133" t="s">
        <v>329</v>
      </c>
      <c r="G58" s="233">
        <v>0</v>
      </c>
      <c r="H58" s="233">
        <v>0</v>
      </c>
      <c r="I58" s="166" t="s">
        <v>331</v>
      </c>
      <c r="J58" s="125"/>
    </row>
    <row r="59" spans="1:10" ht="42" thickBot="1">
      <c r="A59" s="125"/>
      <c r="B59" s="234" t="s">
        <v>332</v>
      </c>
      <c r="C59" s="550" t="s">
        <v>380</v>
      </c>
      <c r="D59" s="550"/>
      <c r="E59" s="235" t="s">
        <v>381</v>
      </c>
      <c r="F59" s="235" t="s">
        <v>382</v>
      </c>
      <c r="G59" s="236"/>
      <c r="H59" s="237">
        <v>0.2</v>
      </c>
      <c r="I59" s="238" t="s">
        <v>336</v>
      </c>
      <c r="J59" s="125"/>
    </row>
    <row r="60" spans="1:10" ht="69">
      <c r="A60" s="125"/>
      <c r="B60" s="199" t="s">
        <v>351</v>
      </c>
      <c r="C60" s="560" t="s">
        <v>383</v>
      </c>
      <c r="D60" s="560"/>
      <c r="E60" s="200" t="s">
        <v>384</v>
      </c>
      <c r="F60" s="200" t="s">
        <v>385</v>
      </c>
      <c r="G60" s="202">
        <v>18</v>
      </c>
      <c r="H60" s="202">
        <v>18</v>
      </c>
      <c r="I60" s="203">
        <f>G60/H60</f>
        <v>1</v>
      </c>
      <c r="J60" s="125"/>
    </row>
    <row r="61" spans="1:10" ht="46.5" customHeight="1">
      <c r="A61" s="125"/>
      <c r="B61" s="204" t="s">
        <v>351</v>
      </c>
      <c r="C61" s="545" t="s">
        <v>386</v>
      </c>
      <c r="D61" s="545"/>
      <c r="E61" s="205" t="s">
        <v>387</v>
      </c>
      <c r="F61" s="205" t="s">
        <v>388</v>
      </c>
      <c r="G61" s="207">
        <v>10</v>
      </c>
      <c r="H61" s="207">
        <v>10</v>
      </c>
      <c r="I61" s="208">
        <f>G61/H61</f>
        <v>1</v>
      </c>
      <c r="J61" s="125"/>
    </row>
    <row r="62" spans="1:10" ht="36" customHeight="1">
      <c r="A62" s="125"/>
      <c r="B62" s="204" t="s">
        <v>351</v>
      </c>
      <c r="C62" s="545" t="s">
        <v>389</v>
      </c>
      <c r="D62" s="545"/>
      <c r="E62" s="205" t="s">
        <v>390</v>
      </c>
      <c r="F62" s="205" t="s">
        <v>391</v>
      </c>
      <c r="G62" s="239">
        <v>0.97</v>
      </c>
      <c r="H62" s="240">
        <v>1</v>
      </c>
      <c r="I62" s="208">
        <f>G62/H62</f>
        <v>0.97</v>
      </c>
      <c r="J62" s="125"/>
    </row>
    <row r="63" spans="1:10" ht="27">
      <c r="A63" s="125"/>
      <c r="B63" s="204" t="s">
        <v>351</v>
      </c>
      <c r="C63" s="545" t="s">
        <v>392</v>
      </c>
      <c r="D63" s="545"/>
      <c r="E63" s="205" t="s">
        <v>393</v>
      </c>
      <c r="F63" s="205" t="s">
        <v>394</v>
      </c>
      <c r="G63" s="239">
        <v>1</v>
      </c>
      <c r="H63" s="240">
        <v>1</v>
      </c>
      <c r="I63" s="208">
        <f>G63/H63</f>
        <v>1</v>
      </c>
      <c r="J63" s="125"/>
    </row>
    <row r="64" spans="1:10" ht="42" thickBot="1">
      <c r="A64" s="125"/>
      <c r="B64" s="126" t="s">
        <v>351</v>
      </c>
      <c r="C64" s="549" t="s">
        <v>395</v>
      </c>
      <c r="D64" s="549"/>
      <c r="E64" s="127" t="s">
        <v>396</v>
      </c>
      <c r="F64" s="127" t="s">
        <v>397</v>
      </c>
      <c r="G64" s="241">
        <v>1</v>
      </c>
      <c r="H64" s="216">
        <v>1</v>
      </c>
      <c r="I64" s="217">
        <f>G64/H64</f>
        <v>1</v>
      </c>
      <c r="J64" s="125"/>
    </row>
    <row r="65" spans="1:10" ht="91.5" customHeight="1" thickBot="1">
      <c r="A65" s="125"/>
      <c r="B65" s="234" t="s">
        <v>332</v>
      </c>
      <c r="C65" s="550" t="s">
        <v>398</v>
      </c>
      <c r="D65" s="550"/>
      <c r="E65" s="235" t="s">
        <v>399</v>
      </c>
      <c r="F65" s="235" t="s">
        <v>400</v>
      </c>
      <c r="G65" s="236"/>
      <c r="H65" s="237">
        <v>0.25</v>
      </c>
      <c r="I65" s="238" t="s">
        <v>336</v>
      </c>
      <c r="J65" s="125"/>
    </row>
    <row r="66" spans="1:11" ht="64.5" customHeight="1">
      <c r="A66" s="125"/>
      <c r="B66" s="199" t="s">
        <v>351</v>
      </c>
      <c r="C66" s="560" t="s">
        <v>599</v>
      </c>
      <c r="D66" s="560"/>
      <c r="E66" s="200" t="s">
        <v>401</v>
      </c>
      <c r="F66" s="200" t="s">
        <v>402</v>
      </c>
      <c r="G66" s="406">
        <v>0.9</v>
      </c>
      <c r="H66" s="242">
        <v>1</v>
      </c>
      <c r="I66" s="243">
        <f aca="true" t="shared" si="1" ref="I66:I73">G66/H66</f>
        <v>0.9</v>
      </c>
      <c r="J66" s="125"/>
      <c r="K66" s="244"/>
    </row>
    <row r="67" spans="1:11" ht="16.5" customHeight="1">
      <c r="A67" s="125"/>
      <c r="B67" s="204" t="s">
        <v>351</v>
      </c>
      <c r="C67" s="545" t="s">
        <v>403</v>
      </c>
      <c r="D67" s="545"/>
      <c r="E67" s="205" t="s">
        <v>404</v>
      </c>
      <c r="F67" s="205" t="s">
        <v>405</v>
      </c>
      <c r="G67" s="407">
        <v>2</v>
      </c>
      <c r="H67" s="207">
        <v>3</v>
      </c>
      <c r="I67" s="414">
        <f t="shared" si="1"/>
        <v>0.6666666666666666</v>
      </c>
      <c r="J67" s="125"/>
      <c r="K67" s="244"/>
    </row>
    <row r="68" spans="1:11" ht="27">
      <c r="A68" s="125"/>
      <c r="B68" s="204" t="s">
        <v>351</v>
      </c>
      <c r="C68" s="545" t="s">
        <v>406</v>
      </c>
      <c r="D68" s="545"/>
      <c r="E68" s="245" t="s">
        <v>407</v>
      </c>
      <c r="F68" s="245" t="s">
        <v>410</v>
      </c>
      <c r="G68" s="392">
        <v>0.93</v>
      </c>
      <c r="H68" s="246">
        <v>1</v>
      </c>
      <c r="I68" s="208">
        <f t="shared" si="1"/>
        <v>0.93</v>
      </c>
      <c r="J68" s="125"/>
      <c r="K68" s="244"/>
    </row>
    <row r="69" spans="1:11" ht="27">
      <c r="A69" s="125"/>
      <c r="B69" s="204" t="s">
        <v>351</v>
      </c>
      <c r="C69" s="545" t="s">
        <v>408</v>
      </c>
      <c r="D69" s="545"/>
      <c r="E69" s="245" t="s">
        <v>409</v>
      </c>
      <c r="F69" s="245" t="s">
        <v>410</v>
      </c>
      <c r="G69" s="392">
        <v>0.88</v>
      </c>
      <c r="H69" s="246">
        <v>1</v>
      </c>
      <c r="I69" s="208">
        <f t="shared" si="1"/>
        <v>0.88</v>
      </c>
      <c r="J69" s="125"/>
      <c r="K69" s="244"/>
    </row>
    <row r="70" spans="1:11" ht="54.75">
      <c r="A70" s="125"/>
      <c r="B70" s="204" t="s">
        <v>351</v>
      </c>
      <c r="C70" s="545" t="s">
        <v>411</v>
      </c>
      <c r="D70" s="545"/>
      <c r="E70" s="205" t="s">
        <v>412</v>
      </c>
      <c r="F70" s="205" t="s">
        <v>413</v>
      </c>
      <c r="G70" s="246">
        <v>1</v>
      </c>
      <c r="H70" s="240">
        <v>1</v>
      </c>
      <c r="I70" s="208">
        <f t="shared" si="1"/>
        <v>1</v>
      </c>
      <c r="J70" s="125"/>
      <c r="K70" s="244"/>
    </row>
    <row r="71" spans="1:11" ht="54.75">
      <c r="A71" s="125"/>
      <c r="B71" s="204" t="s">
        <v>351</v>
      </c>
      <c r="C71" s="545" t="s">
        <v>414</v>
      </c>
      <c r="D71" s="545"/>
      <c r="E71" s="205" t="s">
        <v>415</v>
      </c>
      <c r="F71" s="205" t="s">
        <v>543</v>
      </c>
      <c r="G71" s="246">
        <v>0.67</v>
      </c>
      <c r="H71" s="393">
        <v>1</v>
      </c>
      <c r="I71" s="208">
        <f t="shared" si="1"/>
        <v>0.67</v>
      </c>
      <c r="J71" s="125"/>
      <c r="K71" s="244"/>
    </row>
    <row r="72" spans="1:11" ht="54.75">
      <c r="A72" s="125"/>
      <c r="B72" s="204" t="s">
        <v>351</v>
      </c>
      <c r="C72" s="545" t="s">
        <v>414</v>
      </c>
      <c r="D72" s="545"/>
      <c r="E72" s="205" t="s">
        <v>416</v>
      </c>
      <c r="F72" s="205" t="s">
        <v>544</v>
      </c>
      <c r="G72" s="246">
        <v>1</v>
      </c>
      <c r="H72" s="393">
        <v>1</v>
      </c>
      <c r="I72" s="208">
        <f t="shared" si="1"/>
        <v>1</v>
      </c>
      <c r="J72" s="125"/>
      <c r="K72" s="244"/>
    </row>
    <row r="73" spans="1:11" ht="31.5" customHeight="1" thickBot="1">
      <c r="A73" s="125"/>
      <c r="B73" s="126" t="s">
        <v>351</v>
      </c>
      <c r="C73" s="549" t="s">
        <v>417</v>
      </c>
      <c r="D73" s="549"/>
      <c r="E73" s="127" t="s">
        <v>418</v>
      </c>
      <c r="F73" s="127" t="s">
        <v>419</v>
      </c>
      <c r="G73" s="408">
        <v>0.98</v>
      </c>
      <c r="H73" s="216">
        <v>1</v>
      </c>
      <c r="I73" s="217">
        <f t="shared" si="1"/>
        <v>0.98</v>
      </c>
      <c r="J73" s="125"/>
      <c r="K73" s="244"/>
    </row>
    <row r="74" spans="1:10" ht="107.25" customHeight="1" thickBot="1">
      <c r="A74" s="125"/>
      <c r="B74" s="234" t="s">
        <v>332</v>
      </c>
      <c r="C74" s="550" t="s">
        <v>420</v>
      </c>
      <c r="D74" s="550"/>
      <c r="E74" s="235" t="s">
        <v>421</v>
      </c>
      <c r="F74" s="235" t="s">
        <v>400</v>
      </c>
      <c r="G74" s="247"/>
      <c r="H74" s="248">
        <v>0.6</v>
      </c>
      <c r="I74" s="249" t="s">
        <v>422</v>
      </c>
      <c r="J74" s="125"/>
    </row>
    <row r="75" spans="1:11" ht="18.75" customHeight="1">
      <c r="A75" s="125"/>
      <c r="B75" s="551" t="s">
        <v>341</v>
      </c>
      <c r="C75" s="554" t="s">
        <v>423</v>
      </c>
      <c r="D75" s="555"/>
      <c r="E75" s="541" t="s">
        <v>424</v>
      </c>
      <c r="F75" s="250" t="s">
        <v>400</v>
      </c>
      <c r="G75" s="251">
        <f>560/200</f>
        <v>2.8</v>
      </c>
      <c r="H75" s="252">
        <v>0.8</v>
      </c>
      <c r="I75" s="253">
        <f>G75/H75</f>
        <v>3.4999999999999996</v>
      </c>
      <c r="J75" s="125"/>
      <c r="K75" s="244"/>
    </row>
    <row r="76" spans="1:10" ht="27">
      <c r="A76" s="125"/>
      <c r="B76" s="552"/>
      <c r="C76" s="556"/>
      <c r="D76" s="557"/>
      <c r="E76" s="542"/>
      <c r="F76" s="196" t="s">
        <v>425</v>
      </c>
      <c r="G76" s="254">
        <v>560</v>
      </c>
      <c r="H76" s="255">
        <f>160</f>
        <v>160</v>
      </c>
      <c r="I76" s="135">
        <f>G76/H76</f>
        <v>3.5</v>
      </c>
      <c r="J76" s="125"/>
    </row>
    <row r="77" spans="1:12" ht="27">
      <c r="A77" s="125"/>
      <c r="B77" s="552"/>
      <c r="C77" s="556"/>
      <c r="D77" s="557"/>
      <c r="E77" s="542"/>
      <c r="F77" s="133" t="s">
        <v>426</v>
      </c>
      <c r="G77" s="254">
        <v>320</v>
      </c>
      <c r="H77" s="255">
        <v>0</v>
      </c>
      <c r="I77" s="256" t="s">
        <v>331</v>
      </c>
      <c r="J77" s="125"/>
      <c r="L77" s="136"/>
    </row>
    <row r="78" spans="1:12" ht="14.25">
      <c r="A78" s="125"/>
      <c r="B78" s="552"/>
      <c r="C78" s="556"/>
      <c r="D78" s="557"/>
      <c r="E78" s="542"/>
      <c r="F78" s="133" t="s">
        <v>427</v>
      </c>
      <c r="G78" s="257">
        <v>284</v>
      </c>
      <c r="H78" s="255">
        <f>H76*0.3</f>
        <v>48</v>
      </c>
      <c r="I78" s="135">
        <f>G78/H78</f>
        <v>5.916666666666667</v>
      </c>
      <c r="J78" s="125"/>
      <c r="L78" s="136"/>
    </row>
    <row r="79" spans="1:10" ht="14.25">
      <c r="A79" s="125"/>
      <c r="B79" s="552"/>
      <c r="C79" s="556"/>
      <c r="D79" s="557"/>
      <c r="E79" s="543"/>
      <c r="F79" s="258" t="s">
        <v>428</v>
      </c>
      <c r="G79" s="259">
        <v>71</v>
      </c>
      <c r="H79" s="260">
        <f>H76*0.15</f>
        <v>24</v>
      </c>
      <c r="I79" s="135">
        <f>G79/H79</f>
        <v>2.9583333333333335</v>
      </c>
      <c r="J79" s="125"/>
    </row>
    <row r="80" spans="1:10" ht="20.25" customHeight="1">
      <c r="A80" s="125"/>
      <c r="B80" s="552"/>
      <c r="C80" s="556"/>
      <c r="D80" s="557"/>
      <c r="E80" s="544" t="s">
        <v>429</v>
      </c>
      <c r="F80" s="261" t="s">
        <v>430</v>
      </c>
      <c r="G80" s="262">
        <f>3718/4000</f>
        <v>0.9295</v>
      </c>
      <c r="H80" s="262">
        <v>0.8</v>
      </c>
      <c r="I80" s="263">
        <f>G80/H80</f>
        <v>1.161875</v>
      </c>
      <c r="J80" s="125"/>
    </row>
    <row r="81" spans="1:10" ht="29.25" customHeight="1">
      <c r="A81" s="125"/>
      <c r="B81" s="552"/>
      <c r="C81" s="556"/>
      <c r="D81" s="557"/>
      <c r="E81" s="542"/>
      <c r="F81" s="160" t="s">
        <v>431</v>
      </c>
      <c r="G81" s="264">
        <v>3718</v>
      </c>
      <c r="H81" s="265">
        <f>4000*0.8</f>
        <v>3200</v>
      </c>
      <c r="I81" s="266">
        <f>G81/H81</f>
        <v>1.161875</v>
      </c>
      <c r="J81" s="125"/>
    </row>
    <row r="82" spans="1:10" ht="29.25" customHeight="1">
      <c r="A82" s="125"/>
      <c r="B82" s="552"/>
      <c r="C82" s="556"/>
      <c r="D82" s="557"/>
      <c r="E82" s="542"/>
      <c r="F82" s="133" t="s">
        <v>432</v>
      </c>
      <c r="G82" s="267">
        <v>1400</v>
      </c>
      <c r="H82" s="255">
        <v>0</v>
      </c>
      <c r="I82" s="268" t="s">
        <v>331</v>
      </c>
      <c r="J82" s="125"/>
    </row>
    <row r="83" spans="1:10" ht="16.5" customHeight="1">
      <c r="A83" s="125"/>
      <c r="B83" s="552"/>
      <c r="C83" s="556"/>
      <c r="D83" s="557"/>
      <c r="E83" s="542"/>
      <c r="F83" s="133" t="s">
        <v>433</v>
      </c>
      <c r="G83" s="267">
        <v>1983</v>
      </c>
      <c r="H83" s="255">
        <f>H81*0.4</f>
        <v>1280</v>
      </c>
      <c r="I83" s="135">
        <f aca="true" t="shared" si="2" ref="I83:I88">G83/H83</f>
        <v>1.54921875</v>
      </c>
      <c r="J83" s="125"/>
    </row>
    <row r="84" spans="1:10" ht="14.25">
      <c r="A84" s="125"/>
      <c r="B84" s="552"/>
      <c r="C84" s="556"/>
      <c r="D84" s="557"/>
      <c r="E84" s="542"/>
      <c r="F84" s="133" t="s">
        <v>434</v>
      </c>
      <c r="G84" s="267">
        <v>1901</v>
      </c>
      <c r="H84" s="255">
        <f>H81*0.4</f>
        <v>1280</v>
      </c>
      <c r="I84" s="135">
        <f t="shared" si="2"/>
        <v>1.48515625</v>
      </c>
      <c r="J84" s="125"/>
    </row>
    <row r="85" spans="1:10" ht="14.25">
      <c r="A85" s="125"/>
      <c r="B85" s="553"/>
      <c r="C85" s="558"/>
      <c r="D85" s="559"/>
      <c r="E85" s="543"/>
      <c r="F85" s="258" t="s">
        <v>329</v>
      </c>
      <c r="G85" s="260">
        <v>305</v>
      </c>
      <c r="H85" s="260">
        <f>H81*0.08</f>
        <v>256</v>
      </c>
      <c r="I85" s="135">
        <f t="shared" si="2"/>
        <v>1.19140625</v>
      </c>
      <c r="J85" s="125"/>
    </row>
    <row r="86" spans="1:11" ht="41.25">
      <c r="A86" s="125"/>
      <c r="B86" s="204" t="s">
        <v>351</v>
      </c>
      <c r="C86" s="545" t="s">
        <v>435</v>
      </c>
      <c r="D86" s="545"/>
      <c r="E86" s="205" t="s">
        <v>436</v>
      </c>
      <c r="F86" s="205" t="s">
        <v>437</v>
      </c>
      <c r="G86" s="269">
        <v>5</v>
      </c>
      <c r="H86" s="269">
        <v>5</v>
      </c>
      <c r="I86" s="270">
        <f t="shared" si="2"/>
        <v>1</v>
      </c>
      <c r="J86" s="125"/>
      <c r="K86" s="271"/>
    </row>
    <row r="87" spans="1:11" ht="27">
      <c r="A87" s="125"/>
      <c r="B87" s="546" t="s">
        <v>351</v>
      </c>
      <c r="C87" s="545" t="s">
        <v>438</v>
      </c>
      <c r="D87" s="545"/>
      <c r="E87" s="205" t="s">
        <v>439</v>
      </c>
      <c r="F87" s="205" t="s">
        <v>440</v>
      </c>
      <c r="G87" s="207">
        <v>9</v>
      </c>
      <c r="H87" s="207">
        <v>8</v>
      </c>
      <c r="I87" s="208">
        <f t="shared" si="2"/>
        <v>1.125</v>
      </c>
      <c r="J87" s="125"/>
      <c r="K87" s="271"/>
    </row>
    <row r="88" spans="1:11" ht="27.75" thickBot="1">
      <c r="A88" s="125"/>
      <c r="B88" s="547"/>
      <c r="C88" s="548"/>
      <c r="D88" s="548"/>
      <c r="E88" s="272" t="s">
        <v>441</v>
      </c>
      <c r="F88" s="272" t="s">
        <v>442</v>
      </c>
      <c r="G88" s="415">
        <v>2</v>
      </c>
      <c r="H88" s="415">
        <v>3</v>
      </c>
      <c r="I88" s="416">
        <f t="shared" si="2"/>
        <v>0.6666666666666666</v>
      </c>
      <c r="J88" s="125"/>
      <c r="K88" s="271"/>
    </row>
    <row r="89" spans="1:10" ht="15" thickBot="1">
      <c r="A89" s="273"/>
      <c r="B89" s="273"/>
      <c r="C89" s="273"/>
      <c r="D89" s="273"/>
      <c r="E89" s="274"/>
      <c r="F89" s="274"/>
      <c r="G89" s="273"/>
      <c r="H89" s="273"/>
      <c r="I89" s="273"/>
      <c r="J89" s="275"/>
    </row>
  </sheetData>
  <sheetProtection/>
  <mergeCells count="62">
    <mergeCell ref="A2:B2"/>
    <mergeCell ref="B3:I3"/>
    <mergeCell ref="B4:I4"/>
    <mergeCell ref="B5:I5"/>
    <mergeCell ref="B6:I6"/>
    <mergeCell ref="C7:D7"/>
    <mergeCell ref="C8:D12"/>
    <mergeCell ref="E8:E12"/>
    <mergeCell ref="C13:D13"/>
    <mergeCell ref="C14:D14"/>
    <mergeCell ref="C15:D15"/>
    <mergeCell ref="B16:B21"/>
    <mergeCell ref="C16:D21"/>
    <mergeCell ref="E16:E21"/>
    <mergeCell ref="B22:B27"/>
    <mergeCell ref="C22:D27"/>
    <mergeCell ref="E22:E27"/>
    <mergeCell ref="B28:B31"/>
    <mergeCell ref="C28:D31"/>
    <mergeCell ref="E28:E31"/>
    <mergeCell ref="C33:D33"/>
    <mergeCell ref="C34:D34"/>
    <mergeCell ref="C35:D35"/>
    <mergeCell ref="C36:D36"/>
    <mergeCell ref="B37:B39"/>
    <mergeCell ref="C37:D39"/>
    <mergeCell ref="E37:E39"/>
    <mergeCell ref="C41:D41"/>
    <mergeCell ref="C42:D42"/>
    <mergeCell ref="C43:D43"/>
    <mergeCell ref="C44:D44"/>
    <mergeCell ref="C45:D45"/>
    <mergeCell ref="B46:B48"/>
    <mergeCell ref="C46:D48"/>
    <mergeCell ref="E46:E48"/>
    <mergeCell ref="B50:B54"/>
    <mergeCell ref="C50:D54"/>
    <mergeCell ref="E50:E54"/>
    <mergeCell ref="C55:D57"/>
    <mergeCell ref="C59:D59"/>
    <mergeCell ref="C60:D60"/>
    <mergeCell ref="C61:D61"/>
    <mergeCell ref="C62:D62"/>
    <mergeCell ref="C63:D63"/>
    <mergeCell ref="B75:B85"/>
    <mergeCell ref="C75:D85"/>
    <mergeCell ref="C64:D64"/>
    <mergeCell ref="C65:D65"/>
    <mergeCell ref="C66:D66"/>
    <mergeCell ref="C67:D67"/>
    <mergeCell ref="C68:D68"/>
    <mergeCell ref="C69:D69"/>
    <mergeCell ref="E75:E79"/>
    <mergeCell ref="E80:E85"/>
    <mergeCell ref="C86:D86"/>
    <mergeCell ref="B87:B88"/>
    <mergeCell ref="C87:D88"/>
    <mergeCell ref="C70:D70"/>
    <mergeCell ref="C71:D71"/>
    <mergeCell ref="C72:D72"/>
    <mergeCell ref="C73:D73"/>
    <mergeCell ref="C74:D74"/>
  </mergeCells>
  <printOptions/>
  <pageMargins left="0.7" right="0.7" top="0.75" bottom="0.75" header="0.3" footer="0.3"/>
  <pageSetup fitToHeight="0" fitToWidth="1" horizontalDpi="600" verticalDpi="600" orientation="portrait" scale="48" r:id="rId1"/>
</worksheet>
</file>

<file path=xl/worksheets/sheet6.xml><?xml version="1.0" encoding="utf-8"?>
<worksheet xmlns="http://schemas.openxmlformats.org/spreadsheetml/2006/main" xmlns:r="http://schemas.openxmlformats.org/officeDocument/2006/relationships">
  <sheetPr>
    <pageSetUpPr fitToPage="1"/>
  </sheetPr>
  <dimension ref="A1:D28"/>
  <sheetViews>
    <sheetView showGridLines="0" zoomScale="70" zoomScaleNormal="70" zoomScalePageLayoutView="0" workbookViewId="0" topLeftCell="A16">
      <selection activeCell="B15" sqref="B15"/>
    </sheetView>
  </sheetViews>
  <sheetFormatPr defaultColWidth="9.140625" defaultRowHeight="15"/>
  <cols>
    <col min="1" max="1" width="32.140625" style="0" customWidth="1"/>
    <col min="2" max="2" width="122.421875" style="0" bestFit="1" customWidth="1"/>
    <col min="3" max="3" width="83.57421875" style="0" customWidth="1"/>
    <col min="4" max="4" width="44.8515625" style="0" customWidth="1"/>
    <col min="5" max="16384" width="11.57421875" style="0" customWidth="1"/>
  </cols>
  <sheetData>
    <row r="1" spans="1:2" ht="15" thickBot="1">
      <c r="A1" s="26"/>
      <c r="B1" s="27"/>
    </row>
    <row r="2" spans="1:2" ht="18" thickBot="1">
      <c r="A2" s="589" t="s">
        <v>33</v>
      </c>
      <c r="B2" s="590"/>
    </row>
    <row r="3" spans="1:2" ht="14.25">
      <c r="A3" s="28"/>
      <c r="B3" s="29"/>
    </row>
    <row r="4" spans="1:2" ht="15" thickBot="1">
      <c r="A4" s="30" t="s">
        <v>34</v>
      </c>
      <c r="B4" s="29"/>
    </row>
    <row r="5" spans="1:2" ht="27.75" thickBot="1">
      <c r="A5" s="31" t="s">
        <v>35</v>
      </c>
      <c r="B5" s="32" t="s">
        <v>36</v>
      </c>
    </row>
    <row r="6" spans="1:4" ht="195.75" customHeight="1" thickBot="1">
      <c r="A6" s="35" t="s">
        <v>549</v>
      </c>
      <c r="B6" s="417" t="s">
        <v>612</v>
      </c>
      <c r="D6" s="33"/>
    </row>
    <row r="7" spans="1:4" ht="152.25" thickBot="1">
      <c r="A7" s="39" t="s">
        <v>550</v>
      </c>
      <c r="B7" s="418" t="s">
        <v>613</v>
      </c>
      <c r="D7" s="33"/>
    </row>
    <row r="8" spans="1:3" ht="303.75" thickBot="1">
      <c r="A8" s="34" t="s">
        <v>542</v>
      </c>
      <c r="B8" s="35" t="s">
        <v>602</v>
      </c>
      <c r="C8" s="36" t="s">
        <v>37</v>
      </c>
    </row>
    <row r="9" spans="1:2" ht="180.75" customHeight="1" thickBot="1">
      <c r="A9" s="35" t="s">
        <v>551</v>
      </c>
      <c r="B9" s="419" t="s">
        <v>614</v>
      </c>
    </row>
    <row r="10" spans="1:2" ht="14.25">
      <c r="A10" s="40"/>
      <c r="B10" s="37"/>
    </row>
    <row r="11" spans="1:2" ht="15" thickBot="1">
      <c r="A11" s="591" t="s">
        <v>38</v>
      </c>
      <c r="B11" s="592"/>
    </row>
    <row r="12" spans="1:2" ht="15" thickBot="1">
      <c r="A12" s="41" t="s">
        <v>39</v>
      </c>
      <c r="B12" s="41" t="s">
        <v>40</v>
      </c>
    </row>
    <row r="13" spans="1:2" ht="15" thickBot="1">
      <c r="A13" s="588" t="s">
        <v>41</v>
      </c>
      <c r="B13" s="588"/>
    </row>
    <row r="14" spans="1:2" ht="120" thickBot="1">
      <c r="A14" s="34" t="s">
        <v>42</v>
      </c>
      <c r="B14" s="34"/>
    </row>
    <row r="15" spans="1:2" ht="69" thickBot="1">
      <c r="A15" s="34" t="s">
        <v>43</v>
      </c>
      <c r="B15" s="34"/>
    </row>
    <row r="16" spans="1:2" ht="24.75" customHeight="1" thickBot="1">
      <c r="A16" s="588" t="s">
        <v>44</v>
      </c>
      <c r="B16" s="588"/>
    </row>
    <row r="17" spans="1:2" ht="96.75" thickBot="1">
      <c r="A17" s="34" t="s">
        <v>45</v>
      </c>
      <c r="B17" s="34"/>
    </row>
    <row r="18" spans="1:2" ht="69" thickBot="1">
      <c r="A18" s="34" t="s">
        <v>46</v>
      </c>
      <c r="B18" s="43"/>
    </row>
    <row r="19" spans="1:2" ht="15" thickBot="1">
      <c r="A19" s="588" t="s">
        <v>47</v>
      </c>
      <c r="B19" s="588"/>
    </row>
    <row r="20" spans="1:2" ht="42" thickBot="1">
      <c r="A20" s="34" t="s">
        <v>48</v>
      </c>
      <c r="B20" s="34"/>
    </row>
    <row r="21" spans="1:2" ht="42" thickBot="1">
      <c r="A21" s="34" t="s">
        <v>49</v>
      </c>
      <c r="B21" s="34"/>
    </row>
    <row r="22" spans="1:2" ht="15" thickBot="1">
      <c r="A22" s="34" t="s">
        <v>50</v>
      </c>
      <c r="B22" s="34"/>
    </row>
    <row r="23" spans="1:2" ht="15" thickBot="1">
      <c r="A23" s="588" t="s">
        <v>51</v>
      </c>
      <c r="B23" s="588"/>
    </row>
    <row r="24" spans="1:2" ht="83.25" thickBot="1">
      <c r="A24" s="34" t="s">
        <v>52</v>
      </c>
      <c r="B24" s="34"/>
    </row>
    <row r="25" spans="1:2" ht="42" thickBot="1">
      <c r="A25" s="34" t="s">
        <v>537</v>
      </c>
      <c r="B25" s="34"/>
    </row>
    <row r="26" spans="1:2" ht="96.75" thickBot="1">
      <c r="A26" s="34" t="s">
        <v>538</v>
      </c>
      <c r="B26" s="34"/>
    </row>
    <row r="27" spans="1:2" ht="55.5" thickBot="1">
      <c r="A27" s="34" t="s">
        <v>53</v>
      </c>
      <c r="B27" s="34"/>
    </row>
    <row r="28" spans="1:2" ht="15" thickBot="1">
      <c r="A28" s="38" t="s">
        <v>567</v>
      </c>
      <c r="B28" s="42"/>
    </row>
  </sheetData>
  <sheetProtection/>
  <mergeCells count="6">
    <mergeCell ref="A23:B23"/>
    <mergeCell ref="A2:B2"/>
    <mergeCell ref="A11:B11"/>
    <mergeCell ref="A13:B13"/>
    <mergeCell ref="A16:B16"/>
    <mergeCell ref="A19:B19"/>
  </mergeCells>
  <printOptions/>
  <pageMargins left="0.7" right="0.7" top="0.75" bottom="0.75" header="0.3" footer="0.3"/>
  <pageSetup fitToHeight="0" fitToWidth="1" horizontalDpi="600" verticalDpi="600" orientation="portrait" paperSize="9" scale="36" r:id="rId1"/>
</worksheet>
</file>

<file path=xl/worksheets/sheet7.xml><?xml version="1.0" encoding="utf-8"?>
<worksheet xmlns="http://schemas.openxmlformats.org/spreadsheetml/2006/main" xmlns:r="http://schemas.openxmlformats.org/officeDocument/2006/relationships">
  <sheetPr>
    <pageSetUpPr fitToPage="1"/>
  </sheetPr>
  <dimension ref="A1:S39"/>
  <sheetViews>
    <sheetView showGridLines="0" zoomScale="85" zoomScaleNormal="85" zoomScalePageLayoutView="0" workbookViewId="0" topLeftCell="A19">
      <selection activeCell="G25" sqref="G25"/>
    </sheetView>
  </sheetViews>
  <sheetFormatPr defaultColWidth="9.140625" defaultRowHeight="15"/>
  <cols>
    <col min="1" max="1" width="3.00390625" style="0" customWidth="1"/>
    <col min="2" max="4" width="36.140625" style="0" customWidth="1"/>
    <col min="5" max="5" width="33.7109375" style="0" customWidth="1"/>
    <col min="6" max="6" width="30.421875" style="0" customWidth="1"/>
    <col min="7" max="7" width="32.00390625" style="0" customWidth="1"/>
    <col min="8" max="19" width="36.140625" style="0" customWidth="1"/>
    <col min="20" max="16384" width="11.57421875" style="0" customWidth="1"/>
  </cols>
  <sheetData>
    <row r="1" spans="1:19" ht="15.75" thickBot="1">
      <c r="A1" s="276"/>
      <c r="B1" s="276"/>
      <c r="C1" s="276"/>
      <c r="D1" s="276"/>
      <c r="E1" s="276"/>
      <c r="F1" s="276"/>
      <c r="G1" s="276"/>
      <c r="H1" s="276"/>
      <c r="I1" s="276"/>
      <c r="J1" s="276"/>
      <c r="K1" s="276"/>
      <c r="L1" s="276"/>
      <c r="M1" s="276"/>
      <c r="N1" s="276"/>
      <c r="O1" s="276"/>
      <c r="P1" s="276"/>
      <c r="Q1" s="276"/>
      <c r="R1" s="276"/>
      <c r="S1" s="276"/>
    </row>
    <row r="2" spans="1:19" ht="26.25">
      <c r="A2" s="276"/>
      <c r="B2" s="277"/>
      <c r="C2" s="629"/>
      <c r="D2" s="629"/>
      <c r="E2" s="629"/>
      <c r="F2" s="629"/>
      <c r="G2" s="629"/>
      <c r="H2" s="278"/>
      <c r="I2" s="278"/>
      <c r="J2" s="278"/>
      <c r="K2" s="278"/>
      <c r="L2" s="278"/>
      <c r="M2" s="278"/>
      <c r="N2" s="278"/>
      <c r="O2" s="278"/>
      <c r="P2" s="278"/>
      <c r="Q2" s="278"/>
      <c r="R2" s="278"/>
      <c r="S2" s="279"/>
    </row>
    <row r="3" spans="1:19" ht="26.25">
      <c r="A3" s="276"/>
      <c r="B3" s="280"/>
      <c r="C3" s="630" t="s">
        <v>443</v>
      </c>
      <c r="D3" s="631"/>
      <c r="E3" s="631"/>
      <c r="F3" s="631"/>
      <c r="G3" s="632"/>
      <c r="H3" s="281"/>
      <c r="I3" s="281"/>
      <c r="J3" s="281"/>
      <c r="K3" s="281"/>
      <c r="L3" s="281"/>
      <c r="M3" s="281"/>
      <c r="N3" s="281"/>
      <c r="O3" s="281"/>
      <c r="P3" s="281"/>
      <c r="Q3" s="281"/>
      <c r="R3" s="281"/>
      <c r="S3" s="282"/>
    </row>
    <row r="4" spans="1:19" ht="26.25">
      <c r="A4" s="276"/>
      <c r="B4" s="280"/>
      <c r="C4" s="283"/>
      <c r="D4" s="283"/>
      <c r="E4" s="283"/>
      <c r="F4" s="283"/>
      <c r="G4" s="283"/>
      <c r="H4" s="281"/>
      <c r="I4" s="281"/>
      <c r="J4" s="281"/>
      <c r="K4" s="281"/>
      <c r="L4" s="281"/>
      <c r="M4" s="281"/>
      <c r="N4" s="281"/>
      <c r="O4" s="281"/>
      <c r="P4" s="281"/>
      <c r="Q4" s="281"/>
      <c r="R4" s="281"/>
      <c r="S4" s="282"/>
    </row>
    <row r="5" spans="1:19" ht="15.75" thickBot="1">
      <c r="A5" s="276"/>
      <c r="B5" s="284"/>
      <c r="C5" s="281"/>
      <c r="D5" s="281"/>
      <c r="E5" s="281"/>
      <c r="F5" s="281"/>
      <c r="G5" s="281"/>
      <c r="H5" s="281"/>
      <c r="I5" s="281"/>
      <c r="J5" s="281"/>
      <c r="K5" s="281"/>
      <c r="L5" s="281"/>
      <c r="M5" s="281"/>
      <c r="N5" s="281"/>
      <c r="O5" s="281"/>
      <c r="P5" s="281"/>
      <c r="Q5" s="281"/>
      <c r="R5" s="281"/>
      <c r="S5" s="282"/>
    </row>
    <row r="6" spans="1:19" ht="16.5" thickBot="1">
      <c r="A6" s="276"/>
      <c r="B6" s="633" t="s">
        <v>444</v>
      </c>
      <c r="C6" s="634"/>
      <c r="D6" s="634"/>
      <c r="E6" s="634"/>
      <c r="F6" s="634"/>
      <c r="G6" s="634"/>
      <c r="H6" s="285"/>
      <c r="I6" s="285"/>
      <c r="J6" s="285"/>
      <c r="K6" s="285"/>
      <c r="L6" s="285"/>
      <c r="M6" s="285"/>
      <c r="N6" s="285"/>
      <c r="O6" s="285"/>
      <c r="P6" s="285"/>
      <c r="Q6" s="285"/>
      <c r="R6" s="285"/>
      <c r="S6" s="286"/>
    </row>
    <row r="7" spans="1:19" ht="15.75">
      <c r="A7" s="276"/>
      <c r="B7" s="633" t="s">
        <v>445</v>
      </c>
      <c r="C7" s="635"/>
      <c r="D7" s="635"/>
      <c r="E7" s="635"/>
      <c r="F7" s="635"/>
      <c r="G7" s="635"/>
      <c r="H7" s="285"/>
      <c r="I7" s="285"/>
      <c r="J7" s="285"/>
      <c r="K7" s="285"/>
      <c r="L7" s="285"/>
      <c r="M7" s="285"/>
      <c r="N7" s="285"/>
      <c r="O7" s="285"/>
      <c r="P7" s="285"/>
      <c r="Q7" s="285"/>
      <c r="R7" s="285"/>
      <c r="S7" s="286"/>
    </row>
    <row r="8" spans="1:19" ht="15.75" thickBot="1">
      <c r="A8" s="276"/>
      <c r="B8" s="636" t="s">
        <v>446</v>
      </c>
      <c r="C8" s="637"/>
      <c r="D8" s="637"/>
      <c r="E8" s="637"/>
      <c r="F8" s="637"/>
      <c r="G8" s="637"/>
      <c r="H8" s="287"/>
      <c r="I8" s="287"/>
      <c r="J8" s="287"/>
      <c r="K8" s="287"/>
      <c r="L8" s="287"/>
      <c r="M8" s="287"/>
      <c r="N8" s="287"/>
      <c r="O8" s="287"/>
      <c r="P8" s="287"/>
      <c r="Q8" s="287"/>
      <c r="R8" s="287"/>
      <c r="S8" s="288"/>
    </row>
    <row r="9" spans="1:19" ht="15">
      <c r="A9" s="276"/>
      <c r="B9" s="276"/>
      <c r="C9" s="276"/>
      <c r="D9" s="276"/>
      <c r="E9" s="276"/>
      <c r="F9" s="276"/>
      <c r="G9" s="276"/>
      <c r="H9" s="276"/>
      <c r="I9" s="276"/>
      <c r="J9" s="276"/>
      <c r="K9" s="276"/>
      <c r="L9" s="276"/>
      <c r="M9" s="276"/>
      <c r="N9" s="276"/>
      <c r="O9" s="276"/>
      <c r="P9" s="276"/>
      <c r="Q9" s="276"/>
      <c r="R9" s="276"/>
      <c r="S9" s="276"/>
    </row>
    <row r="10" spans="1:19" ht="21">
      <c r="A10" s="276"/>
      <c r="B10" s="638" t="s">
        <v>447</v>
      </c>
      <c r="C10" s="638"/>
      <c r="D10" s="276"/>
      <c r="E10" s="276"/>
      <c r="F10" s="276"/>
      <c r="G10" s="276"/>
      <c r="H10" s="276"/>
      <c r="I10" s="276"/>
      <c r="J10" s="276"/>
      <c r="K10" s="276"/>
      <c r="L10" s="276"/>
      <c r="M10" s="276"/>
      <c r="N10" s="276"/>
      <c r="O10" s="276"/>
      <c r="P10" s="276"/>
      <c r="Q10" s="276"/>
      <c r="R10" s="276"/>
      <c r="S10" s="276"/>
    </row>
    <row r="11" spans="1:19" ht="15.75" thickBot="1">
      <c r="A11" s="276"/>
      <c r="B11" s="276"/>
      <c r="C11" s="276"/>
      <c r="D11" s="276"/>
      <c r="E11" s="276"/>
      <c r="F11" s="276"/>
      <c r="G11" s="276"/>
      <c r="H11" s="276"/>
      <c r="I11" s="276"/>
      <c r="J11" s="276"/>
      <c r="K11" s="276"/>
      <c r="L11" s="276"/>
      <c r="M11" s="276"/>
      <c r="N11" s="276"/>
      <c r="O11" s="276"/>
      <c r="P11" s="276"/>
      <c r="Q11" s="276"/>
      <c r="R11" s="276"/>
      <c r="S11" s="276"/>
    </row>
    <row r="12" spans="1:19" ht="15.75" thickBot="1">
      <c r="A12" s="276"/>
      <c r="B12" s="289" t="s">
        <v>448</v>
      </c>
      <c r="C12" s="290"/>
      <c r="D12" s="276"/>
      <c r="E12" s="276"/>
      <c r="F12" s="276"/>
      <c r="G12" s="276"/>
      <c r="H12" s="276"/>
      <c r="I12" s="276"/>
      <c r="J12" s="276"/>
      <c r="K12" s="276"/>
      <c r="L12" s="276"/>
      <c r="M12" s="276"/>
      <c r="N12" s="276"/>
      <c r="O12" s="276"/>
      <c r="P12" s="276"/>
      <c r="Q12" s="276"/>
      <c r="R12" s="276"/>
      <c r="S12" s="276"/>
    </row>
    <row r="13" spans="1:19" ht="15.75" thickBot="1">
      <c r="A13" s="276"/>
      <c r="B13" s="289" t="s">
        <v>449</v>
      </c>
      <c r="C13" s="290" t="s">
        <v>600</v>
      </c>
      <c r="D13" s="276"/>
      <c r="E13" s="276"/>
      <c r="F13" s="276"/>
      <c r="G13" s="276"/>
      <c r="H13" s="276"/>
      <c r="I13" s="276"/>
      <c r="J13" s="276"/>
      <c r="K13" s="276"/>
      <c r="L13" s="276"/>
      <c r="M13" s="276"/>
      <c r="N13" s="276"/>
      <c r="O13" s="276"/>
      <c r="P13" s="276"/>
      <c r="Q13" s="276"/>
      <c r="R13" s="276"/>
      <c r="S13" s="276"/>
    </row>
    <row r="14" spans="1:19" ht="15.75" thickBot="1">
      <c r="A14" s="276"/>
      <c r="B14" s="289" t="s">
        <v>450</v>
      </c>
      <c r="C14" s="290" t="s">
        <v>451</v>
      </c>
      <c r="D14" s="276"/>
      <c r="E14" s="276"/>
      <c r="F14" s="276"/>
      <c r="G14" s="276"/>
      <c r="H14" s="276"/>
      <c r="I14" s="276"/>
      <c r="J14" s="276"/>
      <c r="K14" s="276"/>
      <c r="L14" s="276"/>
      <c r="M14" s="276"/>
      <c r="N14" s="276"/>
      <c r="O14" s="276"/>
      <c r="P14" s="276"/>
      <c r="Q14" s="276"/>
      <c r="R14" s="276"/>
      <c r="S14" s="276"/>
    </row>
    <row r="15" spans="1:19" ht="15.75" thickBot="1">
      <c r="A15" s="276"/>
      <c r="B15" s="289" t="s">
        <v>452</v>
      </c>
      <c r="C15" s="290" t="s">
        <v>102</v>
      </c>
      <c r="D15" s="276"/>
      <c r="E15" s="276"/>
      <c r="F15" s="276"/>
      <c r="G15" s="276"/>
      <c r="H15" s="276"/>
      <c r="I15" s="276"/>
      <c r="J15" s="276"/>
      <c r="K15" s="276"/>
      <c r="L15" s="276"/>
      <c r="M15" s="276"/>
      <c r="N15" s="276"/>
      <c r="O15" s="276"/>
      <c r="P15" s="276"/>
      <c r="Q15" s="276"/>
      <c r="R15" s="276"/>
      <c r="S15" s="276"/>
    </row>
    <row r="16" spans="1:19" ht="15.75" thickBot="1">
      <c r="A16" s="276"/>
      <c r="B16" s="289" t="s">
        <v>453</v>
      </c>
      <c r="C16" s="290" t="s">
        <v>454</v>
      </c>
      <c r="D16" s="276"/>
      <c r="E16" s="276"/>
      <c r="F16" s="276"/>
      <c r="G16" s="276"/>
      <c r="H16" s="276"/>
      <c r="I16" s="276"/>
      <c r="J16" s="276"/>
      <c r="K16" s="276"/>
      <c r="L16" s="276"/>
      <c r="M16" s="276"/>
      <c r="N16" s="276"/>
      <c r="O16" s="276"/>
      <c r="P16" s="276"/>
      <c r="Q16" s="276"/>
      <c r="R16" s="276"/>
      <c r="S16" s="276"/>
    </row>
    <row r="17" spans="1:19" ht="15.75" thickBot="1">
      <c r="A17" s="276"/>
      <c r="B17" s="289" t="s">
        <v>455</v>
      </c>
      <c r="C17" s="290" t="s">
        <v>456</v>
      </c>
      <c r="D17" s="276"/>
      <c r="E17" s="276"/>
      <c r="F17" s="276"/>
      <c r="G17" s="276"/>
      <c r="H17" s="276"/>
      <c r="I17" s="276"/>
      <c r="J17" s="276"/>
      <c r="K17" s="276"/>
      <c r="L17" s="276"/>
      <c r="M17" s="276"/>
      <c r="N17" s="276"/>
      <c r="O17" s="276"/>
      <c r="P17" s="276"/>
      <c r="Q17" s="276"/>
      <c r="R17" s="276"/>
      <c r="S17" s="276"/>
    </row>
    <row r="18" spans="1:19" ht="15.75" thickBot="1">
      <c r="A18" s="276"/>
      <c r="B18" s="291"/>
      <c r="C18" s="292"/>
      <c r="D18" s="276"/>
      <c r="E18" s="276"/>
      <c r="F18" s="276"/>
      <c r="G18" s="276"/>
      <c r="H18" s="276"/>
      <c r="I18" s="276"/>
      <c r="J18" s="276"/>
      <c r="K18" s="276"/>
      <c r="L18" s="276"/>
      <c r="M18" s="276"/>
      <c r="N18" s="276"/>
      <c r="O18" s="276"/>
      <c r="P18" s="276"/>
      <c r="Q18" s="276"/>
      <c r="R18" s="276"/>
      <c r="S18" s="276"/>
    </row>
    <row r="19" spans="1:19" ht="27.75" customHeight="1" thickBot="1">
      <c r="A19" s="276"/>
      <c r="B19" s="276"/>
      <c r="C19" s="276"/>
      <c r="D19" s="605" t="s">
        <v>457</v>
      </c>
      <c r="E19" s="606"/>
      <c r="F19" s="606"/>
      <c r="G19" s="607"/>
      <c r="H19" s="605" t="s">
        <v>458</v>
      </c>
      <c r="I19" s="606"/>
      <c r="J19" s="606"/>
      <c r="K19" s="607"/>
      <c r="L19" s="608" t="s">
        <v>459</v>
      </c>
      <c r="M19" s="606"/>
      <c r="N19" s="606"/>
      <c r="O19" s="607"/>
      <c r="P19" s="605" t="s">
        <v>460</v>
      </c>
      <c r="Q19" s="606"/>
      <c r="R19" s="606"/>
      <c r="S19" s="607"/>
    </row>
    <row r="20" spans="1:19" ht="36.75" customHeight="1" thickBot="1">
      <c r="A20" s="276"/>
      <c r="B20" s="621" t="s">
        <v>461</v>
      </c>
      <c r="C20" s="626" t="s">
        <v>462</v>
      </c>
      <c r="D20" s="293"/>
      <c r="E20" s="294" t="s">
        <v>463</v>
      </c>
      <c r="F20" s="295" t="s">
        <v>464</v>
      </c>
      <c r="G20" s="296" t="s">
        <v>465</v>
      </c>
      <c r="H20" s="293"/>
      <c r="I20" s="294" t="s">
        <v>466</v>
      </c>
      <c r="J20" s="295" t="s">
        <v>464</v>
      </c>
      <c r="K20" s="296" t="s">
        <v>467</v>
      </c>
      <c r="L20" s="293"/>
      <c r="M20" s="294" t="s">
        <v>466</v>
      </c>
      <c r="N20" s="295" t="s">
        <v>464</v>
      </c>
      <c r="O20" s="296" t="s">
        <v>465</v>
      </c>
      <c r="P20" s="293"/>
      <c r="Q20" s="294" t="s">
        <v>466</v>
      </c>
      <c r="R20" s="295" t="s">
        <v>464</v>
      </c>
      <c r="S20" s="296" t="s">
        <v>467</v>
      </c>
    </row>
    <row r="21" spans="1:19" ht="33" customHeight="1">
      <c r="A21" s="276"/>
      <c r="B21" s="622"/>
      <c r="C21" s="627"/>
      <c r="D21" s="297" t="s">
        <v>468</v>
      </c>
      <c r="E21" s="298"/>
      <c r="F21" s="299">
        <v>4000</v>
      </c>
      <c r="G21" s="300"/>
      <c r="H21" s="301" t="s">
        <v>468</v>
      </c>
      <c r="I21" s="302">
        <v>4000</v>
      </c>
      <c r="J21" s="303">
        <v>4000</v>
      </c>
      <c r="K21" s="304"/>
      <c r="L21" s="297" t="s">
        <v>468</v>
      </c>
      <c r="M21" s="302"/>
      <c r="N21" s="345">
        <v>1391</v>
      </c>
      <c r="O21" s="304"/>
      <c r="P21" s="297" t="s">
        <v>468</v>
      </c>
      <c r="Q21" s="302"/>
      <c r="R21" s="303"/>
      <c r="S21" s="304"/>
    </row>
    <row r="22" spans="1:19" ht="33" customHeight="1">
      <c r="A22" s="276"/>
      <c r="B22" s="622"/>
      <c r="C22" s="627"/>
      <c r="D22" s="305" t="s">
        <v>469</v>
      </c>
      <c r="E22" s="306"/>
      <c r="F22" s="306">
        <v>0.2</v>
      </c>
      <c r="G22" s="307"/>
      <c r="H22" s="308" t="s">
        <v>469</v>
      </c>
      <c r="I22" s="309">
        <v>0.2</v>
      </c>
      <c r="J22" s="309">
        <v>0.2</v>
      </c>
      <c r="K22" s="310"/>
      <c r="L22" s="305" t="s">
        <v>469</v>
      </c>
      <c r="M22" s="309"/>
      <c r="N22" s="309">
        <v>0.11</v>
      </c>
      <c r="O22" s="310"/>
      <c r="P22" s="305" t="s">
        <v>469</v>
      </c>
      <c r="Q22" s="309"/>
      <c r="R22" s="309"/>
      <c r="S22" s="310"/>
    </row>
    <row r="23" spans="1:19" ht="33" customHeight="1">
      <c r="A23" s="276"/>
      <c r="B23" s="623"/>
      <c r="C23" s="628"/>
      <c r="D23" s="305" t="s">
        <v>470</v>
      </c>
      <c r="E23" s="306"/>
      <c r="F23" s="306">
        <v>0.15</v>
      </c>
      <c r="G23" s="307"/>
      <c r="H23" s="308" t="s">
        <v>470</v>
      </c>
      <c r="I23" s="309">
        <v>0.15</v>
      </c>
      <c r="J23" s="309"/>
      <c r="K23" s="310"/>
      <c r="L23" s="305" t="s">
        <v>470</v>
      </c>
      <c r="M23" s="309"/>
      <c r="N23" s="309">
        <v>0.27</v>
      </c>
      <c r="O23" s="310"/>
      <c r="P23" s="305" t="s">
        <v>470</v>
      </c>
      <c r="Q23" s="309"/>
      <c r="R23" s="309"/>
      <c r="S23" s="310"/>
    </row>
    <row r="24" spans="1:19" ht="15">
      <c r="A24" s="276"/>
      <c r="B24" s="291"/>
      <c r="C24" s="292"/>
      <c r="D24" s="311" t="s">
        <v>471</v>
      </c>
      <c r="E24" s="276"/>
      <c r="F24" s="276"/>
      <c r="G24" s="276"/>
      <c r="H24" s="276"/>
      <c r="I24" s="276"/>
      <c r="J24" s="276"/>
      <c r="K24" s="276"/>
      <c r="L24" s="276"/>
      <c r="M24" s="276"/>
      <c r="N24" s="276"/>
      <c r="O24" s="276"/>
      <c r="P24" s="276"/>
      <c r="Q24" s="276"/>
      <c r="R24" s="276"/>
      <c r="S24" s="276"/>
    </row>
    <row r="25" spans="1:19" ht="15">
      <c r="A25" s="276"/>
      <c r="B25" s="291"/>
      <c r="C25" s="292"/>
      <c r="D25" s="276"/>
      <c r="E25" s="276"/>
      <c r="F25" s="276"/>
      <c r="G25" s="276"/>
      <c r="H25" s="276"/>
      <c r="I25" s="276"/>
      <c r="J25" s="276"/>
      <c r="K25" s="276"/>
      <c r="L25" s="276"/>
      <c r="M25" s="276"/>
      <c r="N25" s="276"/>
      <c r="O25" s="276"/>
      <c r="P25" s="276"/>
      <c r="Q25" s="276"/>
      <c r="R25" s="276"/>
      <c r="S25" s="276"/>
    </row>
    <row r="26" spans="1:19" ht="15">
      <c r="A26" s="276"/>
      <c r="B26" s="291"/>
      <c r="C26" s="292"/>
      <c r="D26" s="312" t="s">
        <v>472</v>
      </c>
      <c r="E26" s="276"/>
      <c r="F26" s="276"/>
      <c r="G26" s="276"/>
      <c r="H26" s="276"/>
      <c r="I26" s="276"/>
      <c r="J26" s="276"/>
      <c r="K26" s="276"/>
      <c r="L26" s="276"/>
      <c r="M26" s="276"/>
      <c r="N26" s="276"/>
      <c r="O26" s="276"/>
      <c r="P26" s="276"/>
      <c r="Q26" s="276"/>
      <c r="R26" s="276"/>
      <c r="S26" s="276"/>
    </row>
    <row r="27" spans="1:19" ht="15.75" thickBot="1">
      <c r="A27" s="276"/>
      <c r="B27" s="276"/>
      <c r="C27" s="313"/>
      <c r="D27" s="314"/>
      <c r="E27" s="276"/>
      <c r="F27" s="276"/>
      <c r="G27" s="276"/>
      <c r="H27" s="276"/>
      <c r="I27" s="276"/>
      <c r="J27" s="276"/>
      <c r="K27" s="276"/>
      <c r="L27" s="276"/>
      <c r="M27" s="276"/>
      <c r="N27" s="276"/>
      <c r="O27" s="276"/>
      <c r="P27" s="276"/>
      <c r="Q27" s="276"/>
      <c r="R27" s="276"/>
      <c r="S27" s="276"/>
    </row>
    <row r="28" spans="1:19" ht="15" thickBot="1">
      <c r="A28" s="276"/>
      <c r="B28" s="276"/>
      <c r="C28" s="276"/>
      <c r="D28" s="605" t="s">
        <v>457</v>
      </c>
      <c r="E28" s="606"/>
      <c r="F28" s="606"/>
      <c r="G28" s="607"/>
      <c r="H28" s="608" t="s">
        <v>458</v>
      </c>
      <c r="I28" s="609"/>
      <c r="J28" s="609"/>
      <c r="K28" s="610"/>
      <c r="L28" s="608" t="s">
        <v>459</v>
      </c>
      <c r="M28" s="609"/>
      <c r="N28" s="609"/>
      <c r="O28" s="610"/>
      <c r="P28" s="605" t="s">
        <v>460</v>
      </c>
      <c r="Q28" s="606"/>
      <c r="R28" s="606"/>
      <c r="S28" s="607"/>
    </row>
    <row r="29" spans="1:19" ht="31.5" customHeight="1">
      <c r="A29" s="276"/>
      <c r="B29" s="621" t="s">
        <v>473</v>
      </c>
      <c r="C29" s="621" t="s">
        <v>474</v>
      </c>
      <c r="D29" s="624" t="s">
        <v>475</v>
      </c>
      <c r="E29" s="625"/>
      <c r="F29" s="315" t="s">
        <v>455</v>
      </c>
      <c r="G29" s="316" t="s">
        <v>476</v>
      </c>
      <c r="H29" s="624" t="s">
        <v>475</v>
      </c>
      <c r="I29" s="625"/>
      <c r="J29" s="315" t="s">
        <v>455</v>
      </c>
      <c r="K29" s="316" t="s">
        <v>476</v>
      </c>
      <c r="L29" s="624" t="s">
        <v>475</v>
      </c>
      <c r="M29" s="625"/>
      <c r="N29" s="315" t="s">
        <v>455</v>
      </c>
      <c r="O29" s="316" t="s">
        <v>476</v>
      </c>
      <c r="P29" s="624" t="s">
        <v>475</v>
      </c>
      <c r="Q29" s="625"/>
      <c r="R29" s="315" t="s">
        <v>455</v>
      </c>
      <c r="S29" s="316" t="s">
        <v>476</v>
      </c>
    </row>
    <row r="30" spans="1:19" ht="27" customHeight="1">
      <c r="A30" s="276"/>
      <c r="B30" s="622"/>
      <c r="C30" s="622"/>
      <c r="D30" s="317" t="s">
        <v>468</v>
      </c>
      <c r="E30" s="318">
        <v>200</v>
      </c>
      <c r="F30" s="613" t="s">
        <v>477</v>
      </c>
      <c r="G30" s="615" t="s">
        <v>478</v>
      </c>
      <c r="H30" s="317" t="s">
        <v>468</v>
      </c>
      <c r="I30" s="319">
        <v>200</v>
      </c>
      <c r="J30" s="617" t="s">
        <v>477</v>
      </c>
      <c r="K30" s="619" t="s">
        <v>479</v>
      </c>
      <c r="L30" s="317" t="s">
        <v>468</v>
      </c>
      <c r="M30" s="320">
        <v>200</v>
      </c>
      <c r="N30" s="617" t="s">
        <v>477</v>
      </c>
      <c r="O30" s="619" t="s">
        <v>478</v>
      </c>
      <c r="P30" s="317" t="s">
        <v>468</v>
      </c>
      <c r="Q30" s="320"/>
      <c r="R30" s="597"/>
      <c r="S30" s="599"/>
    </row>
    <row r="31" spans="1:19" ht="32.25" customHeight="1">
      <c r="A31" s="276"/>
      <c r="B31" s="623"/>
      <c r="C31" s="623"/>
      <c r="D31" s="321" t="s">
        <v>480</v>
      </c>
      <c r="E31" s="342">
        <v>0.2</v>
      </c>
      <c r="F31" s="614"/>
      <c r="G31" s="616"/>
      <c r="H31" s="321" t="s">
        <v>480</v>
      </c>
      <c r="I31" s="343">
        <v>0.2</v>
      </c>
      <c r="J31" s="618"/>
      <c r="K31" s="620"/>
      <c r="L31" s="321" t="s">
        <v>480</v>
      </c>
      <c r="M31" s="343">
        <v>0.2</v>
      </c>
      <c r="N31" s="618"/>
      <c r="O31" s="620"/>
      <c r="P31" s="321" t="s">
        <v>480</v>
      </c>
      <c r="Q31" s="322"/>
      <c r="R31" s="598"/>
      <c r="S31" s="600"/>
    </row>
    <row r="32" spans="1:19" ht="43.5" customHeight="1">
      <c r="A32" s="276"/>
      <c r="B32" s="595" t="s">
        <v>481</v>
      </c>
      <c r="C32" s="595" t="s">
        <v>482</v>
      </c>
      <c r="D32" s="323" t="s">
        <v>483</v>
      </c>
      <c r="E32" s="324" t="s">
        <v>484</v>
      </c>
      <c r="F32" s="603" t="s">
        <v>485</v>
      </c>
      <c r="G32" s="604"/>
      <c r="H32" s="323" t="s">
        <v>483</v>
      </c>
      <c r="I32" s="324" t="s">
        <v>484</v>
      </c>
      <c r="J32" s="603" t="s">
        <v>485</v>
      </c>
      <c r="K32" s="604"/>
      <c r="L32" s="323" t="s">
        <v>483</v>
      </c>
      <c r="M32" s="324" t="s">
        <v>484</v>
      </c>
      <c r="N32" s="603" t="s">
        <v>485</v>
      </c>
      <c r="O32" s="604"/>
      <c r="P32" s="323" t="s">
        <v>483</v>
      </c>
      <c r="Q32" s="324" t="s">
        <v>484</v>
      </c>
      <c r="R32" s="603" t="s">
        <v>485</v>
      </c>
      <c r="S32" s="604"/>
    </row>
    <row r="33" spans="1:19" ht="33" customHeight="1">
      <c r="A33" s="276"/>
      <c r="B33" s="601"/>
      <c r="C33" s="602"/>
      <c r="D33" s="325">
        <v>0</v>
      </c>
      <c r="E33" s="326">
        <v>0</v>
      </c>
      <c r="F33" s="611" t="s">
        <v>486</v>
      </c>
      <c r="G33" s="612"/>
      <c r="H33" s="327">
        <v>200</v>
      </c>
      <c r="I33" s="328">
        <v>0.2</v>
      </c>
      <c r="J33" s="593" t="s">
        <v>486</v>
      </c>
      <c r="K33" s="594"/>
      <c r="L33" s="327">
        <v>193</v>
      </c>
      <c r="M33" s="344">
        <v>0.19</v>
      </c>
      <c r="N33" s="593" t="s">
        <v>486</v>
      </c>
      <c r="O33" s="594"/>
      <c r="P33" s="327"/>
      <c r="Q33" s="328"/>
      <c r="R33" s="593"/>
      <c r="S33" s="594"/>
    </row>
    <row r="34" spans="1:19" ht="33.75" customHeight="1">
      <c r="A34" s="276"/>
      <c r="B34" s="601"/>
      <c r="C34" s="595" t="s">
        <v>487</v>
      </c>
      <c r="D34" s="329" t="s">
        <v>485</v>
      </c>
      <c r="E34" s="330" t="s">
        <v>488</v>
      </c>
      <c r="F34" s="323" t="s">
        <v>455</v>
      </c>
      <c r="G34" s="331" t="s">
        <v>476</v>
      </c>
      <c r="H34" s="329" t="s">
        <v>485</v>
      </c>
      <c r="I34" s="330" t="s">
        <v>489</v>
      </c>
      <c r="J34" s="323" t="s">
        <v>455</v>
      </c>
      <c r="K34" s="331" t="s">
        <v>476</v>
      </c>
      <c r="L34" s="329" t="s">
        <v>485</v>
      </c>
      <c r="M34" s="330" t="s">
        <v>488</v>
      </c>
      <c r="N34" s="323" t="s">
        <v>455</v>
      </c>
      <c r="O34" s="331" t="s">
        <v>476</v>
      </c>
      <c r="P34" s="329" t="s">
        <v>485</v>
      </c>
      <c r="Q34" s="330" t="s">
        <v>489</v>
      </c>
      <c r="R34" s="323" t="s">
        <v>455</v>
      </c>
      <c r="S34" s="331" t="s">
        <v>476</v>
      </c>
    </row>
    <row r="35" spans="1:19" ht="42.75" customHeight="1">
      <c r="A35" s="276"/>
      <c r="B35" s="602"/>
      <c r="C35" s="596"/>
      <c r="D35" s="332" t="s">
        <v>486</v>
      </c>
      <c r="E35" s="333" t="s">
        <v>490</v>
      </c>
      <c r="F35" s="334" t="s">
        <v>477</v>
      </c>
      <c r="G35" s="335" t="s">
        <v>478</v>
      </c>
      <c r="H35" s="336" t="s">
        <v>486</v>
      </c>
      <c r="I35" s="337" t="s">
        <v>490</v>
      </c>
      <c r="J35" s="338" t="s">
        <v>477</v>
      </c>
      <c r="K35" s="339" t="s">
        <v>479</v>
      </c>
      <c r="L35" s="336" t="s">
        <v>486</v>
      </c>
      <c r="M35" s="337" t="s">
        <v>490</v>
      </c>
      <c r="N35" s="338" t="s">
        <v>477</v>
      </c>
      <c r="O35" s="339" t="s">
        <v>491</v>
      </c>
      <c r="P35" s="340"/>
      <c r="Q35" s="337"/>
      <c r="R35" s="338"/>
      <c r="S35" s="339"/>
    </row>
    <row r="36" spans="1:19" ht="14.25">
      <c r="A36" s="276"/>
      <c r="B36" t="s">
        <v>492</v>
      </c>
      <c r="C36" s="341"/>
      <c r="D36" s="314"/>
      <c r="E36" s="276"/>
      <c r="F36" s="276"/>
      <c r="G36" s="276"/>
      <c r="H36" s="276"/>
      <c r="I36" s="276"/>
      <c r="J36" s="276"/>
      <c r="K36" s="276"/>
      <c r="L36" s="276"/>
      <c r="M36" s="276"/>
      <c r="N36" s="276"/>
      <c r="O36" s="276"/>
      <c r="P36" s="276"/>
      <c r="Q36" s="276"/>
      <c r="R36" s="276"/>
      <c r="S36" s="276"/>
    </row>
    <row r="38" ht="14.25">
      <c r="B38" t="s">
        <v>493</v>
      </c>
    </row>
    <row r="39" spans="2:3" ht="14.25">
      <c r="B39" s="36"/>
      <c r="C39" t="s">
        <v>494</v>
      </c>
    </row>
  </sheetData>
  <sheetProtection/>
  <mergeCells count="41">
    <mergeCell ref="C2:G2"/>
    <mergeCell ref="C3:G3"/>
    <mergeCell ref="B6:G6"/>
    <mergeCell ref="B7:G7"/>
    <mergeCell ref="B8:G8"/>
    <mergeCell ref="B10:C10"/>
    <mergeCell ref="D19:G19"/>
    <mergeCell ref="H19:K19"/>
    <mergeCell ref="L19:O19"/>
    <mergeCell ref="P19:S19"/>
    <mergeCell ref="B20:B23"/>
    <mergeCell ref="C20:C23"/>
    <mergeCell ref="P28:S28"/>
    <mergeCell ref="B29:B31"/>
    <mergeCell ref="C29:C31"/>
    <mergeCell ref="D29:E29"/>
    <mergeCell ref="H29:I29"/>
    <mergeCell ref="L29:M29"/>
    <mergeCell ref="P29:Q29"/>
    <mergeCell ref="N30:N31"/>
    <mergeCell ref="O30:O31"/>
    <mergeCell ref="N33:O33"/>
    <mergeCell ref="D28:G28"/>
    <mergeCell ref="H28:K28"/>
    <mergeCell ref="L28:O28"/>
    <mergeCell ref="F33:G33"/>
    <mergeCell ref="J33:K33"/>
    <mergeCell ref="F30:F31"/>
    <mergeCell ref="G30:G31"/>
    <mergeCell ref="J30:J31"/>
    <mergeCell ref="K30:K31"/>
    <mergeCell ref="R33:S33"/>
    <mergeCell ref="C34:C35"/>
    <mergeCell ref="R30:R31"/>
    <mergeCell ref="S30:S31"/>
    <mergeCell ref="B32:B35"/>
    <mergeCell ref="C32:C33"/>
    <mergeCell ref="F32:G32"/>
    <mergeCell ref="J32:K32"/>
    <mergeCell ref="N32:O32"/>
    <mergeCell ref="R32:S32"/>
  </mergeCells>
  <dataValidations count="23">
    <dataValidation allowBlank="1" showInputMessage="1" showErrorMessage="1" prompt="Enter the name of the Implementing Entity&#10;" sqref="C13"/>
    <dataValidation allowBlank="1" showInputMessage="1" showErrorMessage="1" prompt="Please enter your project ID" sqref="C12"/>
    <dataValidation type="list" allowBlank="1" showInputMessage="1" showErrorMessage="1" prompt="Please select from the drop-down list" error="Please select the from the drop-down list&#10;" sqref="C24:C26 C18">
      <formula1>$J$123:$J$130</formula1>
    </dataValidation>
    <dataValidation type="list" allowBlank="1" showInputMessage="1" showErrorMessage="1" prompt="Select type" sqref="R33:S33 P35 J33:K33 N33:O33">
      <formula1>$D$123:$D$125</formula1>
    </dataValidation>
    <dataValidation type="list" allowBlank="1" showInputMessage="1" showErrorMessage="1" prompt="Select sector" sqref="R35 R30">
      <formula1>$J$122:$J$130</formula1>
    </dataValidation>
    <dataValidation type="list" allowBlank="1" showInputMessage="1" showErrorMessage="1" prompt="Select capacity level" sqref="O30 S30">
      <formula1>$F$131:$F$134</formula1>
    </dataValidation>
    <dataValidation type="list" allowBlank="1" showInputMessage="1" showErrorMessage="1" prompt="Select scale" sqref="Q35">
      <formula1>$D$127:$D$129</formula1>
    </dataValidation>
    <dataValidation type="list" allowBlank="1" showInputMessage="1" showErrorMessage="1" prompt="Select scale" sqref="S35">
      <formula1>$F$131:$F$134</formula1>
    </dataValidation>
    <dataValidation type="decimal" allowBlank="1" showInputMessage="1" showErrorMessage="1" prompt="Enter a percentage between 0 and 100" errorTitle="Invalid data" error="Please enter a number between 0 and 100" sqref="E31 I31 M31 M33 I33 E33 Q33 Q31 E22:E23 I22:I23 M22:M23 Q22:Q23">
      <formula1>0</formula1>
      <formula2>100</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number here" errorTitle="Invalid data" error="Please enter a number between 0 and 9999999" sqref="E21:G21 I21:K21 Q21:S21 M21:O21">
      <formula1>0</formula1>
      <formula2>99999999999</formula2>
    </dataValidation>
    <dataValidation type="decimal" allowBlank="1" showInputMessage="1" showErrorMessage="1" errorTitle="Invalid data" error="Please enter a number" sqref="Q30 P33 L33 H33 M30">
      <formula1>0</formula1>
      <formula2>9999999999</formula2>
    </dataValidation>
    <dataValidation type="decimal" allowBlank="1" showInputMessage="1" showErrorMessage="1" prompt="Enter total number of staff trained" errorTitle="Invalid data" error="Please enter a number" sqref="D33">
      <formula1>0</formula1>
      <formula2>9999999999</formula2>
    </dataValidation>
    <dataValidation type="decimal" allowBlank="1" showInputMessage="1" showErrorMessage="1" prompt="Please enter a number here" errorTitle="Invalid data" error="Please enter a number" sqref="E30 I30">
      <formula1>0</formula1>
      <formula2>9999999999</formula2>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Select sector" sqref="F30 F35 J35 J30 N30 N35">
      <formula1>$J$146:$J$154</formula1>
    </dataValidation>
    <dataValidation type="list" allowBlank="1" showInputMessage="1" showErrorMessage="1" prompt="Select capacity level" sqref="G30 K30">
      <formula1>$F$155:$F$158</formula1>
    </dataValidation>
    <dataValidation type="list" allowBlank="1" showInputMessage="1" showErrorMessage="1" prompt="Select type" sqref="D35 H35 F33:G33 L35">
      <formula1>$D$147:$D$149</formula1>
    </dataValidation>
    <dataValidation type="list" allowBlank="1" showInputMessage="1" showErrorMessage="1" prompt="Select scale" sqref="E35 I35 M35">
      <formula1>$D$151:$D$153</formula1>
    </dataValidation>
    <dataValidation type="list" allowBlank="1" showInputMessage="1" showErrorMessage="1" prompt="Select scale" sqref="G35 K35 O35">
      <formula1>$F$155:$F$158</formula1>
    </dataValidation>
  </dataValidations>
  <printOptions/>
  <pageMargins left="0.7" right="0.7" top="0.75" bottom="0.75" header="0.3" footer="0.3"/>
  <pageSetup fitToHeight="1" fitToWidth="1" horizontalDpi="600" verticalDpi="600" orientation="portrait" paperSize="9" scale="13" r:id="rId4"/>
  <drawing r:id="rId3"/>
  <legacyDrawing r:id="rId2"/>
</worksheet>
</file>

<file path=xl/worksheets/sheet8.xml><?xml version="1.0" encoding="utf-8"?>
<worksheet xmlns="http://schemas.openxmlformats.org/spreadsheetml/2006/main" xmlns:r="http://schemas.openxmlformats.org/officeDocument/2006/relationships">
  <dimension ref="A1:G22"/>
  <sheetViews>
    <sheetView showGridLines="0" zoomScalePageLayoutView="0" workbookViewId="0" topLeftCell="A7">
      <selection activeCell="C26" sqref="C26"/>
    </sheetView>
  </sheetViews>
  <sheetFormatPr defaultColWidth="9.140625" defaultRowHeight="15"/>
  <cols>
    <col min="1" max="16384" width="11.57421875" style="0" customWidth="1"/>
  </cols>
  <sheetData>
    <row r="1" spans="1:7" ht="15" customHeight="1">
      <c r="A1" s="639" t="s">
        <v>623</v>
      </c>
      <c r="B1" s="639"/>
      <c r="C1" s="639"/>
      <c r="D1" s="639"/>
      <c r="E1" s="639"/>
      <c r="F1" s="639"/>
      <c r="G1" s="639"/>
    </row>
    <row r="2" spans="1:7" ht="14.25">
      <c r="A2" s="639"/>
      <c r="B2" s="639"/>
      <c r="C2" s="639"/>
      <c r="D2" s="639"/>
      <c r="E2" s="639"/>
      <c r="F2" s="639"/>
      <c r="G2" s="639"/>
    </row>
    <row r="3" spans="1:7" ht="14.25">
      <c r="A3" s="639"/>
      <c r="B3" s="639"/>
      <c r="C3" s="639"/>
      <c r="D3" s="639"/>
      <c r="E3" s="639"/>
      <c r="F3" s="639"/>
      <c r="G3" s="639"/>
    </row>
    <row r="4" spans="1:7" ht="14.25">
      <c r="A4" s="639"/>
      <c r="B4" s="639"/>
      <c r="C4" s="639"/>
      <c r="D4" s="639"/>
      <c r="E4" s="639"/>
      <c r="F4" s="639"/>
      <c r="G4" s="639"/>
    </row>
    <row r="5" spans="1:7" ht="14.25">
      <c r="A5" s="639"/>
      <c r="B5" s="639"/>
      <c r="C5" s="639"/>
      <c r="D5" s="639"/>
      <c r="E5" s="639"/>
      <c r="F5" s="639"/>
      <c r="G5" s="639"/>
    </row>
    <row r="6" spans="1:7" ht="14.25">
      <c r="A6" s="639"/>
      <c r="B6" s="639"/>
      <c r="C6" s="639"/>
      <c r="D6" s="639"/>
      <c r="E6" s="639"/>
      <c r="F6" s="639"/>
      <c r="G6" s="639"/>
    </row>
    <row r="7" spans="1:7" ht="14.25">
      <c r="A7" s="639"/>
      <c r="B7" s="639"/>
      <c r="C7" s="639"/>
      <c r="D7" s="639"/>
      <c r="E7" s="639"/>
      <c r="F7" s="639"/>
      <c r="G7" s="639"/>
    </row>
    <row r="8" spans="1:7" ht="14.25">
      <c r="A8" s="639"/>
      <c r="B8" s="639"/>
      <c r="C8" s="639"/>
      <c r="D8" s="639"/>
      <c r="E8" s="639"/>
      <c r="F8" s="639"/>
      <c r="G8" s="639"/>
    </row>
    <row r="9" spans="1:7" ht="14.25">
      <c r="A9" s="639"/>
      <c r="B9" s="639"/>
      <c r="C9" s="639"/>
      <c r="D9" s="639"/>
      <c r="E9" s="639"/>
      <c r="F9" s="639"/>
      <c r="G9" s="639"/>
    </row>
    <row r="10" spans="1:7" ht="14.25">
      <c r="A10" s="639"/>
      <c r="B10" s="639"/>
      <c r="C10" s="639"/>
      <c r="D10" s="639"/>
      <c r="E10" s="639"/>
      <c r="F10" s="639"/>
      <c r="G10" s="639"/>
    </row>
    <row r="11" spans="1:7" ht="14.25">
      <c r="A11" s="639"/>
      <c r="B11" s="639"/>
      <c r="C11" s="639"/>
      <c r="D11" s="639"/>
      <c r="E11" s="639"/>
      <c r="F11" s="639"/>
      <c r="G11" s="639"/>
    </row>
    <row r="12" spans="1:7" ht="14.25">
      <c r="A12" s="639"/>
      <c r="B12" s="639"/>
      <c r="C12" s="639"/>
      <c r="D12" s="639"/>
      <c r="E12" s="639"/>
      <c r="F12" s="639"/>
      <c r="G12" s="639"/>
    </row>
    <row r="13" spans="1:7" ht="14.25">
      <c r="A13" s="639"/>
      <c r="B13" s="639"/>
      <c r="C13" s="639"/>
      <c r="D13" s="639"/>
      <c r="E13" s="639"/>
      <c r="F13" s="639"/>
      <c r="G13" s="639"/>
    </row>
    <row r="14" spans="1:7" ht="14.25">
      <c r="A14" s="639"/>
      <c r="B14" s="639"/>
      <c r="C14" s="639"/>
      <c r="D14" s="639"/>
      <c r="E14" s="639"/>
      <c r="F14" s="639"/>
      <c r="G14" s="639"/>
    </row>
    <row r="15" spans="1:7" ht="14.25">
      <c r="A15" s="639"/>
      <c r="B15" s="639"/>
      <c r="C15" s="639"/>
      <c r="D15" s="639"/>
      <c r="E15" s="639"/>
      <c r="F15" s="639"/>
      <c r="G15" s="639"/>
    </row>
    <row r="16" spans="1:7" ht="14.25">
      <c r="A16" s="639"/>
      <c r="B16" s="639"/>
      <c r="C16" s="639"/>
      <c r="D16" s="639"/>
      <c r="E16" s="639"/>
      <c r="F16" s="639"/>
      <c r="G16" s="639"/>
    </row>
    <row r="17" spans="1:7" ht="14.25">
      <c r="A17" s="639"/>
      <c r="B17" s="639"/>
      <c r="C17" s="639"/>
      <c r="D17" s="639"/>
      <c r="E17" s="639"/>
      <c r="F17" s="639"/>
      <c r="G17" s="639"/>
    </row>
    <row r="18" spans="1:7" ht="14.25">
      <c r="A18" s="639"/>
      <c r="B18" s="639"/>
      <c r="C18" s="639"/>
      <c r="D18" s="639"/>
      <c r="E18" s="639"/>
      <c r="F18" s="639"/>
      <c r="G18" s="639"/>
    </row>
    <row r="19" spans="1:7" ht="14.25">
      <c r="A19" s="639"/>
      <c r="B19" s="639"/>
      <c r="C19" s="639"/>
      <c r="D19" s="639"/>
      <c r="E19" s="639"/>
      <c r="F19" s="639"/>
      <c r="G19" s="639"/>
    </row>
    <row r="20" spans="1:7" ht="14.25">
      <c r="A20" s="639"/>
      <c r="B20" s="639"/>
      <c r="C20" s="639"/>
      <c r="D20" s="639"/>
      <c r="E20" s="639"/>
      <c r="F20" s="639"/>
      <c r="G20" s="639"/>
    </row>
    <row r="21" spans="1:7" ht="14.25">
      <c r="A21" s="639"/>
      <c r="B21" s="639"/>
      <c r="C21" s="639"/>
      <c r="D21" s="639"/>
      <c r="E21" s="639"/>
      <c r="F21" s="639"/>
      <c r="G21" s="639"/>
    </row>
    <row r="22" spans="1:7" ht="14.25">
      <c r="A22" s="639"/>
      <c r="B22" s="639"/>
      <c r="C22" s="639"/>
      <c r="D22" s="639"/>
      <c r="E22" s="639"/>
      <c r="F22" s="639"/>
      <c r="G22" s="639"/>
    </row>
  </sheetData>
  <sheetProtection/>
  <mergeCells count="1">
    <mergeCell ref="A1:G2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Soledad Moreiras</dc:creator>
  <cp:keywords/>
  <dc:description/>
  <cp:lastModifiedBy>Martina Dorigo</cp:lastModifiedBy>
  <cp:lastPrinted>2018-10-29T19:09:11Z</cp:lastPrinted>
  <dcterms:created xsi:type="dcterms:W3CDTF">2017-10-27T20:59:38Z</dcterms:created>
  <dcterms:modified xsi:type="dcterms:W3CDTF">2019-10-28T22:09:18Z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84</vt:lpwstr>
  </property>
  <property fmtid="{D5CDD505-2E9C-101B-9397-08002B2CF9AE}" pid="5" name="ProjectId">
    <vt:lpwstr>54</vt:lpwstr>
  </property>
  <property fmtid="{D5CDD505-2E9C-101B-9397-08002B2CF9AE}" pid="6" name="Application">
    <vt:lpwstr>Allocation</vt:lpwstr>
  </property>
  <property fmtid="{D5CDD505-2E9C-101B-9397-08002B2CF9AE}" pid="7" name="WBDocsApproverName">
    <vt:lpwstr>000384891</vt:lpwstr>
  </property>
  <property fmtid="{D5CDD505-2E9C-101B-9397-08002B2CF9AE}" pid="8" name="DocAuthor_WBDocs">
    <vt:lpwstr>Adaptation Fund Board Secretariat</vt:lpwstr>
  </property>
  <property fmtid="{D5CDD505-2E9C-101B-9397-08002B2CF9AE}" pid="9" name="SentToWBDocs">
    <vt:lpwstr>Yes</vt:lpwstr>
  </property>
  <property fmtid="{D5CDD505-2E9C-101B-9397-08002B2CF9AE}" pid="10" name="Fund_WBDocs">
    <vt:lpwstr>AF</vt:lpwstr>
  </property>
  <property fmtid="{D5CDD505-2E9C-101B-9397-08002B2CF9AE}" pid="11" name="DocStatus">
    <vt:lpwstr>Completed</vt:lpwstr>
  </property>
  <property fmtid="{D5CDD505-2E9C-101B-9397-08002B2CF9AE}" pid="12" name="WorkflowChangePath">
    <vt:lpwstr>53b1a877-4980-455e-9907-3ed6d32dd39c,3;53b1a877-4980-455e-9907-3ed6d32dd39c,3;53b1a877-4980-455e-9907-3ed6d32dd39c,3;53b1a877-4980-455e-9907-3ed6d32dd39c,3;53b1a877-4980-455e-9907-3ed6d32dd39c,3;53b1a877-4980-455e-9907-3ed6d32dd39c,3;53b1a877-4980-455e-99</vt:lpwstr>
  </property>
  <property fmtid="{D5CDD505-2E9C-101B-9397-08002B2CF9AE}" pid="13" name="PublicDoc">
    <vt:lpwstr>Yes</vt:lpwstr>
  </property>
  <property fmtid="{D5CDD505-2E9C-101B-9397-08002B2CF9AE}" pid="14" name="DocumentType_WBDocs">
    <vt:lpwstr>Project Status Report</vt:lpwstr>
  </property>
  <property fmtid="{D5CDD505-2E9C-101B-9397-08002B2CF9AE}" pid="15" name="WBDocsDocURL">
    <vt:lpwstr>http://wbdocsservices.worldbank.org/services?I4_SERVICE=VC&amp;I4_KEY=TF069013&amp;I4_DOCID=090224b08725b64a</vt:lpwstr>
  </property>
  <property fmtid="{D5CDD505-2E9C-101B-9397-08002B2CF9AE}" pid="16" name="UpdatedtoDB">
    <vt:lpwstr>Yes</vt:lpwstr>
  </property>
  <property fmtid="{D5CDD505-2E9C-101B-9397-08002B2CF9AE}" pid="17" name="SentToWBDocsPublic">
    <vt:lpwstr>Yes</vt:lpwstr>
  </property>
  <property fmtid="{D5CDD505-2E9C-101B-9397-08002B2CF9AE}" pid="18" name="WBDocsDocURLPublicOnly">
    <vt:lpwstr>http://pubdocs.worldbank.org/en/889621572300853072/54-WEB-PPR2018-NorhtEastArgentina.xls</vt:lpwstr>
  </property>
</Properties>
</file>