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drawings/drawing1.xml" ContentType="application/vnd.openxmlformats-officedocument.drawing+xml"/>
  <Override PartName="/xl/worksheets/sheet9.xml" ContentType="application/vnd.openxmlformats-officedocument.spreadsheetml.worksheet+xml"/>
  <Override PartName="/xl/worksheets/sheet7.xml" ContentType="application/vnd.openxmlformats-officedocument.spreadsheetml.worksheet+xml"/>
  <Override PartName="/xl/worksheets/sheet5.xml" ContentType="application/vnd.openxmlformats-officedocument.spreadsheetml.worksheet+xml"/>
  <Override PartName="/xl/worksheets/sheet8.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defaultThemeVersion="124226"/>
  <mc:AlternateContent xmlns:mc="http://schemas.openxmlformats.org/markup-compatibility/2006">
    <mc:Choice Requires="x15">
      <x15ac:absPath xmlns:x15ac="http://schemas.microsoft.com/office/spreadsheetml/2010/11/ac" url="P:\Adaptation Fund\Projects and Programs\Project reports\Georgia\2017\"/>
    </mc:Choice>
  </mc:AlternateContent>
  <xr:revisionPtr revIDLastSave="0" documentId="8_{2F4C0A29-32E6-4647-9FDD-A09F07C9F199}" xr6:coauthVersionLast="31" xr6:coauthVersionMax="31" xr10:uidLastSave="{00000000-0000-0000-0000-000000000000}"/>
  <bookViews>
    <workbookView xWindow="0" yWindow="0" windowWidth="19200" windowHeight="6360" tabRatio="801" activeTab="3" xr2:uid="{00000000-000D-0000-FFFF-FFFF00000000}"/>
  </bookViews>
  <sheets>
    <sheet name="Overview" sheetId="1" r:id="rId1"/>
    <sheet name="FinancialData" sheetId="2" r:id="rId2"/>
    <sheet name="Procurement" sheetId="3" state="hidden" r:id="rId3"/>
    <sheet name="Risk Assesment" sheetId="4" r:id="rId4"/>
    <sheet name="Rating" sheetId="5" r:id="rId5"/>
    <sheet name="Project Indicators" sheetId="8" r:id="rId6"/>
    <sheet name="Lessons Learned" sheetId="9" r:id="rId7"/>
    <sheet name="Results Tracker" sheetId="11" r:id="rId8"/>
    <sheet name="Units for Indicators" sheetId="6" r:id="rId9"/>
  </sheets>
  <externalReferences>
    <externalReference r:id="rId10"/>
  </externalReferences>
  <definedNames>
    <definedName name="iincome">#REF!</definedName>
    <definedName name="income" localSheetId="7">#REF!</definedName>
    <definedName name="income">#REF!</definedName>
    <definedName name="incomelevel">'Results Tracker'!$E$136:$E$138</definedName>
    <definedName name="info">'Results Tracker'!$E$155:$E$157</definedName>
    <definedName name="Month">[1]Dropdowns!$G$2:$G$13</definedName>
    <definedName name="overalleffect">'Results Tracker'!$D$155:$D$157</definedName>
    <definedName name="physicalassets">'Results Tracker'!$J$155:$J$163</definedName>
    <definedName name="quality">'Results Tracker'!$B$146:$B$150</definedName>
    <definedName name="question">'Results Tracker'!$F$146:$F$148</definedName>
    <definedName name="responses">'Results Tracker'!$C$146:$C$150</definedName>
    <definedName name="state">'Results Tracker'!$I$150:$I$152</definedName>
    <definedName name="type1">'Results Tracker'!$G$146:$G$149</definedName>
    <definedName name="Year">[1]Dropdowns!$H$2:$H$36</definedName>
    <definedName name="yesno">'Results Tracker'!$E$142:$E$143</definedName>
  </definedNames>
  <calcPr calcId="179017"/>
</workbook>
</file>

<file path=xl/calcChain.xml><?xml version="1.0" encoding="utf-8"?>
<calcChain xmlns="http://schemas.openxmlformats.org/spreadsheetml/2006/main">
  <c r="E38" i="3" l="1"/>
  <c r="E37" i="3"/>
  <c r="E36" i="3"/>
  <c r="E35" i="3"/>
  <c r="E34" i="3"/>
  <c r="G26" i="3"/>
  <c r="G24" i="3"/>
  <c r="F33" i="2" l="1"/>
  <c r="F35" i="2" s="1"/>
  <c r="F27" i="2" l="1"/>
  <c r="F26" i="2" l="1"/>
  <c r="F28"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Margaretta Ayoung</author>
  </authors>
  <commentList>
    <comment ref="Q21" authorId="0" shapeId="0" xr:uid="{00000000-0006-0000-0700-000001000000}">
      <text>
        <r>
          <rPr>
            <b/>
            <sz val="9"/>
            <color indexed="81"/>
            <rFont val="Tahoma"/>
            <family val="2"/>
          </rPr>
          <t>Margaretta Ayoung:</t>
        </r>
        <r>
          <rPr>
            <sz val="9"/>
            <color indexed="81"/>
            <rFont val="Tahoma"/>
            <family val="2"/>
          </rPr>
          <t xml:space="preserve">
f the FFEWS is disseminated for the whole basin, it directly benefits 283,162 people in the Rioni basin currently at risk from flooding up to the 1 in 1,000 year event and the 38,857 properties (29.9% of all properties) located in the floodplain. 
The same number can be be assumed to be total beneficiaries of the flood mapping, floodplain zoing policy, build codes and flood insurance measures developed by the project (the number includes all people also at risk from less severe floods so it is an uppuer limit). 
A calculation of lives saved because of FFEWs was done using standard methods for such calculations and the value was about 250,000 (can't find 
Agro-forestry will protect 800 ha of cropland.  In additon, the structural measures already implemented have benefited the following communities: Communities in Lentekhi (with 1450 people) and 8 adjacent villages from flooding up to the 1 in 100 year; In Chalistavi (Tsageri municipality) - 408 people, 35 ha. agricultural land and main road; Sajavakho - 950 people, school, 20 ha. agricultural land and railway road; Zarati -  515 people and main road.</t>
        </r>
      </text>
    </comment>
  </commentList>
</comments>
</file>

<file path=xl/sharedStrings.xml><?xml version="1.0" encoding="utf-8"?>
<sst xmlns="http://schemas.openxmlformats.org/spreadsheetml/2006/main" count="1774" uniqueCount="925">
  <si>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</si>
  <si>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</si>
  <si>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</si>
  <si>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</si>
  <si>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</si>
  <si>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</si>
  <si>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</si>
  <si>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</si>
  <si>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</si>
  <si>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</si>
  <si>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</si>
  <si>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</si>
  <si>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</si>
  <si>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</si>
  <si>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</si>
  <si>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</si>
  <si>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</si>
  <si>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</si>
  <si>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</si>
  <si>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</si>
  <si>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</si>
  <si>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</si>
  <si>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</si>
  <si>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</si>
  <si>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</si>
  <si>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</si>
  <si>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</si>
  <si>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</si>
  <si>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</si>
  <si>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</si>
  <si>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</si>
  <si>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</si>
  <si>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</si>
  <si>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</si>
  <si>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</si>
  <si>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</si>
  <si>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</si>
  <si>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</si>
  <si>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</si>
  <si>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</si>
  <si>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</si>
  <si>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</si>
  <si>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</si>
  <si>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</si>
  <si>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</si>
  <si>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</si>
  <si>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</si>
  <si>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</si>
  <si>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</si>
  <si>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</si>
  <si>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</si>
  <si>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</si>
  <si>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</si>
  <si>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</si>
  <si>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</si>
  <si>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</si>
  <si>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</si>
  <si>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</si>
  <si>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</si>
  <si>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</si>
  <si>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</si>
  <si>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</si>
  <si>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</si>
  <si>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</si>
  <si>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</si>
  <si>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</si>
  <si>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</si>
  <si>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</si>
  <si>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</si>
  <si>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</si>
  <si>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</si>
  <si>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</si>
  <si>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</si>
  <si>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</si>
  <si>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</si>
  <si>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</si>
  <si>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</si>
  <si>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</si>
  <si>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</si>
  <si>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</si>
  <si>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</si>
  <si>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</si>
  <si>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</si>
  <si>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</si>
  <si>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</si>
  <si>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</si>
  <si>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</si>
  <si>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</si>
  <si>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</si>
  <si>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</si>
  <si>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</si>
  <si>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</si>
  <si>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</si>
  <si>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</si>
  <si>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</si>
  <si>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</si>
  <si>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</si>
  <si>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</si>
  <si>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</si>
  <si>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</si>
  <si>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</si>
  <si>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</si>
  <si>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</si>
  <si>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</si>
  <si>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</si>
  <si>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</si>
  <si>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</si>
  <si>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</si>
  <si>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</si>
  <si>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</si>
  <si>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</si>
  <si>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</si>
  <si>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</si>
  <si>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</si>
  <si>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</si>
  <si>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</si>
  <si>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</si>
  <si>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</si>
  <si>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</si>
  <si>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</si>
  <si>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</si>
  <si>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</si>
  <si>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</si>
  <si>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</si>
  <si>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</si>
  <si>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</si>
  <si>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</si>
  <si>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</si>
  <si>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</si>
  <si>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</si>
  <si>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</si>
  <si>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</si>
  <si>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</si>
  <si>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</si>
  <si>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</si>
  <si>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</si>
  <si>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</si>
  <si>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</si>
  <si>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</si>
  <si>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</si>
  <si>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</si>
  <si>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</si>
  <si>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</si>
  <si>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</si>
  <si>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</si>
  <si>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</si>
  <si>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</si>
  <si>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</si>
  <si>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</si>
  <si>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</si>
  <si>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</si>
  <si>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</si>
  <si>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</si>
  <si>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</si>
  <si>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</si>
  <si>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</si>
  <si>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</si>
  <si>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</si>
  <si>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</si>
  <si>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</si>
  <si>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</si>
  <si>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</si>
  <si>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</si>
  <si>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</si>
  <si>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</si>
  <si>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</si>
  <si>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</si>
  <si>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</si>
  <si>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</si>
  <si>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</si>
  <si>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</si>
  <si>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</si>
  <si>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</si>
  <si>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</si>
  <si>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</si>
  <si>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</si>
  <si>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</si>
  <si>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</si>
  <si>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</si>
  <si>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</si>
  <si>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</si>
  <si>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</si>
  <si>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</si>
  <si>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</si>
  <si>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</si>
  <si>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</si>
  <si>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</si>
  <si>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</si>
  <si>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</si>
  <si>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</si>
  <si>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</si>
  <si>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</si>
  <si>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</si>
  <si>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</si>
  <si>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</si>
  <si>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</si>
  <si>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</si>
  <si>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</si>
  <si>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</si>
  <si>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</si>
  <si>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</si>
  <si>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</si>
  <si>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</si>
  <si>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</si>
  <si>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</si>
  <si>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</si>
  <si>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</si>
  <si>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</si>
  <si>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</si>
  <si>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</si>
  <si>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</si>
  <si>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</si>
  <si>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</si>
  <si>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</si>
  <si>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</si>
  <si>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</si>
  <si>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</si>
  <si>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</si>
  <si>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</si>
  <si>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</si>
  <si>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</si>
  <si>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</si>
  <si>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PROCUREMENT DATA</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</si>
  <si>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</si>
  <si>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</si>
  <si>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</si>
  <si>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</si>
  <si>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</si>
  <si>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</si>
  <si>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</si>
  <si>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</si>
  <si>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</si>
  <si>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</si>
  <si>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</si>
  <si>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</si>
  <si>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</si>
  <si>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</si>
  <si>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LIST OF CONTRACTS</t>
  </si>
  <si>
    <t>List all contracts related to the project/program with signature dates</t>
  </si>
  <si>
    <t>Agency / Contracted party</t>
  </si>
  <si>
    <t>Contract Type</t>
  </si>
  <si>
    <t>BIDS</t>
  </si>
  <si>
    <t>Submitted Bids</t>
  </si>
  <si>
    <t>List all bids for each contact signed with date of open call and winning bid</t>
  </si>
  <si>
    <t xml:space="preserve">DISBURSEMENT OF AF GRANT FUNDS </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</si>
  <si>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</si>
  <si>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</si>
  <si>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</si>
  <si>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</si>
  <si>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</si>
  <si>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Link: http://www.adaptation-fund.org/sites/default/files/Results%20Framework%20and%20Baseline%20Guidance%20final.pdf</t>
  </si>
  <si>
    <t>Baseline</t>
  </si>
  <si>
    <t>Project Performance Report (PPR)</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</si>
  <si>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</si>
  <si>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</si>
  <si>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</si>
  <si>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</si>
  <si>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</si>
  <si>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</si>
  <si>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</si>
  <si>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Project Manager/Coordinator: </t>
  </si>
  <si>
    <t xml:space="preserve">Implementing Agency  </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</si>
  <si>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</si>
  <si>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</si>
  <si>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</si>
  <si>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</si>
  <si>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</si>
  <si>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</si>
  <si>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</si>
  <si>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</si>
  <si>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</si>
  <si>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</si>
  <si>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</si>
  <si>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</si>
  <si>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</si>
  <si>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</si>
  <si>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</si>
  <si>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</si>
  <si>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</si>
  <si>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</si>
  <si>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</si>
  <si>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</si>
  <si>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</si>
  <si>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</si>
  <si>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</si>
  <si>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</si>
  <si>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</si>
  <si>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</si>
  <si>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</si>
  <si>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</si>
  <si>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Please Provide the Name and Contact information of person(s) reponsible for completeling the Rating section</t>
  </si>
  <si>
    <t>Terminal Evaluation Date:</t>
  </si>
  <si>
    <t>TOTAL</t>
  </si>
  <si>
    <t>Other</t>
  </si>
  <si>
    <t>Target for Project End</t>
  </si>
  <si>
    <t>Period of Report (Dates)</t>
  </si>
  <si>
    <t>Selection Justification for the Winner</t>
  </si>
  <si>
    <t>Contract Value/Amount (USD)</t>
  </si>
  <si>
    <t>Bid Amount (USD)</t>
  </si>
  <si>
    <t>Winning Bid Amount (USD)</t>
  </si>
  <si>
    <t>CONTRACT &amp; Procurement Method</t>
  </si>
  <si>
    <t>Signiture Date</t>
  </si>
  <si>
    <t>PLANNED EXPENDITURE SCHEDULE</t>
  </si>
  <si>
    <t xml:space="preserve">Results Tracker for Adaptation Fund (AF)  Projects    </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</si>
  <si>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</si>
  <si>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</si>
  <si>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</si>
  <si>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</si>
  <si>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</si>
  <si>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</si>
  <si>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</si>
  <si>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</si>
  <si>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Please provide information for all contracts over $2,500 USD</t>
  </si>
  <si>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</si>
  <si>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</si>
  <si>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</si>
  <si>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</si>
  <si>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</si>
  <si>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</si>
  <si>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</si>
  <si>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</si>
  <si>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</si>
  <si>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</si>
  <si>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</si>
  <si>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</si>
  <si>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</si>
  <si>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</si>
  <si>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Please provide the number of  contracts under $2,500, signed during this reporting period: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</si>
  <si>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</si>
  <si>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</si>
  <si>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</si>
  <si>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</si>
  <si>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</si>
  <si>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</si>
  <si>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</si>
  <si>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</si>
  <si>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</si>
  <si>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</si>
  <si>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</si>
  <si>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</si>
  <si>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</si>
  <si>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</si>
  <si>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</si>
  <si>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</si>
  <si>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</si>
  <si>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</si>
  <si>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</si>
  <si>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</si>
  <si>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</si>
  <si>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</si>
  <si>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</si>
  <si>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</si>
  <si>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</si>
  <si>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</si>
  <si>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</si>
  <si>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</si>
  <si>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</si>
  <si>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</si>
  <si>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</si>
  <si>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</si>
  <si>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</si>
  <si>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</si>
  <si>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</si>
  <si>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</si>
  <si>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</si>
  <si>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</si>
  <si>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</si>
  <si>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</si>
  <si>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</si>
  <si>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</si>
  <si>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</si>
  <si>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</si>
  <si>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</si>
  <si>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</si>
  <si>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</si>
  <si>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</si>
  <si>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</si>
  <si>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</si>
  <si>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</si>
  <si>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</si>
  <si>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</si>
  <si>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</si>
  <si>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</si>
  <si>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</si>
  <si>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</si>
  <si>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</si>
  <si>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</si>
  <si>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</si>
  <si>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</si>
  <si>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</si>
  <si>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</si>
  <si>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</si>
  <si>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</si>
  <si>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</si>
  <si>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</si>
  <si>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</si>
  <si>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</si>
  <si>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</si>
  <si>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</si>
  <si>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</si>
  <si>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</si>
  <si>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</si>
  <si>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</si>
  <si>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</si>
  <si>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</si>
  <si>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</si>
  <si>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</si>
  <si>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</si>
  <si>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</si>
  <si>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</si>
  <si>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</si>
  <si>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</si>
  <si>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</si>
  <si>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</si>
  <si>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</si>
  <si>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</si>
  <si>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</si>
  <si>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</si>
  <si>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</si>
  <si>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</si>
  <si>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</si>
  <si>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</si>
  <si>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</si>
  <si>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</si>
  <si>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</si>
  <si>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</si>
  <si>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</si>
  <si>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</si>
  <si>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</si>
  <si>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</si>
  <si>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</si>
  <si>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</si>
  <si>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</si>
  <si>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</si>
  <si>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</si>
  <si>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</si>
  <si>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</si>
  <si>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</si>
  <si>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</si>
  <si>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</si>
  <si>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</si>
  <si>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</si>
  <si>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</si>
  <si>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</si>
  <si>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</si>
  <si>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</si>
  <si>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</si>
  <si>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</si>
  <si>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</si>
  <si>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</si>
  <si>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</si>
  <si>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</si>
  <si>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</si>
  <si>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</si>
  <si>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</si>
  <si>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</si>
  <si>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</si>
  <si>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</si>
  <si>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</si>
  <si>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</si>
  <si>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</si>
  <si>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</si>
  <si>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</si>
  <si>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</si>
  <si>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</si>
  <si>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</si>
  <si>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</si>
  <si>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</si>
  <si>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</si>
  <si>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</si>
  <si>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</si>
  <si>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</si>
  <si>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</si>
  <si>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</si>
  <si>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</si>
  <si>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</si>
  <si>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</si>
  <si>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</si>
  <si>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</si>
  <si>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</si>
  <si>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</si>
  <si>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</si>
  <si>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</si>
  <si>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</si>
  <si>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</si>
  <si>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</si>
  <si>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</si>
  <si>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</si>
  <si>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</si>
  <si>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</si>
  <si>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</si>
  <si>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</si>
  <si>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</si>
  <si>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</si>
  <si>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</si>
  <si>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</si>
  <si>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</si>
  <si>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</si>
  <si>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</si>
  <si>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</si>
  <si>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</si>
  <si>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</si>
  <si>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</si>
  <si>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</si>
  <si>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</si>
  <si>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</si>
  <si>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</si>
  <si>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</si>
  <si>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</si>
  <si>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</si>
  <si>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</si>
  <si>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</si>
  <si>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</si>
  <si>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</si>
  <si>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</si>
  <si>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</si>
  <si>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</si>
  <si>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</si>
  <si>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</si>
  <si>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</si>
  <si>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</si>
  <si>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</si>
  <si>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</si>
  <si>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</si>
  <si>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</si>
  <si>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</si>
  <si>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</si>
  <si>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</si>
  <si>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</si>
  <si>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</si>
  <si>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</si>
  <si>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</si>
  <si>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</si>
  <si>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</si>
  <si>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</si>
  <si>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</si>
  <si>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</si>
  <si>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</si>
  <si>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</si>
  <si>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</si>
  <si>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</si>
  <si>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</si>
  <si>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</si>
  <si>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</si>
  <si>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</si>
  <si>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</si>
  <si>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</si>
  <si>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</si>
  <si>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</si>
  <si>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</si>
  <si>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</si>
  <si>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</si>
  <si>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</si>
  <si>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</si>
  <si>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</si>
  <si>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</si>
  <si>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</si>
  <si>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</si>
  <si>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</si>
  <si>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</si>
  <si>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</si>
  <si>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</si>
  <si>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</si>
  <si>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</si>
  <si>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</si>
  <si>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</si>
  <si>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</si>
  <si>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</si>
  <si>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</si>
  <si>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</si>
  <si>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</si>
  <si>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</si>
  <si>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</si>
  <si>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</si>
  <si>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</si>
  <si>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</si>
  <si>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</si>
  <si>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</si>
  <si>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</si>
  <si>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</si>
  <si>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</si>
  <si>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</si>
  <si>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</si>
  <si>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</si>
  <si>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</si>
  <si>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</si>
  <si>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</si>
  <si>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</si>
  <si>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</si>
  <si>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</si>
  <si>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</si>
  <si>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</si>
  <si>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</si>
  <si>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</si>
  <si>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</si>
  <si>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</si>
  <si>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</si>
  <si>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</si>
  <si>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</si>
  <si>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</si>
  <si>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</si>
  <si>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</si>
  <si>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</si>
  <si>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</si>
  <si>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</si>
  <si>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</si>
  <si>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</si>
  <si>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</si>
  <si>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</si>
  <si>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</si>
  <si>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</si>
  <si>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</si>
  <si>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</si>
  <si>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</si>
  <si>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</si>
  <si>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</si>
  <si>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</si>
  <si>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</si>
  <si>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</si>
  <si>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</si>
  <si>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</si>
  <si>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</si>
  <si>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</si>
  <si>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</si>
  <si>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</si>
  <si>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</si>
  <si>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</si>
  <si>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</si>
  <si>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</si>
  <si>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</si>
  <si>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</si>
  <si>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</si>
  <si>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</si>
  <si>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</si>
  <si>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</si>
  <si>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</si>
  <si>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</si>
  <si>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</si>
  <si>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</si>
  <si>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</si>
  <si>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</si>
  <si>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</si>
  <si>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</si>
  <si>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</si>
  <si>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</si>
  <si>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</si>
  <si>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</si>
  <si>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</si>
  <si>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</si>
  <si>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</si>
  <si>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</si>
  <si>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</si>
  <si>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</si>
  <si>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</si>
  <si>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</si>
  <si>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</si>
  <si>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</si>
  <si>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</si>
  <si>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</si>
  <si>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</si>
  <si>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</si>
  <si>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</si>
  <si>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</si>
  <si>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</si>
  <si>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</si>
  <si>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</si>
  <si>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</si>
  <si>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</si>
  <si>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</si>
  <si>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</si>
  <si>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</si>
  <si>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</si>
  <si>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</si>
  <si>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</si>
  <si>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</si>
  <si>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</si>
  <si>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</si>
  <si>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</si>
  <si>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</si>
  <si>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</si>
  <si>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</si>
  <si>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</si>
  <si>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</si>
  <si>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</si>
  <si>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</si>
  <si>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</si>
  <si>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</si>
  <si>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rPr>
        <b/>
        <u/>
        <sz val="11"/>
        <color theme="1"/>
        <rFont val="Calibri"/>
        <family val="2"/>
        <scheme val="minor"/>
      </rPr>
      <t>Core Indicator</t>
    </r>
    <r>
      <rPr>
        <sz val="11"/>
        <color theme="1"/>
        <rFont val="Calibri"/>
        <family val="2"/>
        <scheme val="minor"/>
      </rPr>
      <t xml:space="preserve"> 4.2: Assets produced, developed, improved or strengthened</t>
    </r>
  </si>
  <si>
    <t>Indicator 4.1.1: No. and type of development sector services to respond to new conditions resulting from climate variability and change</t>
  </si>
  <si>
    <t>Indicator 3.1.1: Percentage of targeted population awareness of predicted adverse impacts of climate change, and of appropriate responses</t>
  </si>
  <si>
    <t>Developing Climate Resilient Flood and Flash Flood Management Practices to Protect Vulnerable Communities of Georgia</t>
  </si>
  <si>
    <t>PIMS 4583,   Project Number 00076540</t>
  </si>
  <si>
    <t>UNDP</t>
  </si>
  <si>
    <t>Multilateral Implementing Entity</t>
  </si>
  <si>
    <t>The project target areas are: Ambrolauri, Oni, Lentekhi, Tsageri, Tskaltubo and Samtredia municipalities (Rioni river basin).</t>
  </si>
  <si>
    <t>13-14 December 2011</t>
  </si>
  <si>
    <t>11 June 2012, Project Document signed by UNDP and Ministry of Environment Protection of Georgia</t>
  </si>
  <si>
    <t>4th  quarter of 2014</t>
  </si>
  <si>
    <t>4th  quarter of 2016</t>
  </si>
  <si>
    <t xml:space="preserve">http://www.ge.undp.org/content/georgia/en/home/operations/projects/environment_and_energy/floods.html
http://www.undp-alm.org/projects/af-georgia
</t>
  </si>
  <si>
    <t>Ivane Tsiklauri, Project Manager, UNDP Georgia</t>
  </si>
  <si>
    <t xml:space="preserve">ivane.tsiklauri@undp.org </t>
  </si>
  <si>
    <t>Nino Antadze, Team Leader, Environment and Energy Portfolio, UNDP Georgia</t>
  </si>
  <si>
    <t>nino.antadze@undp.org</t>
  </si>
  <si>
    <t>Tamar Bagratia, Head, National Environmental Agency</t>
  </si>
  <si>
    <t>t.bagratia@nea.gov.ge</t>
  </si>
  <si>
    <t xml:space="preserve">Unforeseen delays in undertaking essential surveys due to weather/access issues etc.  </t>
  </si>
  <si>
    <t>Medium</t>
  </si>
  <si>
    <t xml:space="preserve">This risk was realized in the reporting period at the Zarati site due to adverse weather (water level) conditions.  With water levels being too high the works have had to be delayed. The works were delayed and the project closely monitored the river levels every 15 days  and weather forecasts used to identify optimum start date for the works. </t>
  </si>
  <si>
    <t>Adverse climatic conditions may also pose risks to workforce health and safety, or damage adaptation measures being implemented</t>
  </si>
  <si>
    <t>High</t>
  </si>
  <si>
    <t>Tenders for adaptation measures include requirements for H&amp;S insurance for employees involved in works related to the project. This risk was not realized in the reporting period.</t>
  </si>
  <si>
    <t>Resistance of certain government institutions to introduce floodplain development policy that sets number of land use limiting regulations and floodplain zoning rules.</t>
  </si>
  <si>
    <t>Lack of incentives for particular local communities to cooperate in activities that do not yield immediate financial value, but aim at longer-term resilience, may reduce stakeholder engagement and comprehensive participation.</t>
  </si>
  <si>
    <t>Due to staff turnover at the target Ministries the trained staff may leave for the other job opportunities undermining installed technical capacity</t>
  </si>
  <si>
    <t>Low</t>
  </si>
  <si>
    <t>The project has permanent consultations with respective ministries that staff trained by the project should keep their positions. It is more difficult to avoid staff turnover at the municipalities, therefore the project has always intensive consultations with new municipal staff on the project objectives and activities.</t>
  </si>
  <si>
    <t>Delays in recruitment of qualified project staff may affect the timeframe of different project activities.</t>
  </si>
  <si>
    <t>The project uses services of UNDP Procurement and HR units, which ensured smooth hiring and tendering processes in the last reporting period. No significant delays in recruitment of project staff or experts.</t>
  </si>
  <si>
    <t xml:space="preserve">Changes in the government structures and functions of the Min of EP. </t>
  </si>
  <si>
    <t>There were no significant changes in the relevant governmental structure in the last reporting period.</t>
  </si>
  <si>
    <t>Turnover in partner institutions (like municipalities) related to political changes results in delays through having to re-engage with these partners and re-brief key officials.</t>
  </si>
  <si>
    <t>Project openly discuss this risk with partners and look at training of more than one person for each key position/function.</t>
  </si>
  <si>
    <t>There is a risk that the Government of Georgia will not see the flood insurance scheme as sufficiently high on its agenda to provide the necessary support funding.</t>
  </si>
  <si>
    <t>Outcome 1: Floodplain development policies in place to minimise exposure of highly vulnerable people of Rioni river basin to climate change induced flood risks</t>
  </si>
  <si>
    <t xml:space="preserve">Outcome 2: Direct investments and local actions in highly exposed and vulnerable communities improve flood management practice on 8,400km2 and build resilience of 200,000 people </t>
  </si>
  <si>
    <t>Outcome 3: Institutional Capacity developed for early warning and timely alert communication to vulnerable communities of the Rioni river basin</t>
  </si>
  <si>
    <t>Ivane Tsiklauri, Project Manager</t>
  </si>
  <si>
    <t>ivane.tsiklauri@undp.org</t>
  </si>
  <si>
    <t xml:space="preserve">George Kordzakhia,  Deputy Head of Hydrometeorological department, NEA </t>
  </si>
  <si>
    <t>giakordzakhia@gmail.com</t>
  </si>
  <si>
    <t>OUTCOME 1:  Floodplain development policy introduced to improve long term resilience flood/flash flood risks</t>
  </si>
  <si>
    <t>Indicator 1.1: Floodplain development policies in place, which minimise Climate change vulnerability implemented by close of the project</t>
  </si>
  <si>
    <t>Fragmentation and gaps in policies and national regulations for long-term flood/flash floods under climate change</t>
  </si>
  <si>
    <t>Accurate hazard and risk maps; Land use and floodplain development policy for Rioni basin; Flood insurance scheme for target municipalities; Employee guarantee scheme in place</t>
  </si>
  <si>
    <t>Output 1.1.  Hazard  and inundation maps produced for whole basin</t>
  </si>
  <si>
    <t>Indicator 1.1.1:  Studies conducted to develop, model and map the hydrometeorological hazards of the whole Rioni basin</t>
  </si>
  <si>
    <t xml:space="preserve">Lack of appropriate hazard maps on which to base floodplain policy </t>
  </si>
  <si>
    <t>Accurate hazard and risk maps on which to base development policy</t>
  </si>
  <si>
    <t>Output 1.2 Review and change land use regulations (land use planning, including zonings and development controls, e.g. on protection / buffer zones, settlement expansion; economic development categories etc) to internalize climate change risks into floodplain management and spatial planning.</t>
  </si>
  <si>
    <t>Indicator 1.2.1.  A comprehensive and robust land use and floodplain development policy framework for Rioni basin</t>
  </si>
  <si>
    <t>Output 1.3 New building codes reviewed and streamlined for the housing rehabilitation schemes to flood proof new buildings (e.g. material standards, traditional house raising etc) taking into account alternative climate change scenarios</t>
  </si>
  <si>
    <t>Indicator 1.3.1.  New building codes including building flood resilience measures</t>
  </si>
  <si>
    <t>Output 1.4 Targeted training of national and local authorities responsible for climate risk management in advanced methods of forward looking climate risk management planning and flood prevention measures</t>
  </si>
  <si>
    <t>Indicator 1.4.1. at least 42 NEA staff and 60 municipality staff trained in modern hazard mapping and risk assessment techniques</t>
  </si>
  <si>
    <t>Output 1.5 Community-based flood insurance scheme designed and implemented covering highly exposed villages under 6 municipalities</t>
  </si>
  <si>
    <t>Indicator 1.5.1. At least 1 pilot community-based flood insurance scheme in place</t>
  </si>
  <si>
    <t>OUTCOME 2: Climate resilient practices of flood management developed and implemented to reduce vulnerability of highly exposed communities</t>
  </si>
  <si>
    <t>Indicator 2. 1: Number of community based adaptation solutions implemented at the local level upon project closure.</t>
  </si>
  <si>
    <t>Indicator 2.2: % of population with improved water management practices resilient to climate change impacts in the targeted regions.</t>
  </si>
  <si>
    <t>Output 2.1 Direct measures of long term flood prevention and  risk mitigation designed with participation of local governments and population in 6 municipalities (Lentekhi, Oni, Ambrolauri, Tskaltubo, Samtredia, Tsageri)</t>
  </si>
  <si>
    <t xml:space="preserve">Indicator 2.1.1. Feasibility outline and detailed design studies undertaken to ensure the best climate resilient intervention measures are adopted which will include bioengineering solutions as well as traditional hard engineering options.  </t>
  </si>
  <si>
    <t>Indicator 2.1.2.  15 schemes implemented in the 6 municipalities</t>
  </si>
  <si>
    <t>Output 2.2 Community-based adaptation measures, such as bank terracing, vegetative buffers, bundles and tree revetments implemented building on an existing municipal employment guarantee scheme</t>
  </si>
  <si>
    <t>Indicator 2.2.1. Municipal employment-guarantee scheme employing local people in the implementation of the adaptation schemes being implemented.  Long-term involvement of local population in the maintenance of flood protection infrastructure</t>
  </si>
  <si>
    <t>Output 2.3 Flood plain seasonal productive systems (e.g. short season annual cropping, cattle rearing plots or seasonal pastures, agro-forestry) benefit 200,000 people and improve resilience to flood threat</t>
  </si>
  <si>
    <t xml:space="preserve">Indicator 2.3.1.  Agro-forestry, cattle rearing plots and seasonal cropping measures adopted in all 6 municipalities established </t>
  </si>
  <si>
    <t>Output 2.4 Lessons learned and best practices documented and disseminated to raise awareness of effective climate risk management options for further up-scaling</t>
  </si>
  <si>
    <t>Indicator 2.4.1. Process for gathering and documenting lessons and distilling these into ‘best practice’ examples understood and agreed to by key stakeholders and being used</t>
  </si>
  <si>
    <t>OUTCOME 3: Early warning system in place to improve preparedness and adaptive capacity</t>
  </si>
  <si>
    <t xml:space="preserve">Indicator 3.1.  Flood forecasting and early warning systems introduced to benefit over 200,000 people at risk in the Rioni basin from flood, flash flood and landslide risk in the basin.  </t>
  </si>
  <si>
    <t xml:space="preserve">Indicator 3.2.  Establishment/rehabilitation of monitoring stations to increase spatial coverage </t>
  </si>
  <si>
    <t xml:space="preserve">Indicator 3.3:  % of targeted population with better access to early warning in the face of climate change </t>
  </si>
  <si>
    <t>Indicator 3.4.  Number of national and local staff with flood forecasting, early warning and flood risk assessment capabilities</t>
  </si>
  <si>
    <t>Output 3.1 Long-term historical observation data digitized and used in policy formulation and risk management practices</t>
  </si>
  <si>
    <t>Indicator 3.1.1. Database of historical observation data for Rioni digitised</t>
  </si>
  <si>
    <t>Output 3.2 Multi hazard risk assessment for the Rioni river basin (floods, flash floods, associated mudflows and landslides, linked with climatic alterations under alternative scenarios)</t>
  </si>
  <si>
    <t>Indicator 3.2.1.  Rioni flood forecasting model developed, which will couple outputs from downscaled meso-scale meteorological systems to HEC-HMS hydrological models.  Linked forecasting met-hydrological-hydraulic model.</t>
  </si>
  <si>
    <t>Output 3.3 Series of targeted training delivered for the NEA staff and partner organizations in the advanced methods of risk assessment and forecasting</t>
  </si>
  <si>
    <t>Indicator 3.3.1. At least 10 NEA staff trained in risk assessment and forecasting and EWS.  Municipality emergency staff trained in emergency response. Strengthened capacity of national and local staff in monitoring, flood forecasting, early warning and emergency response</t>
  </si>
  <si>
    <t>Output 3.4 Essential equipment to increase monitoring and forecasting capabilities in the target basin procured and installed</t>
  </si>
  <si>
    <t>Indicator 3.4.1. Purchase and install 5 Met stations, 20 Met posts, and 10 Hydrological posts.  Observation network of all hydrological and meteorological variables to provide an appropriate level of spatial resolution of these variables for early warning</t>
  </si>
  <si>
    <t>Component 3.5:  Systems established at the national and sub-national level led by the NEA for long and short term flood forecasting of hydrological risks; including dissemination and communication of forecasts</t>
  </si>
  <si>
    <t>Indicator 3.5.1. A fully integrated flood early warning system (Deltares-FEWS) which links forecasting models to telemetered data as input and forecasting reporting and warning systems as output.</t>
  </si>
  <si>
    <t>Indicator 3.5.2. An early warning communication network using different communication links such as telephone trees, SMS and e-mail networks</t>
  </si>
  <si>
    <t>Indicator 3.5.3. GIS-based website for dissemination of hazard maps and associated information, such as hydrometeorological telemetric and Deltares-FEWS data to central and local government stakeholders.</t>
  </si>
  <si>
    <t>Indicator 3.5.4. A public-facing website presenting key layers of information, with the potential to disseminate early warning information to the public.</t>
  </si>
  <si>
    <t>Indicator 3.5.5.  Early warning awareness and training workshops for community, NGOs, government and media representatives.</t>
  </si>
  <si>
    <t xml:space="preserve">Low capacity among national and regional staff to undertake hazard mapping and risk assessment to support development of floodplain policy </t>
  </si>
  <si>
    <t>There is no flood risk insurance in place in Georgia.</t>
  </si>
  <si>
    <t>Investment in flood intervention measures limited and annual, falls short of what is required</t>
  </si>
  <si>
    <t>Current approaches do not involve local communities in the implementation of measures and do not address the recurring problem of loss of agricultural property to flood damage</t>
  </si>
  <si>
    <t xml:space="preserve">Monitoring network in the Rioni basin was reduced from 22 to 4 meteorological stations since the early 1990s.  The  4 remaining meteorological stations covering all of Rioni basin is inadequate for effective early warning.  </t>
  </si>
  <si>
    <t>Currently limited warnings to communities</t>
  </si>
  <si>
    <t>There is currently limited capability among national NEA staff for undertaking flood risk assessment and forecasting and limited experience of EW systems implementation and operation</t>
  </si>
  <si>
    <t>Various out-of-date and inadequate hazard maps  are used for emergency planning and response by different agencies</t>
  </si>
  <si>
    <t>Floodplain land use and development policy which addresses fragmentation and gaps in place by project completion</t>
  </si>
  <si>
    <t>At least 42NEA staff and 60 municipality staff (at least 50% women) trained in modern hazard mapping and risk assessment techniques</t>
  </si>
  <si>
    <t>Local-level flood insurance scheme to steer development away from high risk areas in place by project closure</t>
  </si>
  <si>
    <t>Implementation of adaptation measures that are a mix of traditional engineering and bioengineering solutions</t>
  </si>
  <si>
    <t>Set up and implement employee guarantee scheme (targeting 200 employees in each municipality, at least 50% women)</t>
  </si>
  <si>
    <r>
      <rPr>
        <b/>
        <sz val="11"/>
        <color indexed="8"/>
        <rFont val="Times New Roman"/>
        <family val="1"/>
      </rPr>
      <t xml:space="preserve">Target for the Project End has been achieved: </t>
    </r>
    <r>
      <rPr>
        <sz val="11"/>
        <color indexed="8"/>
        <rFont val="Times New Roman"/>
        <family val="1"/>
      </rPr>
      <t xml:space="preserve">30-year historical data in meteorology, hydrology and geology was digitized and has been used for the flood modeling. Data was digitized from 58 historical gauging stations. </t>
    </r>
  </si>
  <si>
    <t>Long term historical observation data digitised and used in policy formulation and risk management practices</t>
  </si>
  <si>
    <t>Provision of access to up-to-date, definitive hazards and forecast information via single GIS-based data management and dissemination system</t>
  </si>
  <si>
    <t>At least 10 NEA staff with gender balanced composition trained in risk assessment and forecasting and EWS</t>
  </si>
  <si>
    <t>Purchase and install 5 Met stations, 20 Met posts, and 10 Hydrological posts</t>
  </si>
  <si>
    <t>Development of emergency plans</t>
  </si>
  <si>
    <t>90% of people in Rioni basin to have access to early warning messages/signals by completion of project</t>
  </si>
  <si>
    <t>No changes have been made to project outputs and project design.</t>
  </si>
  <si>
    <t>A possible lessons learned is the need to communicate more clearly the benefits of nonstructural adaptation measures (and the benefits of including CC considerations into structural measures design) to implementing partners and all involved in order to ensure that climate adaptation approaches are embedded into the organizations (and reduce the risk that they will slip back into old familiar methods that limit adaptation opportunities). The project is providing the tools, capacities, legislation, policies and guidelines to ensure climate adaptation approaches are firmly embedded.</t>
  </si>
  <si>
    <t>Good collaboration between local population, target municipalities and central institutions could improve the project results.</t>
  </si>
  <si>
    <t>Learning objectives have been established and series of trainings in hydraulic modeling, hydrological modeling, GIS application in data management and analysis have been conducted. In addition, the project has developed an Institutional Capacity Development Plan which identifies short and long term training needs for all institutions involved in climate risk management.  This will serve as a roadmap for capacity development beyond the life of this project.</t>
  </si>
  <si>
    <t>UNDP Georgia</t>
  </si>
  <si>
    <r>
      <rPr>
        <b/>
        <sz val="11"/>
        <color indexed="8"/>
        <rFont val="Times New Roman"/>
        <family val="1"/>
      </rPr>
      <t>Target for the Project End has been achieved:</t>
    </r>
    <r>
      <rPr>
        <sz val="11"/>
        <color indexed="8"/>
        <rFont val="Times New Roman"/>
        <family val="1"/>
      </rPr>
      <t xml:space="preserve">
Land use development policy finalized.  Technical reports completed, reviewed legislation and the institutional framework, defined gaps and provided recommendations for a comprehensive land use and flood plain development policy framework, which is also finalized. 
</t>
    </r>
  </si>
  <si>
    <r>
      <rPr>
        <b/>
        <sz val="11"/>
        <color indexed="8"/>
        <rFont val="Times New Roman"/>
        <family val="1"/>
      </rPr>
      <t xml:space="preserve">Target for the Project End has been achieved:    </t>
    </r>
    <r>
      <rPr>
        <sz val="11"/>
        <color indexed="8"/>
        <rFont val="Times New Roman"/>
        <family val="1"/>
      </rPr>
      <t xml:space="preserve">                                                                                                                                                                      A flood forecasting platform, based on Deltares-FEWS, is being developed and implemented.  Flood warnings are provided for the Rioni Basin.  All the different components of the FFEWS models are linked and merged to precipitation sources, including the assessment of quality from the forecasting and the satellite sources. </t>
    </r>
  </si>
  <si>
    <r>
      <rPr>
        <b/>
        <sz val="11"/>
        <rFont val="Times New Roman"/>
        <family val="1"/>
      </rPr>
      <t xml:space="preserve">Target has been achieved:  </t>
    </r>
    <r>
      <rPr>
        <sz val="11"/>
        <rFont val="Times New Roman"/>
        <family val="1"/>
      </rPr>
      <t xml:space="preserve">                                                                                                                            5 Met stations, 20 Met posts, and 10 Hydrological posts have been purchased and installed on selected places.  They are connected to the system.</t>
    </r>
  </si>
  <si>
    <r>
      <t xml:space="preserve">As is normally the practice for any UNDP project, gender equality is encouraged at all levels, such as participation in trainings, workshops, etc.  For the reporting period number of trainings conducted </t>
    </r>
    <r>
      <rPr>
        <sz val="11"/>
        <rFont val="Times New Roman"/>
        <family val="1"/>
      </rPr>
      <t xml:space="preserve">where 17 women were trained (about 65%). </t>
    </r>
  </si>
  <si>
    <t>The project emphasizes importance of building institutional partnership with key stakeholders, such as NEA, since it is their function to address the flood risk management. The project decided to establish institutional contract with NEA, such as Letter of Agreement, as it is the only entity in Georgia that has a comparative advantage of possessing all the required datasets, technical expertise and experience in risk assessment, hazard monitoring, analysis and provision of early warning. In addition, by engaging NEA in implementing above noted project outputs, UNDP facilitates further development of NEA’s technical and institutional capacities and ensures sustainability of project results of managing flood risks through modern flood forecasting and early warning system. Another key stakeholder is the Ministry of Regional Development and Infrastructure (MRDI), which is mostly involved as a partner in implementation second component of the project.  In addition, the project is aiming to ensure closer corporation between NEA and MRDI through examination of the institutional arrangements for climate risk management.  The project has also documented all process and codified these into a series of guidance documents which will be the basis for sustainable risk management practices in Georgia in the future.  In addition, where possible the project tried to embed changes into national policy such as flood zoning which will be applicable to all floodplains in Georgia, and not just only Rioni basin.  This provides the policy framework for ensuring sustainable flood plain development in the future which will reduce risk over time.</t>
  </si>
  <si>
    <t xml:space="preserve">The project relied heavily on historical hydrometric data (rainfall,, river flow, river level, temperature) and as part of component 3, data from 1936 was digitized, systematized and analyzed for 35 gauges in the Rioni basin.   The project acquired more detailed Digital Elevation Model (DEM) for the floodplain of the Rioni for details hazard modelling and mapping.  In addition, the project undertook detailed River cross-section surveys, also for use in the flood hazard modelling.  For the detailed design of flood protection measures including landslide stabilization measures the digitised historical information and model output data was used to calculate peak river discharge and water level.  Recognizing the importance of collection and maintenance of good hydrometric records, the project has installed automatic gauging stations which will provide data more readily and in digital format in the future and will be linked to the flood forecasting and early warning model being developed.  The project also acquired and created extensive GIS data on physical catchment characteristics such as landcover, soil, geology for use in the hydrological and hydraulic modelling.  For the socio-economc risk model  a large number of physical data about flood receptors was gathered including, all individual properties in the floodplain, building use (residential of commercial), occupancy rate of house, type of houses (small,, large, wooden, concrete foundation type), agricultural land (and individual crops being grown), income of each household.  In addition, the project undertook ground trothing using door to door surveys to measures building threshold levels for buildings in the highest risk floodplains.  The data collection and management was extensive and the requirements for ongoing data collection for updating models is extensive.  Under the project, a data management working group has been established for the long-term collection and updating of data.  </t>
  </si>
  <si>
    <t xml:space="preserve">The data requirements of the project were extensive and required data held by several different government and non-governmental departments.  It proved very time consuming and difficult to get some of the data which was problematic for some aspects of the project.  The project has identified the need for closer cooperation and data sharing between various government departments and has set up a data management working group to ensure that all of the data that will be needed for updating the models in the future, will be obtained without difficulty.  In the longer-term, the project will make suggestion as to what cooperation and data sharing protocols will be needed in the future (especially since this type modelling will be scaled up to other basin in Georgia in the future).  The project will also aim to facilitate better data sharing through the websites being developed, one of which is private-facing and would enable government agencies to view, update and download and use data un the future.   </t>
  </si>
  <si>
    <t>The modern FFEW system has been fully launched in NEA. Automatic programmes have been deployed to collect, extract and import station data to the forecasting platform. The quality of the meteorological forecasting product by NEA has been improved. 
The institutional plan for FFEWS was developed based on a review of current institutional set up.  Modern FFEW System allows to have more accurate forecasting information, more timely make analysis from received data and to notify respective institutions and local people in case of floods/flashflood.</t>
  </si>
  <si>
    <t xml:space="preserve">Prepare and promote flood plain zoning policy for Rioni river basin. Targeted training of national and local authorities responsible for climate risk management. Promote community-based flood insurance scheme. </t>
  </si>
  <si>
    <t>Design and implement the preferred structural and non-structural options. Develop appropriate floodplain and hillslope agro-forestry measures.</t>
  </si>
  <si>
    <t>For increasing monitoring and forecasting capabilities in the target Rioni river basin undertake establishing flood forecasting and early warning system for Rioni river basin.</t>
  </si>
  <si>
    <t>2: Physical asset (produced/improved/strenghtened)</t>
  </si>
  <si>
    <t>Project Execution</t>
  </si>
  <si>
    <t>AF TOTAL</t>
  </si>
  <si>
    <t>UNDP/TRAC TOTAL</t>
  </si>
  <si>
    <t>AF</t>
  </si>
  <si>
    <t>UNDP/TRAC</t>
  </si>
  <si>
    <t>160,000 USD</t>
  </si>
  <si>
    <t xml:space="preserve">The co-financing of $160,000 from UNDP TRAC funds constitutes 3.2% of total project funding.  It is easily tracked and verified as it is totally dedicated to the management component.  </t>
  </si>
  <si>
    <t>Sub Total Outputs</t>
  </si>
  <si>
    <t>MA comments</t>
  </si>
  <si>
    <t>HS</t>
  </si>
  <si>
    <r>
      <rPr>
        <b/>
        <sz val="11"/>
        <rFont val="Times New Roman"/>
        <family val="1"/>
      </rPr>
      <t>Target for the Project End has been achieved:</t>
    </r>
    <r>
      <rPr>
        <sz val="11"/>
        <rFont val="Times New Roman"/>
        <family val="1"/>
      </rPr>
      <t xml:space="preserve">
Floodplain zoning policy framework and policy guideline notes were developed, which aims to integrate flood risk management into the land use planning process in Georgia. The document is based on flood hazard maps (Done in Output 1.1) and risk modelling (Done in Output 1.5). The document includes development control rules and land use designation for each flood zone.   Risk model which calculates damages and losses has been developed for assessment of strategic FRM options (and is a key decision-support which will help government understand the costs and benefits of FRM interventions in the basin, and change to risk due to other changes in the basin).  The risk model has been used as the basis for a flood insurance model which calculates premiums to be paid within each flood insurance zone and the associated payouts for each different magnitude of flood event.  An insurance scheme has been developed for the whole basin (which is over and above the original plan to develop schemes for only the 6 target municipalities) and has the potentially to be eventually implemented nationally.  Employee guarantee scheme developed and launched and has been utilized in the implementation of agro-forestry measures in Rioni. 
</t>
    </r>
  </si>
  <si>
    <r>
      <rPr>
        <b/>
        <sz val="11"/>
        <rFont val="Times New Roman"/>
        <family val="1"/>
      </rPr>
      <t xml:space="preserve">Target for the Project End has been achieved: </t>
    </r>
    <r>
      <rPr>
        <sz val="11"/>
        <rFont val="Times New Roman"/>
        <family val="1"/>
      </rPr>
      <t xml:space="preserve">
Completed with good quality maps for hazards (landslides and inundation). Detailed geologist reports and cadastral information produced. Landslide and mudflow maps prepared for six target municipalities (Oni, Ambrolauri, Lentekhi, Tsageri, Tskaltubo, Samtredia). Flood maps have been prepared for whole Rioni and Tskhenistskali rivers with 2, 5, 20, 50, 100, 500, 1000 years flood return periods.
. </t>
    </r>
  </si>
  <si>
    <r>
      <rPr>
        <b/>
        <sz val="11"/>
        <color indexed="8"/>
        <rFont val="Times New Roman"/>
        <family val="1"/>
      </rPr>
      <t>Target for the Project End has been achieved:</t>
    </r>
    <r>
      <rPr>
        <sz val="11"/>
        <color indexed="8"/>
        <rFont val="Times New Roman"/>
        <family val="1"/>
      </rPr>
      <t xml:space="preserve">
The FFEWS model and platform in Deltares-FEWS </t>
    </r>
    <r>
      <rPr>
        <sz val="11"/>
        <color rgb="FF00B050"/>
        <rFont val="Times New Roman"/>
        <family val="1"/>
      </rPr>
      <t>has been</t>
    </r>
    <r>
      <rPr>
        <sz val="11"/>
        <color indexed="8"/>
        <rFont val="Times New Roman"/>
        <family val="1"/>
      </rPr>
      <t xml:space="preserve"> developed which is linked to precipitation information from the stations, combined with precipitation information from satellite and forecasting modelling sources. Within this platform, several modelling packages are linked. Mike 11 software used within the Deltares-FFEWS  platform which is linking different meteorological data forecasts (COSMO 7km local rainfall modelling, WRF rainfall modelling used in Hec-HSM rainfall-runoff model, plus observed rainfall from satellite and from automatic rainfall gauges,  to provide an integrated flood forecasting system which provides up to 72 hours lead time. The precipitation information is being used to derive discharge values through a hydrological model, and then, those flows are used in a hydraulic model which predicts river flows and levels throughout the event. The final output from the forecasting platform is water levels, discharges and flood outlines from the hydraulic model.
</t>
    </r>
  </si>
  <si>
    <t>The project was designed with a number of learning objectives and therefore extensive training has already been conducted under the project.  Some of the learning objectives and hence training has enabled staff of NEA to directly participate in undertaking hydraulic modelling on the project.  In addition, the project as worked closely with NEA and local consultants pairing international experts with local counterparts and this has facilitated extensive on-the-project learning.  Another example is the training and knowledge transfer from the international socio-economics expert to the local GIS expert who developed the GIS-based socio-economics model and has taken the training on use of this model forward. Also another example is the training and knowledge transfer in flood forecasting and early warning system for NEA and key stakeholders. For longer-term capacity development, the project has developed an Institutional Capacity Development Plan which will serve as a roadmap for capacity development beyond the life of this project.</t>
  </si>
  <si>
    <t>Due to adverse weather (water level) conditions delay of works on flood defense structure in Sajavakho-2 (Samtredia municipality) and Komandeli (Oni municipality).</t>
  </si>
  <si>
    <t>The project has frequent contact with the service provider company as well with NEA's regional branch about water level in the river Rioni in Sajavakho-2 and Komandeli sites. According to the NEA forecasts,  water level in mentioned places will decrease from July to enable start of the works.</t>
  </si>
  <si>
    <t xml:space="preserve">The project implementation is in line with the approved work plan and all milestones are being aaccomplished.  Overall progress of implemenation is assessed positively by national counterparts both at national and regional/local levels. The MTR of the project, carried out during the reporting period has also provided Satisafactory rating for the overall implementation progress.   There were some delays in works at selected sites for structural measures for flood protection, mainly due to unavailability of qualified companies in a given tender. However, overall the project is on track and all structural  measures will be finalized in 2015. Also, in one case there was a delay caused by the weather conditions and increase in the river level, or obtaining licence for boulders by the contractor company. the risk mitigation measures are being taken so there is no significnat risk identified at this stage that may affect implemenation progress.   The highlight of the project implementation during the reporting period was socio-economic model and flood insurance scheme as well as introduction of agroforestry measures that will save agriculture crops from recurrent floods. Agroforestry works engaged local community representatives that supported their livelihoods, as per the employemnet guarantee scheme, developed by the project.  Constructing flood defence structures in two selected sites in Lentekhi municipality have been crucial to save villages from devastating damage casued by recurrent flash floods and mudflows. Local municality and communities are very thankful for this joint effort. Additional trainings were conducted for NEA staff on hydraulic modelling to make capacity building efforts more sustainable. All technical works have been duly recorded and guidelines developed. 
</t>
  </si>
  <si>
    <t>At the Interagency Working group Meetings representatives of the ministries and respective Parliamentary committees were supportive of new landuse management policy recommendations.  To ensure that proposed new policy will be adopted by the government, the project has been actively lobbying with respective ministries and agencies (ministries of environment, agriculture and of economic development.).  The project currently finalised floodplain zoning policy and associated floodplain zoning control rules (October 2015) and undertook detailed consultation with national and regional stakeholders in 2015-2016.</t>
  </si>
  <si>
    <r>
      <t xml:space="preserve">All community members that the project met were very supportive of planned activities. Under different activities of the project like flood insurance, river bank protective measures, agro-forestry, flood forecasting and early warning, there was </t>
    </r>
    <r>
      <rPr>
        <sz val="11"/>
        <rFont val="Times New Roman"/>
        <family val="1"/>
      </rPr>
      <t>extensive community involvement. Last remaining activity of the project is the provision of training for municipality staff on community-engagement and the developnent of community engagement action plans for the long-term cooperation of the municipality and communities on flood risk management</t>
    </r>
  </si>
  <si>
    <r>
      <t xml:space="preserve">Ms. Nino Antadze, Team Leader, Energy and Environment Portfolio, UNDP Georgia /Ms </t>
    </r>
    <r>
      <rPr>
        <sz val="11"/>
        <color theme="6"/>
        <rFont val="Times New Roman"/>
        <family val="1"/>
      </rPr>
      <t>Nataly Olofisnkaya,</t>
    </r>
    <r>
      <rPr>
        <sz val="11"/>
        <color indexed="8"/>
        <rFont val="Times New Roman"/>
        <family val="1"/>
      </rPr>
      <t xml:space="preserve"> RTS</t>
    </r>
  </si>
  <si>
    <r>
      <t xml:space="preserve">nino.antadze@undp.org / </t>
    </r>
    <r>
      <rPr>
        <u/>
        <sz val="11"/>
        <color theme="6"/>
        <rFont val="Times New Roman"/>
        <family val="1"/>
      </rPr>
      <t>nataly.olofinskaya@undp.org</t>
    </r>
  </si>
  <si>
    <t xml:space="preserve">One of the important product produced by the project is floodplain zoning policy, which is related to integration of flood risk management into the land use planning process in Georgia. It also includes climate resilient flood risk management into existing planning policies and plans by focusing on managing floodplain development. The policy as a whole or its parts should be adopted and used by the government for successful flood risk management. </t>
  </si>
  <si>
    <t xml:space="preserve">1. Use and Design of appropriate Bioengineering Solutions for Rioni Basin, Georgia (Eng);
2. Development of a Robust Dam Safety Program for Consideration by the Georgia (Eng/Geo);
3. Study of Dam Safety Practices -  Rioni Basin Dams (Eng);
4. Adverse Maintenance Practices At Rioni Basin Dams (Eng);
5. Institutional Arrangement plan for flood forecasting, flood emergency response (Eng);
6. Detailed design and supporting documentation for a fully integrated flood forecasting and early warning system including the communications network (Eng);
7. Guidance document on the approach used to develop employment scheme (Geo);
8. Employment Guarantee Scheme  (Eng/Geo);
9. Socio-economic assessment (Eng);
10. Introducing index based flood insurance to Municipalities in the Rioni basin (Eng);
11. Flood risk modelling guidance document (Eng);
12. Recommendations for Improved Building Codes in Georgia (Eng/Geo);
13. Land Use Policy Framework and Guidelines (Eng/Geo);
14. Flood Estimation Guidelines (Eng);
15. Geological Report for six municipalities of Rioni basin (Eng/Geo);
16. Floodplain Zoning Policy Framework and Policy Guidance Notes (Eng/Geo);
17. Two success stories (Eng/Geo);
18. The project's Infographic (Eng/Geo);
19. Appropriate Agro-forestry Methods for Rioni Basin (Eng/Geo);
20. Methodology of Agroforestry Suitable for Conditions of Georgia in General and for Rioni River Basin in Particular (Eng/Geo);
21. Methodology for establishing plantations at the Samtredia and Tskaltubo pilot fields (Geo);
22. Mitigate flood risks - Success Story (Eng/Geo).
</t>
  </si>
  <si>
    <t>Establish flood forecasting and early warning system (FFEWS) for Rioni river basin and increasing monitoring and forecasting capabilities</t>
  </si>
  <si>
    <r>
      <rPr>
        <b/>
        <sz val="11"/>
        <color theme="1"/>
        <rFont val="Times New Roman"/>
        <family val="1"/>
      </rPr>
      <t xml:space="preserve">Target for the Project End has been achieved:    </t>
    </r>
    <r>
      <rPr>
        <sz val="11"/>
        <color theme="1"/>
        <rFont val="Times New Roman"/>
        <family val="1"/>
      </rPr>
      <t xml:space="preserve">                                                                                                                                                               Building codes were reviewed and recommendation for flood resilient building codes have been developed and presented to the relevant authorites; the project advocated for considering  these recommendations in the new construction law that was developed under the leadership of the Ministry of Economy and Sustainable Development  and is pending Parliament ratification</t>
    </r>
  </si>
  <si>
    <r>
      <rPr>
        <b/>
        <sz val="11"/>
        <rFont val="Times New Roman"/>
        <family val="1"/>
      </rPr>
      <t>Target for the Project End has been achieved:</t>
    </r>
    <r>
      <rPr>
        <sz val="11"/>
        <rFont val="Times New Roman"/>
        <family val="1"/>
      </rPr>
      <t xml:space="preserve">
The Early Warning system has been designed and linked to several different telecommunications methods to the forecasting model to provide timely and appropriate warnings for different parts of the basin. The status of the implementation is as previously planned.  An Institutional arrangement and plan for FFEWS has been elaborated and presented to government and other stakeholders.  The institutional plan for FFEWS was developed based on a review of current institutional set up (using one-on-one meetings, questionnaires and interviews), and is cognizant of other national initiatives that are taking place in parallel such as the establishment of the Crisis Management Centre and the ongoing works of Emergency Management Agency.  
</t>
    </r>
  </si>
  <si>
    <t xml:space="preserve">One of the most important issues, for successful implementation of the project is to have good partnership with key national institutions. The project managed to create good partnership with key project partners such as National Environmental Agency (NEA), the Ministry of Regional Development and Infrastructure (MRDI), the Ministry of Environment and Natural Resources Protection (MOE) and the Ministry of Internal Affairs (MIA) and as well with target six municipalities. </t>
  </si>
  <si>
    <t>Due to the weather circumstances, several cases delayed implementation process of project's second component. On several sites of construction of flood defense structures works were delayed due to high water level in the rivers. Actually from late February till July it was impossible to start and/or continue construction works particularly in Sajavakho-2, Komandeli, Bugeuli and leksura sites. Project no-cost extension was discussed and recommended by the Project board and consequently approved till February 2017, which will allow finalization of all works.</t>
  </si>
  <si>
    <t>When planning adaptation interventions first of all it should be ensured that all stakeholders are informed and agreed on planned measures. Particularly the project has a case on constructions flood defense structure in Lentekhi (Kheledura site). Local people had a bit different opinion on design of construction and accordingly taking into account local people's opinion design of the construction was bit changed.  Therefore, the Lesson learned is that consultation with local communities should start at an early stage of the project and continue through as necessary.  The guidelines on engineering design methods include a section on public consultation and will look at examples of international best practice in this regard. community engagement training and development of community engagement plans that will be done soon.</t>
  </si>
  <si>
    <t>Under agroforestry sub-component the project has been implemented planting trees along rivers in three target municipalities, in particular places, for protection and stabilization of river banks and soil from erosion. This is relatively new type of intervention which will have a longer-term impact and could be upscaled in target area - but only if such potential exists, or could be replicated in other regions, using the same methodology for selection, i.e. risk assessment, etc. In addition the engineering design has been done using internationl best practice which will now be part of the guidelines for such designs in the future.  International best practice introduces methods for incorporating climate change risks into the design of structures and allowance for future changes in risk.  Important lesson learned is also to plan CC adaptation based on comprehensive climate risk assessment and the risk model that was developed by the project. Flood modeling was introduced and certain capacity built in NEA that is now encouraged to use this capacity in other regions and for other basins. As noted above, the same modeling exercsie and tools are now used in Tbilisi river basin that is a replication example</t>
  </si>
  <si>
    <t>Construction of river bank protection structure in Lentekhi (right bank of Kheledura river) is one of the most successful aspect for local community of Lentekhi. Flashflood in this site destroyed number of houses and agricultural plots in 2005. After completing protection structure about 1450 local people in Lentekhi town and 8 adjacent villages will be protected. Local people strongly believe that they are much more protected now. Another successful aspect is a river bank protection structure (with 950 m length) in Chalistavi (Tsageri municipality), where time by time local people were affected by flash flood and about 35 ha of agricultural lands were washed out. Now the structure protects people living in Chalistavi village as well their houses and they can use already protected agricultural lands.  Another most successful aspect is agro-forestry in Ianeti (Samtredia municipality), where about 160 local people were employed in planting 21,000 trees covering 9ha which will protect more than 30ha of agricultural land and reduce flood risk for the more frequent flood events. Local people understand importance of afforestation of right bank of river Gubistskali, as well benefit which they can have from planted territory. Both mentioned communities are very thankful to AF/UNDP project.</t>
  </si>
  <si>
    <r>
      <rPr>
        <b/>
        <sz val="11"/>
        <rFont val="Times New Roman"/>
        <family val="1"/>
      </rPr>
      <t xml:space="preserve">Target for the Project End has been achieved:  </t>
    </r>
    <r>
      <rPr>
        <sz val="11"/>
        <rFont val="Times New Roman"/>
        <family val="1"/>
      </rPr>
      <t xml:space="preserve"> 
An innovative flood insurance model has also been developed which calculates losses to be insured within each flood insurance zone (based risk model and flood zoning),  and the associated payouts that should be made in each event to each flood receptor.  The Insurance Model is based on the principle premise is ‘pooled risk’ based on mutually agreed formula for calculation of premiums based on risk zones and pay out based on gauging station trigger levels.  Hence the insurance scheme that has been developed is weather index-based. The scheme was extensively discussed and agreed with the senior government officials as well as insurance sector; however, Government should take lead in piloting this scheme in Rioni basin. 
</t>
    </r>
  </si>
  <si>
    <t>Traditional engineering measures employed which do not take account of climate change and fail in subsequent hazard events.  Climate resilience not built into current approach to direct flood intervention measures.</t>
  </si>
  <si>
    <t>The project has employed risk mitigation measures mainly related to adverse weather conditions and increase of river levels at Sajavakho and Komandeli sites, hampering the work of the contracted companies. The project closely monitors the river levels and weather forecast to ensure immediate start-up of works once the river level permits to do so. Additional consultations and workshop conducted with governmental institutions regarding adoption of the floodplain zoning policy document as well as the flood insurance scheme. The consultations for the time being are ongoing.</t>
  </si>
  <si>
    <t>The insurance scheme was prepared under intensive consultations with stakeholders through several meetings and workshops. The project ensured several presentations of the scheme with senior level representatives of the Government as well as insurance sector; it aims to hand over the insurance product to the appropriate government stakeholder (MoENRP) to take forward with the project's support and lobbying. The project has set up a technical management forum to collect data for updating as well as long-term management of the data and model. The project has also set up a policy management forum which will take forward the policy, legal, consultation aspects of the implementation of the scheme.</t>
  </si>
  <si>
    <t xml:space="preserve">The project continues extensive advocacy and lobbying for considering amendments in the relevant legislation/procedures and consequently expects adoption of flood plain zoning policy and guidance document, as well as respective changes in appropriate legislation. </t>
  </si>
  <si>
    <t>Failure to reach agreement on new policy/legislative framework related to flood plain zoning</t>
  </si>
  <si>
    <t xml:space="preserve">There is substantial potential for the resilience measures undertaken by the project to be replicated and scaled up outside the project area as many of the components either have a national impact or is providing tools and increasing capacity which will enable scaling up and implementation elsewhere.  For example: 1) Enhancing legislation by introducing flood zoning can be used elsewhere as the flood zone designations and permitted land uses, developed for Rioni basin will be relevant to other river basins (In fact this component has been developed to be applicable for all basins in Georgia).  The flood mapping to implement flood zones elsewhere will simply need to be done to take advantage of this up-scaling opportunity; 2) The development of a Flood Forecasting and Early Warning System (FFEWS) for the Rioni basin will provide the flood forecasting and early warning system (software, procedures, protocols etc.) that can easily be extended to include other basins as the FFEWS component would already be in place; 3) The delivery of capacity development of national staff will have benefits to implementation of similar project in other basins in the future; 4) The development of a GIS-based socio-economic risk model and flood insurance model as a decision support tool which can be extended to all other river basins in Georgia.  Actually, this tool will be used by Governments departments to assess the damages and losses of non-adaptive approach, and to test scenarios that will minimize damages and losses and maximize the benefits of climate resilience measures.  It is noteworthy that following the devastating flood in Tbilisi in 2016, the NEA has initiated assessmnet of river basins in and adjacent to Tbilisi city areas, and more importantly has decided to apply the same model as used for the Rioni basin. UNDP was approached with the request to assist with the international expertise for preparing the hydarulic model for two critical rivers in Tbilisi. The tool introduced by the Project brings a number of important data sets together into easily understandable visual reporting format and will encourage decision makers to take measures on climate resilience with confidence.  </t>
  </si>
  <si>
    <t>http://rionimaps.nea.gov.ge/</t>
  </si>
  <si>
    <r>
      <t xml:space="preserve">The flood plain zoning was done based on the various assessments carried out during previous years, which led to the elaboration of the Flood Plain Policy paper and Guidance Note. All relevant stakeholders were involved in the finalization of the policy paper, the draft of which was extensvely consulted with the  relevant partners, experts and decision-makers.  Weather Index based flood insurance scheme was developed based on the socio-economic model in GIS, prepared for Rioni river basin. The scheme was presented to the senior government officials and insurance companies and ways for piloting it in Rioni basin have been discussed. The project continues promotion and advocacy for utilizing this scheme, as a pilot in Rioni basin municipalities, as well as applying it in other regions of Georgia. At present, all set targets for the Outcome 1 are achieved. The project has provided critical techncial and advisory support in developing hazard monitoring and risk assessment capacities, transferring important knowledge and best international practices for climate risk management, land use planning, flood plain zoning, flood resilient building codes as well as worked on the weather index-based insurance scheme, using already tested international practices and adjusting these to Georgia's reality. Two major milestones during this reporting period - flood plain policy framework and guidance notes as well as insurance scheme have not only been developed but also extensivly discussed with stakeholders, securing ownership of decision-makers. </t>
    </r>
    <r>
      <rPr>
        <sz val="11"/>
        <rFont val="Times New Roman"/>
        <family val="1"/>
      </rPr>
      <t>Adoption of the flood plane zoning policy would lead to improved resilience of over 200,000 people in the Rioni basin.</t>
    </r>
    <r>
      <rPr>
        <sz val="11"/>
        <color rgb="FFFF0000"/>
        <rFont val="Times New Roman"/>
        <family val="1"/>
      </rPr>
      <t xml:space="preserve"> </t>
    </r>
    <r>
      <rPr>
        <sz val="11"/>
        <color theme="1"/>
        <rFont val="Times New Roman"/>
        <family val="1"/>
      </rPr>
      <t xml:space="preserve"> It has to be noted though that while the project achived its set target, more work is needed by the national partners, mainly Ministry of Environemnt and Natural Resources Protection to advocate within the relevant governmnet entities to start application of both flood plain policy as well as piloting insurance scheme  in at least Rioni river basin. </t>
    </r>
  </si>
  <si>
    <r>
      <t>Further to all the preparatory work in previous years, the main result under this Outocme is establishment and roll out of the flood forecasting and early warning system for Rioni river basin. An extensive works, including utilization of digitized historial data and trends, hazard and risk assessment data and hydraulic model, led to the introduction of the FFEWS, described above by the Project Manager. This is first ever model used in Georgia that is based on critical assessment data, modern technologies and software for flood forecasting platform and more importanly, early warning to relevant authorites. Series of on-job as well as targeted trainings were conducted for National Environenmental Agency staff for the hydraulic modelling as well as flood forecasting. Indeed, the earlier upgrade of the hydro-meteorology network (35 stations and posts) was crucial in ensuring that real time and accurate monitoring data is used for forecasting and consequently early warning purposes. In order to ensure full application of the system, the review of existing institutional set-up was conducted, based on inputs of all relevant stakeholders, extensive discussions paved the way to set of recommendations and a proposed set up for the smooth functioning of the FFEWS in Rioni basin.</t>
    </r>
    <r>
      <rPr>
        <sz val="11"/>
        <color rgb="FFFF0000"/>
        <rFont val="Times New Roman"/>
        <family val="1"/>
      </rPr>
      <t xml:space="preserve"> </t>
    </r>
    <r>
      <rPr>
        <sz val="11"/>
        <rFont val="Times New Roman"/>
        <family val="1"/>
      </rPr>
      <t>FFEWS in Rioni will benefit over 200,000 people currently at risk of floods and flash floods.</t>
    </r>
    <r>
      <rPr>
        <sz val="11"/>
        <color rgb="FFFF0000"/>
        <rFont val="Times New Roman"/>
        <family val="1"/>
      </rPr>
      <t xml:space="preserve"> </t>
    </r>
    <r>
      <rPr>
        <sz val="11"/>
        <color theme="1"/>
        <rFont val="Times New Roman"/>
        <family val="1"/>
      </rPr>
      <t>Certainly, this work is evaluated as critical since at present Georgia has limited capacities and systems for flood forecasting and early warning . Thus, the FFEWS, introcduced in Rioni basin is n</t>
    </r>
    <r>
      <rPr>
        <sz val="11"/>
        <rFont val="Times New Roman"/>
        <family val="1"/>
      </rPr>
      <t xml:space="preserve">ot only important for the target municipalities but also represents a very good example for replication in other basins in Georgia. The project developed specific recommendations for scaling up and expanding AF results in Rioni into a nation-wide multi-hazard EWS. </t>
    </r>
  </si>
  <si>
    <t>30 June 2015 - 28 February 2017</t>
  </si>
  <si>
    <r>
      <rPr>
        <b/>
        <sz val="11"/>
        <color indexed="8"/>
        <rFont val="Times New Roman"/>
        <family val="1"/>
      </rPr>
      <t xml:space="preserve">Target for the Project End has been achieved: </t>
    </r>
    <r>
      <rPr>
        <sz val="11"/>
        <color indexed="8"/>
        <rFont val="Times New Roman"/>
        <family val="1"/>
      </rPr>
      <t xml:space="preserve">                                                                             Number of options for both structural and non-structural measures for improved flood management have been designed and implemented (some structural and nonstructural activities still are ongoing). Totally ten flood defense structures on high-risk sites are completed by end of the project. </t>
    </r>
  </si>
  <si>
    <r>
      <rPr>
        <b/>
        <sz val="11"/>
        <rFont val="Times New Roman"/>
        <family val="1"/>
      </rPr>
      <t xml:space="preserve">Target for the Project End has been achieved: </t>
    </r>
    <r>
      <rPr>
        <sz val="11"/>
        <rFont val="Times New Roman"/>
        <family val="1"/>
      </rPr>
      <t xml:space="preserve">                                                                               Socio-econonmic risk model which calculates damages and losses has been used to calculate damages averted for all aspects of the project intervention measures (structural, non-structural).  Results show that e.g. agro-forestry will protect 800 ha of cropland.  In additon, the structural measures already implemented have benefited the following communities: Communities in Lentekhi (with 1450 people) and 8 adjacent villages from flooding up to the 1 in 100 year; In Chalistavi (Tsageri municipality) - 408 people, 35 ha. agricultural land and main road; Sajavakho - 950 people, school, 20 ha. agricultural land and railway road; Zarati -  515 people and main road.</t>
    </r>
  </si>
  <si>
    <r>
      <rPr>
        <b/>
        <sz val="11"/>
        <color indexed="8"/>
        <rFont val="Times New Roman"/>
        <family val="1"/>
      </rPr>
      <t xml:space="preserve">Target for the Project End has been achieved: </t>
    </r>
    <r>
      <rPr>
        <sz val="11"/>
        <color indexed="8"/>
        <rFont val="Times New Roman"/>
        <family val="1"/>
      </rPr>
      <t xml:space="preserve">                                                                                           By end of the project ten structural measures (flood defense structures) have been designed and constructed on ten high risk sites. All structures are located in the six pilot municipalities. As a construction material, boulders were used in almost all sites.</t>
    </r>
    <r>
      <rPr>
        <sz val="11"/>
        <rFont val="Times New Roman"/>
        <family val="1"/>
      </rPr>
      <t xml:space="preserve">  Structures have been designed and constructed to the 1 in 100-year Standard of Protection.</t>
    </r>
  </si>
  <si>
    <r>
      <rPr>
        <b/>
        <sz val="11"/>
        <color indexed="8"/>
        <rFont val="Times New Roman"/>
        <family val="1"/>
      </rPr>
      <t>Target for the Project End has been achieved:</t>
    </r>
    <r>
      <rPr>
        <sz val="11"/>
        <color indexed="8"/>
        <rFont val="Times New Roman"/>
        <family val="1"/>
      </rPr>
      <t xml:space="preserve">                                                                                       The employment guarantee scheme was designed, based on detailed assesssment of employment status of the target municipalities, and has been launched via a workshop with all municipalities.   The scheme has been utilised through which local people were employed in the implementation of Agroforestry schemes (about 160 local people were employed) that indeed generated more ownership and enabled generating income. The project has partnered with ELKANA, a Georgian NGO who led these works.</t>
    </r>
  </si>
  <si>
    <r>
      <rPr>
        <b/>
        <sz val="11"/>
        <rFont val="Times New Roman"/>
        <family val="1"/>
      </rPr>
      <t xml:space="preserve">Target for the Project End has been achieved: </t>
    </r>
    <r>
      <rPr>
        <sz val="11"/>
        <rFont val="Times New Roman"/>
        <family val="1"/>
      </rPr>
      <t xml:space="preserve">                                                                                Eleven plots were selected for Agro-forestry, (nine in Samtredia. one in Tskaltubo and one in Oni municipalities), with total area about 11 ha. All plots were fenced and planted with different species like Willow, Ash tree, Oak, Acacia, Wild plum and Nut. Totally 29 000 of trees planted. Maintenance works conducted on the plots in autumn 2016.</t>
    </r>
  </si>
  <si>
    <r>
      <rPr>
        <b/>
        <sz val="11"/>
        <color indexed="8"/>
        <rFont val="Times New Roman"/>
        <family val="1"/>
      </rPr>
      <t xml:space="preserve">Target for the Project End has been achieved: </t>
    </r>
    <r>
      <rPr>
        <sz val="11"/>
        <color indexed="8"/>
        <rFont val="Times New Roman"/>
        <family val="1"/>
      </rPr>
      <t xml:space="preserve">                                                                                      The project design included the development of technical guidance documents in order to codify all of the technical aspects of the project, to make them repeatable and up-scalable to other catchments.  Guidance documents have been written for all aspects of the technical work undertaken on the project so far.  Hence best practice has been codified and represents lessons learned. </t>
    </r>
  </si>
  <si>
    <r>
      <rPr>
        <b/>
        <sz val="11"/>
        <color indexed="8"/>
        <rFont val="Times New Roman"/>
        <family val="1"/>
      </rPr>
      <t xml:space="preserve"> Target for the Project End has been achieved: </t>
    </r>
    <r>
      <rPr>
        <sz val="11"/>
        <color indexed="8"/>
        <rFont val="Times New Roman"/>
        <family val="1"/>
      </rPr>
      <t xml:space="preserve">                                                                                                                                                                           35 monitoring stations/posts have been purchased and installed in different places of the Rioni river basin. All these stations/posts are included in the monitoring network,  and use for FFEW system which is operated by the National Environmental Agency.</t>
    </r>
  </si>
  <si>
    <r>
      <t xml:space="preserve"> </t>
    </r>
    <r>
      <rPr>
        <b/>
        <sz val="11"/>
        <color indexed="8"/>
        <rFont val="Times New Roman"/>
        <family val="1"/>
      </rPr>
      <t xml:space="preserve">Target for the Project End has been achieved:   </t>
    </r>
    <r>
      <rPr>
        <sz val="11"/>
        <color indexed="8"/>
        <rFont val="Times New Roman"/>
        <family val="1"/>
      </rPr>
      <t xml:space="preserve">                                                                                                                                                     Introducing the modern Flood Forecasting Early Warning System (FFEWS) within NEA completed. Now the system allows to disseminate warning more precisely and as early as possible. About 90% of target population have better access to flood/flashflood early warning in</t>
    </r>
    <r>
      <rPr>
        <sz val="11"/>
        <rFont val="Times New Roman"/>
        <family val="1"/>
      </rPr>
      <t xml:space="preserve"> Rioni river basin.  The FFEWS directly benefits 283,162 people in the Rioni basin currently at risk from flooding up to the 1 in 1,000 year event and the 38,857 properties (29.9% of all properties) located in the floodplain.  In addition, the net present value of a statistical life saved by the implementation of the FFEWS is $5.5 Million USD (based on the assumption of a 20-year life of the implemented FFEWS and an average life loss in Rioni of 6 in 21 years and using standard assumptions of value of a statistical life). </t>
    </r>
  </si>
  <si>
    <r>
      <rPr>
        <b/>
        <sz val="11"/>
        <color indexed="8"/>
        <rFont val="Times New Roman"/>
        <family val="1"/>
      </rPr>
      <t xml:space="preserve">Target for the Project End has been achieved: </t>
    </r>
    <r>
      <rPr>
        <sz val="11"/>
        <color indexed="8"/>
        <rFont val="Times New Roman"/>
        <family val="1"/>
      </rPr>
      <t xml:space="preserve">                                                                                During implementation flood forecasting and early warning system for Rioni river basin 14 staff from the National Environmental Agency, two staff from Emergency Management Agency and six staff from target municipalities were engaged in this process. They now are capable, especially staff from NEA, to manage the newly created system.</t>
    </r>
  </si>
  <si>
    <r>
      <rPr>
        <b/>
        <sz val="11"/>
        <color indexed="8"/>
        <rFont val="Times New Roman"/>
        <family val="1"/>
      </rPr>
      <t xml:space="preserve">Target for the Project End has been achieved: </t>
    </r>
    <r>
      <rPr>
        <sz val="11"/>
        <color indexed="8"/>
        <rFont val="Times New Roman"/>
        <family val="1"/>
      </rPr>
      <t xml:space="preserve">                                                                                          14 staff from National Environmental Agency and 6 staff from target municipalities trained in risk assessment and forecasting and EWS.</t>
    </r>
  </si>
  <si>
    <r>
      <rPr>
        <b/>
        <sz val="11"/>
        <color indexed="8"/>
        <rFont val="Times New Roman"/>
        <family val="1"/>
      </rPr>
      <t xml:space="preserve">Target for the Project End has been achieved:  </t>
    </r>
    <r>
      <rPr>
        <sz val="11"/>
        <color indexed="8"/>
        <rFont val="Times New Roman"/>
        <family val="1"/>
      </rPr>
      <t xml:space="preserve">                                                                                  Three trainings on flood forecasting and early warning are conducted for NEA staff and other stakeholders as well for target local communities.  </t>
    </r>
  </si>
  <si>
    <r>
      <rPr>
        <b/>
        <sz val="11"/>
        <color indexed="8"/>
        <rFont val="Times New Roman"/>
        <family val="1"/>
      </rPr>
      <t xml:space="preserve">Target for the Project End has been achieved: </t>
    </r>
    <r>
      <rPr>
        <sz val="11"/>
        <color indexed="8"/>
        <rFont val="Times New Roman"/>
        <family val="1"/>
      </rPr>
      <t xml:space="preserve">                                                                             Training provided in the previous period:  12 NEA staff trained additionally on hydraulic modelling (5 women).  </t>
    </r>
    <r>
      <rPr>
        <sz val="11"/>
        <rFont val="Times New Roman"/>
        <family val="1"/>
      </rPr>
      <t xml:space="preserve"> </t>
    </r>
    <r>
      <rPr>
        <sz val="11"/>
        <color indexed="8"/>
        <rFont val="Times New Roman"/>
        <family val="1"/>
      </rPr>
      <t>26 NEA staff trained on use of GIS in hazard mapping and risk assessment (12 women).   Additional training provided in the current reporting is as follows:  Risk Model training of 6 NEA expeerts (2 women), Hydraulic Model training for 11 NEA staff. Flood forecasting and early warning training will be conducted in July 2016 for NEA's staff as well climate risk management/DRR training will be conducted for local municipalities in August 2016. flood forecasting and early warning training for NEA's staff has been conducting. Trainings conducted for   local population and representatives of local authorities from six target municipalities on flood risk management and planning.</t>
    </r>
  </si>
  <si>
    <t>Needs to be updated.  The project has implenented 10 sites</t>
  </si>
  <si>
    <r>
      <rPr>
        <b/>
        <sz val="11"/>
        <rFont val="Times New Roman"/>
        <family val="1"/>
      </rPr>
      <t xml:space="preserve">Project Target has been achieved. </t>
    </r>
    <r>
      <rPr>
        <sz val="11"/>
        <rFont val="Times New Roman"/>
        <family val="1"/>
      </rPr>
      <t>For reaching targets and milestones under Outcome 1, following results have been achieved: Landslide and mudflow maps prepared for six target municipalities, flood maps were prepared for the 2, 5, 20, 50, 100, 500, 1000 years flood return periods for the entire Rioni basin (main river and main tributaries) in 2014-2015. The maps are already being used by relevant authorities to guide spatial planning and development control/permitting on the floodplain which is a positive indicator. Several studies and recommendations were produced for the land use regulations and policies, based on which the flood plain zoning was conducted. Flood zones were defined on risk category, supporting flood zoning policy, and types of land use development and activities that will be permitted in each zone were defined. Using above noted results, the flood plain policy document was elaborated and finalized, which will indirectly benefit about 200 000 people. Flood insurance zones have also been developed, within which insurance premiums and payouts set, under the index-based flood insurance scheme elaborated based on the tested international practices. Flood resilient building codes were prepared for Georgia following detailed evaluation of existing building codes.  The new codes include best practice relevant to flood resilience such as evaluation of the impacts of current status and gaps on structures in flood prone areas and as well as recommendations on improvement of the flood resilience of existing construction along flood plain areas of the rivers of Georgia. A GIS-based Socio-economic model was developed for the  Rioni basin, which represents an innovative approach to the economic assessment of flood damage and loss for different flood events within the flood plains of the Rioni basin and some of its major tributaries. Data collection was prioritized in the municipalities of Lentekhi, Oni, Ambrolauri, Samtredia, Tskaltubo and Tsageri , but best efforts were made to get data for all other municipalities in the basin.  Using the damages and losses model, an innovative flood insurance model (noted above) has also been developed which calculates losses to be insured for different magnitude flood events and the associated payouts that should be made in each event to each flood receptor.  The Insurance model is promoted under the headline “planning for a resilient future”. The principle premise is ‘pooled risk’ where funds are made available by all municipalities with mutually agreed formula for calculation of premiums based on risk zones and pay out based on observed and verifed water levels at gauging stations. Floodplain zoning policy framework and policy guideline notes were prepared, which aims to integrate flood risk management into the land use planning process in Georgia. Also, the document aims to:  Include climate resilient flood risk management into existing planning policies and plans by focusing on managing floodplain development, and by extension impacting the management of development away from the floodplain; Outline the policy based on detailed risk knowledge based on floodplain hazard and risk mapping; Provide policy guidance for flood risk management in the form of guidelines documents (e.g. risk assessment, minimum design standards for buildings in different zones, retrofitting buildings, ensuring flood resilient critical infrastructure, insurance zoning, integration of flood zones with Flood Forecasting and Early Warning System (FFEWS)); Ensure the designated flood zones are considered an integral aspect of determining and specifying appropriate land uses (through restricting and permitting); Provide sound practice examples for managing existing risks (i.e. managing risks to buildings already in high hazard areas), and managing residual risks. Workshops were conducted for presenting and validating the policy document; an extensive consulation process resulted in finalization of the document that integrates all comments and feedback of stakeholders. The project team with CO support maintains extensive advocacy efforts with senior government officials and decision-makers for applying the flood plain zoning policies in practice. Same level of effort took place to extensively discuss the weather index-based insurance scheme with both national and regional governments as well as insurance companies. Trainings have been conducted for local population and representatives of local authorities from six target municipalities on flood risk management and planning.</t>
    </r>
  </si>
  <si>
    <r>
      <rPr>
        <b/>
        <sz val="11"/>
        <rFont val="Times New Roman"/>
        <family val="1"/>
      </rPr>
      <t xml:space="preserve">Target has been achieved:                                                                                                                                                                                           </t>
    </r>
    <r>
      <rPr>
        <sz val="11"/>
        <rFont val="Times New Roman"/>
        <family val="1"/>
      </rPr>
      <t>Totaly ten flood defense structural measures for improved flood management have been designed and implemented on  high-risk sites, which have been selected from the long list of priority sites. All structures are located in six target municipalities along Rioni river and its main tributaries. Completed (in 2016) structure in Chalistavi (Tsageri municipality) on Tskhenistskali river will directly benefit 408 local people, protects 35 ha agricultural lands and central road. Flood defence structures on Zarati site (Rioni river, Tskaltubo municipality) and Sajavakho-2 (Samtredia municipality)   structures will directly benefit 1415 local people, as well as protects road in Zarati and railway in Sajavakho. In regards to the 'soft' adaptation measures, such as agro-forestry, maintaining works implemented on eight planted plots (seven in Samtredia and one in Tskaltubo municipalities), with total area about 9 ha. All plots were fenced and planted with different species like Willow, Ash tree, Oak, Acacia, Wild plum and Nut. Totally 29 000  trees planted. Implemented agro-forestry component will directly benefit about 1150 local people living in Samtredia and Tskaltubo municipalities. Additionally three plots were fenced and planted near river banks in Sajavakho and Ianeti (Samtredia municipality) and Komandeli (Oni municipality). Under Agroforestry activity about 190 local people were employed. Results achived under this outcome are considered as crucial for making communities more resilient, imporving livelihoods and protecting community assets. It can be considered that the project target has been achieved.</t>
    </r>
  </si>
  <si>
    <r>
      <rPr>
        <b/>
        <sz val="11"/>
        <rFont val="Times New Roman"/>
        <family val="1"/>
      </rPr>
      <t>Target has been achieved:</t>
    </r>
    <r>
      <rPr>
        <sz val="11"/>
        <rFont val="Times New Roman"/>
        <family val="1"/>
      </rPr>
      <t xml:space="preserve">   
All paper based historical hydro-meteorological and geological data digitized and used by the project during preparation of inundation and hazard maps.Weather and flood forecasting system in Rioni river basin was upgraded with five automatic meteorological stations, ten hydrological posts and twenty meteorological posts in 2014-2015. A flood forecasting platform, based on Deltares-FEWS, is being implemented. The precipitation information from the stations is being combined with precipitation information from satellite and forecasting modelling sources. Within this platform, several modelling packages are linked. Mike 11 software used within the Deltares-FFEWS  platform which is linking different meteorological data forecasts (COSMO 7km local rainfall modelling, WRF rainfall modelling used in Hec-HMS rainfall-runoff model, plus observed rainfall from satellite and from automatic rainfall gauges,  to provide an integrated flood forecasting system which will provide up to 72 hours lead time. The precipitation information is being used to derive discharge values through a hydrological model, and then, those flows will be used in a hydraulic model which predicts river flows and levels throughout the event. The final output from the forecasting platform is realtime and forecasted water levels, discharges and flood outlines from the hydraulic model through each flood event. Using this information flood warnings will be provided for the Rioni Basin.  The Early Warning system is linking several different telecommunications methods to the forecasting model to provide timely and appropriate warnings for different parts of the basin. The status of the implementation is as previously planned. All the different models are linked and merged with precipitation sources, including the assessment of quality from the forecasting and the satellite sources. The system has been fully deployed in the server in NEA. The hydraulic model has been upgraded and included in the forecasting platform. The hydrological model has been adjusted for forecasting procedures. Automatic programmes have been deployed to collect, extract and import station data to the forecasting platform. The quality of the meteorological forecasting product by NEA has been assessed. Thresholds have been defined for hydrological stations and testing and validation of the forecasting platform has been implemented. The institutional plan for FFEWS was developed based on a review of current institutional set up (using one-on-one meetings, questionnaires and interviews), and is cognizant of other national initiatives that are taking place in parallel such as the establishment of the Crisis Management Centre and ongoing work of Emergency Management Agency. Modern FFEW System, proposed by the project will directly benefit about 283 200  local people living in high and medium flood risk areas of the Rioni river basin. These works are considered by national partners as crucial since this is first ever high-technology apporach to early warning systems that were not in place in georgia until present.</t>
    </r>
  </si>
  <si>
    <t xml:space="preserve">All project’s outputs and outcomes reached and as main benefit for government and local population can be as follow:  
Floodplain zoning policy framework and policy guideline notes were developed, which aims to integrate flood risk management into the land use planning process in Georgia; 
Hazard and inundation maps prepared for Rini river basin, which allows to define main threats and high flood risk areas;
Agro-forestry measures implemented in three municipalities. Totally 29 000 trees planted on the territories with about 12 ha. The measure aims to protect river bank soil from erosion in long term perspective.
For improving flood forecasting and early warning system in Rioni river basin a flood forecasting platform, based on Deltares-FEWS, has been developed and implemented.  Flood warnings are provided for the Rioni Basin.  All the different components of the FFEWS models are linked and merged to precipitation sources, including the assessment of quality from the forecasting and the satellite sources;
Different trainings conducted for National Environmental Agency's staff on hydraulic modeling (Mike flood), GIS application and in flood forecasting, as well for local authorities and people on flood risk management. 
</t>
  </si>
  <si>
    <t>Under component II ten high-risk sites were protected by hard measures ensuring to protect sites from floods with 100 years return period. These measures are very important first of all for local people living in those high risk sites.  As well implemented Agro-forestry activity additionally will protect that territories from erosion in future. We can say that very useful practical measures implemented under component II.</t>
  </si>
  <si>
    <r>
      <t xml:space="preserve">Out of 12 high-risk sites identified based on the risk models, flood defence structures are designed on 10 sites (based on allowed budget). These structural flood defence measures have protected significant assets of communities residing in flood risk areas that have suffered from recurrent floods for many years. These flood defence structures have protected not only houses but also crop lands and roads that are critical elements of livelihood of local residents. Together with structural measures, the project has maintained non-structural climate change adaptation measures, such as agroforestry.  </t>
    </r>
    <r>
      <rPr>
        <sz val="11"/>
        <rFont val="Times New Roman"/>
        <family val="1"/>
      </rPr>
      <t xml:space="preserve">The project protected more than 3300 people and some 800 ha of agricultural land with structural and non-structural flood risk reduction measures.   29000 trees were planted engaging 180 community members (30% women) through local employment-guarantee schemes. Total </t>
    </r>
    <r>
      <rPr>
        <sz val="11"/>
        <color theme="1"/>
        <rFont val="Times New Roman"/>
        <family val="1"/>
      </rPr>
      <t>of 12 ha of land was planted for agroforestry activities in four municipalities. This innovative approach benefited local residents residing in or very close to flood plains where Rioni river was washing away crop lands or yards. Local people were employed in these works that indeed contributed in improving their livelihoods, increasing motivation to take care of the planted areas, which will save their land from erosion, and may even help in genertaing some income as some of the planted species can produce crops.  Local authorities and residents have continuously expressed appreciation as such measure</t>
    </r>
    <r>
      <rPr>
        <sz val="11"/>
        <rFont val="Times New Roman"/>
        <family val="1"/>
      </rPr>
      <t xml:space="preserve">s indeed increase their resilience to recurrent flooding and mudflows. Finally, the project provided recommendations and conducted cost benefit analysis to identify another 14 structural risk reduction sites/projects, that could be implemented in future through new investment projects. </t>
    </r>
  </si>
  <si>
    <t>Estimated cumulative total disbursement as of 28.02.2017</t>
  </si>
  <si>
    <t>Amendment to IC 2015/083</t>
  </si>
  <si>
    <t>Margaretta Ayoung (Chief Technical Expert/Lead Hydrologist)</t>
  </si>
  <si>
    <t>Amendment to IC 2014/286</t>
  </si>
  <si>
    <t>Dimitri Ukleba (Local Civil Engineer)</t>
  </si>
  <si>
    <t>Amendment to IC 2014/152</t>
  </si>
  <si>
    <t>Dagmar Troglauer (Lead Hydraulic Structure Engineer)</t>
  </si>
  <si>
    <t>IC 2016/261</t>
  </si>
  <si>
    <t>Nana Sumbadze (Gender Specialist)</t>
  </si>
  <si>
    <t>2016/328</t>
  </si>
  <si>
    <t>Christian Bugnion De Morta (Terminal Evaluator International)</t>
  </si>
  <si>
    <t>2016/327</t>
  </si>
  <si>
    <t>Kate Skhireli (Terminal Evaluator National)</t>
  </si>
  <si>
    <t>Institutional Contract #051/06/2016</t>
  </si>
  <si>
    <t>I/E Kurtsik Amirejibi Kutsna Amirejibis Studia - I. Production of Documentary (7 minute length) and Video Piece (90 second length) and II. Airing of Video Piece (90 second length) on 5 Regional TV Channels</t>
  </si>
  <si>
    <t>Institutional Contract #085/10/2016</t>
  </si>
  <si>
    <t>LEPL Environmental Information and Education Centre - Develop and Conduct of training programme for local authorities of project target municipalities in community engagement and awareness raising approaches and practices</t>
  </si>
  <si>
    <t>Civil Works Contract 083/10/2016</t>
  </si>
  <si>
    <t>LLC Mshenebeli L.M 2009 - Construction of Embankment Structure on the left bank of river Tskhenistkali, Lentekhi Settlement</t>
  </si>
  <si>
    <t>Institutional Contract 102/12/2016</t>
  </si>
  <si>
    <t>GAMMA CONSULTING Ltd - Conduct Environmental and Social Management Plan (ESMP) on eight (8) high flood risk Sites in Rioni River Basin</t>
  </si>
  <si>
    <t>Letter of Agreement (LoA)</t>
  </si>
  <si>
    <t>National Environmental Agency (NEA)</t>
  </si>
  <si>
    <t>SC</t>
  </si>
  <si>
    <t>Ivane Tsiklauri (Project Manager)</t>
  </si>
  <si>
    <t>Natia Lipartiani (Admin/Finance Assistant)</t>
  </si>
  <si>
    <t xml:space="preserve">RFQ on Construction of Embankment Structures on 1 location/1 LOT: Left Bank of River Tskhenistkali, Lentekhi settlement was announced on 5 September 2016 </t>
  </si>
  <si>
    <t>Ltd AWARD</t>
  </si>
  <si>
    <t>Ltd Mshenebeli L.M.2009</t>
  </si>
  <si>
    <t xml:space="preserve">The Procurement procedure applied - Technical evaluation results and Proposed price. Offeror meeting technical evaluation criteria's with best price was selected and contracted. Following overall evaluation process conducted two bidder companies were identified technically responsive. Ltd Mshenebeli L.M. 2009, technically compliant bidder with the cheapest offer was selected to award the contract. </t>
  </si>
  <si>
    <t>Ltd Kedi Studio</t>
  </si>
  <si>
    <t>LLC Studia Lokokina</t>
  </si>
  <si>
    <t>Ltd T-Studio</t>
  </si>
  <si>
    <t>I/E Kurtsik Amirejibi Kutsna Amirejibis Studia</t>
  </si>
  <si>
    <t>LLC Nepi Studio</t>
  </si>
  <si>
    <t>Ltd Fast Forward Communications</t>
  </si>
  <si>
    <t>rejected</t>
  </si>
  <si>
    <t>RFQ on Procuring the Service on Production and Airing of Documentary/Video Piece was announce on 10 May 2016</t>
  </si>
  <si>
    <t xml:space="preserve">The Procurement procedure applied - Technical compliance to RFQ requirements and proposed price. Offeror compliant to RFQ requirements and offering best price was selected to award the contract. Following overall evaluation process conducted five bidder companies were identified technically responsive to RFQ requirements. I/E Kurtsik Amirejibi Kutsna Amirejibis Studia, technically compliant bidder with the cheapest offer was selected to award the contract. </t>
  </si>
  <si>
    <t>Payment to Date (USD)</t>
  </si>
  <si>
    <t>Remaining Balance (USD)</t>
  </si>
  <si>
    <t>Output 3.3. Series of targeted training delivered for the NEA staff and partner organizations in the advanced methods of risk assessment</t>
  </si>
  <si>
    <t>Output 3.5:  Systems established at the national and sub-national level led by the NEA for long and short term flood forecasting of hydrological risks; including dissemination and communication of forecasts</t>
  </si>
  <si>
    <t>Georgia is a small country, with an area of 69,700 km2 and a population of 4.4 million. 80% of the territory of Georgia is mountainous. 54% of its territory is located at an altitude of 1,000 m above sea level. A complex mountainous topography makes the country more prone to the hydro-geomorphological processes and climatic hazards. As such, Georgia is vulnerable to natural hazards including floods, flash floods, earthquakes, droughts, landslides, avalanches, and mud flows. Flood and Flash Flood events that have annual probability of occurrence of 50% threaten an economic loss for Georgia that exceeds 20% of the country’s GDP. According to the Second National Communication, precipitation patterns have changed in Georgia; rainfall becoming more and more intense and prolonged, concentrated in the short period of time. SNC concludes that the combined effect of intensive rainfall and early snow melt will exacerbate flood and flash flood occurrences during the transition seasons. Historical long time series data analysis in the framework of the Second National Communication established that temperature and precipitation rates are increasing in Western Georgia, with marginal increases of 0.2-0.4 and 8-13% for each of the respective parameters. In this regard, Rioni river basin has been identified by the SNC as the most vulnerable basin susceptible to various extreme climatic events, significantly enhanced by global warming. The 4-year project focuses on Rioni river basin. The project will improve resilience of highly exposed regions of Georgia to hydro-meteorological threats that are increasing in frequency and intensity as a result of climate change. The project will help the government and the population of the target region of Rioni river basin to develop adaptive capacity and embark on climate resilient economic development. The project is comprised of three main components: 
1. Floodplain development policy introduced to incentivize long term resilience to flood / flash flood risks;
2. Climate resilient practices of flood management developed and implemented to reduce vulnerability of highly exposed communities;
3. Early warning system in place to improve preparedness and adaptive capacity of population.
Direct intervention measures will be conducted in target areas of the basin applying improved existing structural and introducing non-structural, bio – engineering options that help natural infiltration and discharge transmission of the floodplain.
An Early Warning System, with improved meteorological and hydrological forecasting, will be established for Rioni river basin. The system will establish early warning communication network using different communication links.
As a first climate change adaptation project in the country, lessons learnt and best practices will be shared at national, regional and global levels with key stakeholders, researchers and climate change related institutions for further replication in other parts of the country as well as globally.</t>
  </si>
  <si>
    <t>28.02.2017</t>
  </si>
  <si>
    <t xml:space="preserve">e.grigalava@moe.gov.ge </t>
  </si>
  <si>
    <t>Financial information:  cumulative from project start to [28.02.2017]</t>
  </si>
  <si>
    <t>List output and corresponding amount spent for the current reporting period 30.06.16-28.02.17</t>
  </si>
  <si>
    <t>Ekaterine Grigalava, Deputy Minister, Ministry of Environment and Natural Resources Protection of Georgia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</si>
</sst>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dd\-mmm\-yyyy"/>
  </numFmts>
  <fonts count="57"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b/>
      <sz val="12"/>
      <name val="Times New Roman"/>
      <family val="1"/>
    </font>
    <font>
      <u/>
      <sz val="11"/>
      <color theme="10"/>
      <name val="Calibri"/>
      <family val="2"/>
    </font>
    <font>
      <sz val="11"/>
      <color theme="1"/>
      <name val="Times New Roman"/>
      <family val="1"/>
    </font>
    <font>
      <sz val="12"/>
      <color theme="1"/>
      <name val="Times New Roman"/>
      <family val="1"/>
    </font>
    <font>
      <sz val="10"/>
      <color theme="1"/>
      <name val="Microsoft Sans Serif"/>
      <family val="2"/>
    </font>
    <font>
      <b/>
      <sz val="12"/>
      <color rgb="FFFFFFFF"/>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u/>
      <sz val="11"/>
      <color theme="10"/>
      <name val="Times New Roman"/>
      <family val="1"/>
    </font>
    <font>
      <sz val="11"/>
      <color theme="1"/>
      <name val="Calibri"/>
      <family val="2"/>
      <scheme val="minor"/>
    </font>
    <font>
      <sz val="11"/>
      <color rgb="FF00B050"/>
      <name val="Times New Roman"/>
      <family val="1"/>
    </font>
    <font>
      <sz val="11"/>
      <color rgb="FF00B050"/>
      <name val="Calibri"/>
      <family val="2"/>
      <scheme val="minor"/>
    </font>
    <font>
      <sz val="11"/>
      <color theme="6"/>
      <name val="Times New Roman"/>
      <family val="1"/>
    </font>
    <font>
      <u/>
      <sz val="11"/>
      <color theme="6"/>
      <name val="Times New Roman"/>
      <family val="1"/>
    </font>
    <font>
      <sz val="11"/>
      <color rgb="FFFF0000"/>
      <name val="Times New Roman"/>
      <family val="1"/>
    </font>
    <font>
      <sz val="9"/>
      <color indexed="81"/>
      <name val="Tahoma"/>
      <family val="2"/>
    </font>
    <font>
      <b/>
      <sz val="9"/>
      <color indexed="81"/>
      <name val="Tahoma"/>
      <family val="2"/>
    </font>
    <font>
      <sz val="11"/>
      <color theme="1"/>
      <name val="Sylfaen"/>
      <family val="1"/>
    </font>
  </fonts>
  <fills count="13">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s>
  <borders count="7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rgb="FF000000"/>
      </right>
      <top style="medium">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medium">
        <color indexed="64"/>
      </bottom>
      <diagonal/>
    </border>
  </borders>
  <cellStyleXfs count="7">
    <xf numFmtId="0" fontId="0" fillId="0" borderId="0"/>
    <xf numFmtId="0" fontId="21" fillId="0" borderId="0" applyNumberFormat="0" applyFill="0" applyBorder="0" applyAlignment="0" applyProtection="0">
      <alignment vertical="top"/>
      <protection locked="0"/>
    </xf>
    <xf numFmtId="0" fontId="35" fillId="6" borderId="0" applyNumberFormat="0" applyBorder="0" applyAlignment="0" applyProtection="0"/>
    <xf numFmtId="0" fontId="36" fillId="7" borderId="0" applyNumberFormat="0" applyBorder="0" applyAlignment="0" applyProtection="0"/>
    <xf numFmtId="0" fontId="37" fillId="8" borderId="0" applyNumberFormat="0" applyBorder="0" applyAlignment="0" applyProtection="0"/>
    <xf numFmtId="43" fontId="48" fillId="0" borderId="0" applyFont="0" applyFill="0" applyBorder="0" applyAlignment="0" applyProtection="0"/>
    <xf numFmtId="44" fontId="48" fillId="0" borderId="0" applyFont="0" applyFill="0" applyBorder="0" applyAlignment="0" applyProtection="0"/>
  </cellStyleXfs>
  <cellXfs count="680">
    <xf numFmtId="0" fontId="0" fillId="0" borderId="0" xfId="0"/>
    <xf numFmtId="0" fontId="22" fillId="0" borderId="0" xfId="0" applyFont="1" applyFill="1" applyProtection="1"/>
    <xf numFmtId="0" fontId="22" fillId="0" borderId="0" xfId="0" applyFont="1" applyProtection="1"/>
    <xf numFmtId="0" fontId="1" fillId="0" borderId="0" xfId="0" applyFont="1" applyFill="1" applyProtection="1"/>
    <xf numFmtId="0" fontId="3" fillId="0" borderId="0" xfId="0" applyFont="1" applyProtection="1"/>
    <xf numFmtId="0" fontId="6" fillId="0" borderId="0" xfId="0" applyFont="1" applyFill="1" applyProtection="1"/>
    <xf numFmtId="0" fontId="1" fillId="0" borderId="0" xfId="0" applyFont="1" applyFill="1" applyBorder="1" applyProtection="1"/>
    <xf numFmtId="0" fontId="1" fillId="0" borderId="0" xfId="0" applyFont="1" applyFill="1" applyBorder="1" applyAlignment="1" applyProtection="1">
      <alignment vertical="top" wrapText="1"/>
    </xf>
    <xf numFmtId="0" fontId="1" fillId="2" borderId="1" xfId="0" applyFont="1" applyFill="1" applyBorder="1" applyAlignment="1" applyProtection="1">
      <alignment horizontal="left" vertical="top" wrapText="1"/>
      <protection locked="0"/>
    </xf>
    <xf numFmtId="0" fontId="1" fillId="2" borderId="3" xfId="0" applyFont="1" applyFill="1" applyBorder="1" applyProtection="1">
      <protection locked="0"/>
    </xf>
    <xf numFmtId="0" fontId="1" fillId="2" borderId="1" xfId="0" applyFont="1" applyFill="1" applyBorder="1" applyAlignment="1" applyProtection="1">
      <alignment vertical="top" wrapText="1"/>
      <protection locked="0"/>
    </xf>
    <xf numFmtId="0" fontId="1" fillId="2" borderId="2" xfId="0" applyFont="1" applyFill="1" applyBorder="1" applyProtection="1">
      <protection locked="0"/>
    </xf>
    <xf numFmtId="164" fontId="1" fillId="2" borderId="4" xfId="0" applyNumberFormat="1" applyFont="1" applyFill="1" applyBorder="1" applyAlignment="1" applyProtection="1">
      <alignment horizontal="left"/>
      <protection locked="0"/>
    </xf>
    <xf numFmtId="0" fontId="22" fillId="0" borderId="0" xfId="0" applyFont="1" applyAlignment="1">
      <alignment horizontal="left" vertical="center"/>
    </xf>
    <xf numFmtId="0" fontId="22" fillId="0" borderId="0" xfId="0" applyFont="1"/>
    <xf numFmtId="0" fontId="22" fillId="0" borderId="0" xfId="0" applyFont="1" applyFill="1"/>
    <xf numFmtId="0" fontId="2" fillId="0" borderId="0" xfId="0" applyFont="1" applyFill="1" applyBorder="1" applyAlignment="1" applyProtection="1">
      <alignment vertical="top" wrapText="1"/>
    </xf>
    <xf numFmtId="0" fontId="1" fillId="2" borderId="6" xfId="0" applyFont="1" applyFill="1" applyBorder="1" applyAlignment="1" applyProtection="1">
      <alignment vertical="top"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22" fillId="0" borderId="0" xfId="0" applyFont="1" applyAlignment="1"/>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2" fillId="2" borderId="1" xfId="0" applyFont="1" applyFill="1" applyBorder="1" applyAlignment="1" applyProtection="1">
      <alignment vertical="top" wrapText="1"/>
    </xf>
    <xf numFmtId="0" fontId="12" fillId="2" borderId="1" xfId="0" applyFont="1" applyFill="1" applyBorder="1" applyAlignment="1" applyProtection="1">
      <alignment horizontal="center" vertical="top" wrapText="1"/>
    </xf>
    <xf numFmtId="0" fontId="11" fillId="2" borderId="3" xfId="0" applyFont="1" applyFill="1" applyBorder="1" applyAlignment="1" applyProtection="1">
      <alignment vertical="top" wrapText="1"/>
    </xf>
    <xf numFmtId="0" fontId="11" fillId="2" borderId="4" xfId="0" applyFont="1" applyFill="1" applyBorder="1" applyAlignment="1" applyProtection="1">
      <alignment vertical="top" wrapText="1"/>
    </xf>
    <xf numFmtId="0" fontId="25" fillId="4" borderId="17" xfId="0" applyFont="1" applyFill="1" applyBorder="1" applyAlignment="1">
      <alignment horizontal="center" vertical="center" wrapText="1"/>
    </xf>
    <xf numFmtId="0" fontId="13" fillId="3" borderId="14" xfId="0" applyFont="1" applyFill="1" applyBorder="1" applyAlignment="1" applyProtection="1">
      <alignment horizontal="left" vertical="top" wrapText="1"/>
    </xf>
    <xf numFmtId="0" fontId="24" fillId="3" borderId="18" xfId="0" applyFont="1" applyFill="1" applyBorder="1" applyAlignment="1" applyProtection="1">
      <alignment vertical="top" wrapText="1"/>
    </xf>
    <xf numFmtId="0" fontId="1" fillId="3" borderId="19" xfId="0" applyFont="1" applyFill="1" applyBorder="1" applyProtection="1"/>
    <xf numFmtId="0" fontId="1" fillId="3" borderId="20" xfId="0" applyFont="1" applyFill="1" applyBorder="1" applyAlignment="1" applyProtection="1">
      <alignment horizontal="left" vertical="center"/>
    </xf>
    <xf numFmtId="0" fontId="1" fillId="3" borderId="20" xfId="0" applyFont="1" applyFill="1" applyBorder="1" applyProtection="1"/>
    <xf numFmtId="0" fontId="1" fillId="3" borderId="21" xfId="0" applyFont="1" applyFill="1" applyBorder="1" applyProtection="1"/>
    <xf numFmtId="0" fontId="1" fillId="3" borderId="22" xfId="0" applyFont="1" applyFill="1" applyBorder="1" applyProtection="1"/>
    <xf numFmtId="0" fontId="1" fillId="3" borderId="23"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22" xfId="0" applyFont="1" applyFill="1" applyBorder="1" applyAlignment="1" applyProtection="1">
      <alignment horizontal="left" vertical="center"/>
    </xf>
    <xf numFmtId="0" fontId="1" fillId="3" borderId="23"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9" fillId="3" borderId="0" xfId="0" applyFont="1" applyFill="1" applyBorder="1" applyAlignment="1" applyProtection="1">
      <alignment horizontal="left" vertical="center"/>
    </xf>
    <xf numFmtId="0" fontId="7" fillId="3" borderId="0" xfId="0" applyFont="1" applyFill="1" applyBorder="1" applyAlignment="1" applyProtection="1">
      <alignment vertical="top" wrapText="1"/>
    </xf>
    <xf numFmtId="0" fontId="1" fillId="3" borderId="24" xfId="0" applyFont="1" applyFill="1" applyBorder="1" applyProtection="1"/>
    <xf numFmtId="0" fontId="1" fillId="3" borderId="25" xfId="0" applyFont="1" applyFill="1" applyBorder="1" applyAlignment="1" applyProtection="1">
      <alignment horizontal="left" vertical="center" wrapText="1"/>
    </xf>
    <xf numFmtId="0" fontId="1" fillId="3" borderId="25" xfId="0" applyFont="1" applyFill="1" applyBorder="1" applyAlignment="1" applyProtection="1">
      <alignment vertical="top" wrapText="1"/>
    </xf>
    <xf numFmtId="0" fontId="1" fillId="3" borderId="26" xfId="0" applyFont="1" applyFill="1" applyBorder="1" applyProtection="1"/>
    <xf numFmtId="0" fontId="11" fillId="3" borderId="23" xfId="0" applyFont="1" applyFill="1" applyBorder="1" applyAlignment="1" applyProtection="1">
      <alignment vertical="top" wrapText="1"/>
    </xf>
    <xf numFmtId="0" fontId="11" fillId="3" borderId="22" xfId="0" applyFont="1" applyFill="1" applyBorder="1" applyAlignment="1" applyProtection="1">
      <alignment vertical="top" wrapText="1"/>
    </xf>
    <xf numFmtId="0" fontId="11" fillId="3" borderId="0" xfId="0" applyFont="1" applyFill="1" applyBorder="1" applyProtection="1"/>
    <xf numFmtId="0" fontId="11" fillId="3" borderId="0" xfId="0" applyFont="1" applyFill="1" applyBorder="1" applyAlignment="1" applyProtection="1">
      <alignment vertical="top" wrapText="1"/>
    </xf>
    <xf numFmtId="0" fontId="12" fillId="3" borderId="0" xfId="0" applyFont="1" applyFill="1" applyBorder="1" applyAlignment="1" applyProtection="1">
      <alignment vertical="top" wrapText="1"/>
    </xf>
    <xf numFmtId="0" fontId="11" fillId="3" borderId="24" xfId="0" applyFont="1" applyFill="1" applyBorder="1" applyAlignment="1" applyProtection="1">
      <alignment vertical="top" wrapText="1"/>
    </xf>
    <xf numFmtId="0" fontId="11" fillId="3" borderId="25" xfId="0" applyFont="1" applyFill="1" applyBorder="1" applyAlignment="1" applyProtection="1">
      <alignment vertical="top" wrapText="1"/>
    </xf>
    <xf numFmtId="0" fontId="11" fillId="3" borderId="26" xfId="0" applyFont="1" applyFill="1" applyBorder="1" applyAlignment="1" applyProtection="1">
      <alignment vertical="top" wrapText="1"/>
    </xf>
    <xf numFmtId="0" fontId="22" fillId="3" borderId="19" xfId="0" applyFont="1" applyFill="1" applyBorder="1" applyAlignment="1">
      <alignment horizontal="left" vertical="center"/>
    </xf>
    <xf numFmtId="0" fontId="22" fillId="3" borderId="20" xfId="0" applyFont="1" applyFill="1" applyBorder="1" applyAlignment="1">
      <alignment horizontal="left" vertical="center"/>
    </xf>
    <xf numFmtId="0" fontId="22" fillId="3" borderId="20" xfId="0" applyFont="1" applyFill="1" applyBorder="1"/>
    <xf numFmtId="0" fontId="22" fillId="3" borderId="21" xfId="0" applyFont="1" applyFill="1" applyBorder="1"/>
    <xf numFmtId="0" fontId="22" fillId="3" borderId="22" xfId="0" applyFont="1" applyFill="1" applyBorder="1" applyAlignment="1">
      <alignment horizontal="left" vertical="center"/>
    </xf>
    <xf numFmtId="0" fontId="1" fillId="3" borderId="23" xfId="0" applyFont="1" applyFill="1" applyBorder="1" applyAlignment="1" applyProtection="1">
      <alignment vertical="top" wrapText="1"/>
    </xf>
    <xf numFmtId="0" fontId="1" fillId="3" borderId="22"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4" xfId="0" applyFont="1" applyFill="1" applyBorder="1" applyAlignment="1" applyProtection="1">
      <alignment horizontal="left" vertical="center" wrapText="1"/>
    </xf>
    <xf numFmtId="0" fontId="2" fillId="3" borderId="25" xfId="0" applyFont="1" applyFill="1" applyBorder="1" applyAlignment="1" applyProtection="1">
      <alignment vertical="top" wrapText="1"/>
    </xf>
    <xf numFmtId="0" fontId="1" fillId="3" borderId="26" xfId="0" applyFont="1" applyFill="1" applyBorder="1" applyAlignment="1" applyProtection="1">
      <alignment vertical="top" wrapText="1"/>
    </xf>
    <xf numFmtId="0" fontId="22" fillId="3" borderId="20" xfId="0" applyFont="1" applyFill="1" applyBorder="1" applyProtection="1"/>
    <xf numFmtId="0" fontId="22" fillId="3" borderId="21" xfId="0" applyFont="1" applyFill="1" applyBorder="1" applyProtection="1"/>
    <xf numFmtId="0" fontId="22" fillId="3" borderId="0" xfId="0" applyFont="1" applyFill="1" applyBorder="1" applyProtection="1"/>
    <xf numFmtId="0" fontId="22" fillId="3" borderId="23"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6" fillId="3" borderId="23"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5" xfId="0" applyFont="1" applyFill="1" applyBorder="1" applyProtection="1"/>
    <xf numFmtId="0" fontId="26" fillId="0" borderId="1" xfId="0" applyFont="1" applyBorder="1" applyAlignment="1">
      <alignment horizontal="center" readingOrder="1"/>
    </xf>
    <xf numFmtId="0" fontId="0" fillId="3" borderId="20" xfId="0" applyFill="1" applyBorder="1"/>
    <xf numFmtId="0" fontId="0" fillId="3" borderId="21" xfId="0" applyFill="1" applyBorder="1"/>
    <xf numFmtId="0" fontId="0" fillId="3" borderId="22" xfId="0" applyFill="1" applyBorder="1"/>
    <xf numFmtId="0" fontId="0" fillId="3" borderId="0" xfId="0" applyFill="1" applyBorder="1"/>
    <xf numFmtId="0" fontId="10" fillId="3" borderId="23" xfId="0" applyFont="1" applyFill="1" applyBorder="1" applyAlignment="1" applyProtection="1"/>
    <xf numFmtId="0" fontId="0" fillId="3" borderId="23" xfId="0" applyFill="1" applyBorder="1"/>
    <xf numFmtId="0" fontId="27" fillId="3" borderId="19" xfId="0" applyFont="1" applyFill="1" applyBorder="1" applyAlignment="1">
      <alignment vertical="center"/>
    </xf>
    <xf numFmtId="0" fontId="27" fillId="3" borderId="22" xfId="0" applyFont="1" applyFill="1" applyBorder="1" applyAlignment="1">
      <alignment vertical="center"/>
    </xf>
    <xf numFmtId="0" fontId="27" fillId="3" borderId="0" xfId="0" applyFont="1" applyFill="1" applyBorder="1" applyAlignment="1">
      <alignment vertical="center"/>
    </xf>
    <xf numFmtId="0" fontId="2" fillId="2" borderId="1"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1" fillId="3" borderId="24" xfId="0" applyFont="1" applyFill="1" applyBorder="1" applyAlignment="1" applyProtection="1">
      <alignment vertical="center"/>
    </xf>
    <xf numFmtId="0" fontId="1" fillId="3" borderId="25" xfId="0" applyFont="1" applyFill="1" applyBorder="1" applyAlignment="1" applyProtection="1">
      <alignment vertical="center"/>
    </xf>
    <xf numFmtId="0" fontId="1" fillId="3" borderId="26" xfId="0" applyFont="1" applyFill="1" applyBorder="1" applyAlignment="1" applyProtection="1">
      <alignment vertical="center"/>
    </xf>
    <xf numFmtId="0" fontId="2" fillId="3" borderId="23"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1" fillId="5" borderId="1" xfId="0" applyFont="1" applyFill="1" applyBorder="1" applyAlignment="1" applyProtection="1">
      <alignment horizontal="left" vertical="center"/>
    </xf>
    <xf numFmtId="0" fontId="22" fillId="3" borderId="19" xfId="0" applyFont="1" applyFill="1" applyBorder="1"/>
    <xf numFmtId="0" fontId="22" fillId="3" borderId="22" xfId="0" applyFont="1" applyFill="1" applyBorder="1"/>
    <xf numFmtId="0" fontId="22" fillId="3" borderId="23" xfId="0" applyFont="1" applyFill="1" applyBorder="1"/>
    <xf numFmtId="0" fontId="28" fillId="3" borderId="0" xfId="0" applyFont="1" applyFill="1" applyBorder="1"/>
    <xf numFmtId="0" fontId="29" fillId="3" borderId="0" xfId="0" applyFont="1" applyFill="1" applyBorder="1"/>
    <xf numFmtId="0" fontId="28" fillId="0" borderId="28" xfId="0" applyFont="1" applyFill="1" applyBorder="1" applyAlignment="1">
      <alignment vertical="top" wrapText="1"/>
    </xf>
    <xf numFmtId="0" fontId="28" fillId="0" borderId="26" xfId="0" applyFont="1" applyFill="1" applyBorder="1" applyAlignment="1">
      <alignment vertical="top" wrapText="1"/>
    </xf>
    <xf numFmtId="0" fontId="28" fillId="0" borderId="27" xfId="0" applyFont="1" applyFill="1" applyBorder="1" applyAlignment="1">
      <alignment vertical="top" wrapText="1"/>
    </xf>
    <xf numFmtId="0" fontId="28" fillId="0" borderId="1" xfId="0" applyFont="1" applyFill="1" applyBorder="1" applyAlignment="1">
      <alignment vertical="top" wrapText="1"/>
    </xf>
    <xf numFmtId="0" fontId="28" fillId="0" borderId="31" xfId="0" applyFont="1" applyFill="1" applyBorder="1" applyAlignment="1">
      <alignment vertical="top" wrapText="1"/>
    </xf>
    <xf numFmtId="0" fontId="22" fillId="0" borderId="1" xfId="0" applyFont="1" applyFill="1" applyBorder="1" applyAlignment="1">
      <alignment vertical="top" wrapText="1"/>
    </xf>
    <xf numFmtId="0" fontId="22" fillId="3" borderId="25" xfId="0" applyFont="1" applyFill="1" applyBorder="1"/>
    <xf numFmtId="0" fontId="30" fillId="0" borderId="1" xfId="0" applyFont="1" applyFill="1" applyBorder="1" applyAlignment="1">
      <alignment horizontal="center" vertical="top" wrapText="1"/>
    </xf>
    <xf numFmtId="0" fontId="30" fillId="0" borderId="31" xfId="0" applyFont="1" applyFill="1" applyBorder="1" applyAlignment="1">
      <alignment horizontal="center" vertical="top" wrapText="1"/>
    </xf>
    <xf numFmtId="0" fontId="30" fillId="0" borderId="1" xfId="0" applyFont="1" applyFill="1" applyBorder="1" applyAlignment="1">
      <alignment horizontal="center" vertical="top"/>
    </xf>
    <xf numFmtId="0" fontId="1" fillId="2" borderId="3" xfId="0" applyFont="1" applyFill="1" applyBorder="1" applyAlignment="1" applyProtection="1">
      <alignment vertical="top" wrapText="1"/>
    </xf>
    <xf numFmtId="0" fontId="22" fillId="0" borderId="0" xfId="0" applyFont="1" applyFill="1" applyAlignment="1" applyProtection="1">
      <alignment horizontal="right"/>
    </xf>
    <xf numFmtId="0" fontId="22" fillId="3" borderId="19" xfId="0" applyFont="1" applyFill="1" applyBorder="1" applyAlignment="1" applyProtection="1">
      <alignment horizontal="right"/>
    </xf>
    <xf numFmtId="0" fontId="22" fillId="3" borderId="20" xfId="0" applyFont="1" applyFill="1" applyBorder="1" applyAlignment="1" applyProtection="1">
      <alignment horizontal="right"/>
    </xf>
    <xf numFmtId="0" fontId="22" fillId="3" borderId="22" xfId="0" applyFont="1" applyFill="1" applyBorder="1" applyAlignment="1" applyProtection="1">
      <alignment horizontal="right"/>
    </xf>
    <xf numFmtId="0" fontId="22" fillId="3" borderId="0" xfId="0" applyFont="1" applyFill="1" applyBorder="1" applyAlignment="1" applyProtection="1">
      <alignment horizontal="right"/>
    </xf>
    <xf numFmtId="0" fontId="1" fillId="3" borderId="22" xfId="0" applyFont="1" applyFill="1" applyBorder="1" applyAlignment="1" applyProtection="1">
      <alignment horizontal="right"/>
    </xf>
    <xf numFmtId="0" fontId="1" fillId="3" borderId="22" xfId="0" applyFont="1" applyFill="1" applyBorder="1" applyAlignment="1" applyProtection="1">
      <alignment horizontal="right" vertical="top" wrapText="1"/>
    </xf>
    <xf numFmtId="0" fontId="31"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5" fillId="3" borderId="0" xfId="0" applyFont="1" applyFill="1" applyBorder="1" applyAlignment="1" applyProtection="1">
      <alignment horizontal="right"/>
    </xf>
    <xf numFmtId="0" fontId="1" fillId="3" borderId="24" xfId="0" applyFont="1" applyFill="1" applyBorder="1" applyAlignment="1" applyProtection="1">
      <alignment horizontal="right"/>
    </xf>
    <xf numFmtId="0" fontId="1" fillId="3" borderId="25" xfId="0" applyFont="1" applyFill="1" applyBorder="1" applyAlignment="1" applyProtection="1">
      <alignment horizontal="right"/>
    </xf>
    <xf numFmtId="0" fontId="1" fillId="2" borderId="34" xfId="0" applyFont="1" applyFill="1" applyBorder="1" applyAlignment="1" applyProtection="1">
      <alignment vertical="top" wrapText="1"/>
    </xf>
    <xf numFmtId="0" fontId="1" fillId="2" borderId="33" xfId="0" applyFont="1" applyFill="1" applyBorder="1" applyAlignment="1" applyProtection="1">
      <alignment vertical="top" wrapText="1"/>
    </xf>
    <xf numFmtId="0" fontId="1" fillId="2" borderId="1" xfId="0" applyFont="1" applyFill="1" applyBorder="1" applyAlignment="1" applyProtection="1">
      <alignment vertical="top" wrapText="1"/>
    </xf>
    <xf numFmtId="0" fontId="2" fillId="2" borderId="32" xfId="0" applyFont="1" applyFill="1" applyBorder="1" applyAlignment="1" applyProtection="1">
      <alignment horizontal="right" vertical="center" wrapText="1"/>
    </xf>
    <xf numFmtId="0" fontId="2" fillId="2" borderId="38" xfId="0" applyFont="1" applyFill="1" applyBorder="1" applyAlignment="1" applyProtection="1">
      <alignment horizontal="center" vertical="center" wrapText="1"/>
    </xf>
    <xf numFmtId="0" fontId="2" fillId="2" borderId="39" xfId="0"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xf>
    <xf numFmtId="0" fontId="4" fillId="3" borderId="0" xfId="0" applyFont="1" applyFill="1" applyBorder="1" applyAlignment="1" applyProtection="1"/>
    <xf numFmtId="0" fontId="1" fillId="3" borderId="0" xfId="0" applyFont="1" applyFill="1" applyBorder="1" applyAlignment="1" applyProtection="1">
      <alignment horizontal="left" vertical="top" wrapText="1"/>
    </xf>
    <xf numFmtId="0" fontId="12" fillId="3" borderId="23" xfId="0" applyFont="1" applyFill="1" applyBorder="1" applyAlignment="1">
      <alignment horizontal="center"/>
    </xf>
    <xf numFmtId="0" fontId="31" fillId="3" borderId="1" xfId="0" applyFont="1" applyFill="1" applyBorder="1" applyAlignment="1">
      <alignment horizontal="center" vertical="center" wrapText="1"/>
    </xf>
    <xf numFmtId="0" fontId="22" fillId="3" borderId="24" xfId="0" applyFont="1" applyFill="1" applyBorder="1"/>
    <xf numFmtId="0" fontId="22" fillId="3" borderId="26" xfId="0" applyFont="1" applyFill="1" applyBorder="1"/>
    <xf numFmtId="0" fontId="0" fillId="0" borderId="0" xfId="0" applyProtection="1"/>
    <xf numFmtId="0" fontId="0" fillId="9" borderId="1" xfId="0" applyFill="1" applyBorder="1" applyProtection="1">
      <protection locked="0"/>
    </xf>
    <xf numFmtId="0" fontId="0" fillId="0" borderId="18" xfId="0" applyBorder="1" applyProtection="1"/>
    <xf numFmtId="0" fontId="40" fillId="11" borderId="56" xfId="0" applyFont="1" applyFill="1" applyBorder="1" applyAlignment="1" applyProtection="1">
      <alignment horizontal="left" vertical="center" wrapText="1"/>
    </xf>
    <xf numFmtId="0" fontId="40" fillId="11" borderId="11" xfId="0" applyFont="1" applyFill="1" applyBorder="1" applyAlignment="1" applyProtection="1">
      <alignment horizontal="left" vertical="center" wrapText="1"/>
    </xf>
    <xf numFmtId="0" fontId="40" fillId="11" borderId="9" xfId="0" applyFont="1" applyFill="1" applyBorder="1" applyAlignment="1" applyProtection="1">
      <alignment horizontal="left" vertical="center" wrapText="1"/>
    </xf>
    <xf numFmtId="0" fontId="41" fillId="0" borderId="10" xfId="0" applyFont="1" applyBorder="1" applyAlignment="1" applyProtection="1">
      <alignment horizontal="left" vertical="center"/>
    </xf>
    <xf numFmtId="0" fontId="37" fillId="8" borderId="11" xfId="4" applyFont="1" applyBorder="1" applyAlignment="1" applyProtection="1">
      <alignment horizontal="center" vertical="center"/>
      <protection locked="0"/>
    </xf>
    <xf numFmtId="0" fontId="42" fillId="8" borderId="11" xfId="4" applyFont="1" applyBorder="1" applyAlignment="1" applyProtection="1">
      <alignment horizontal="center" vertical="center"/>
      <protection locked="0"/>
    </xf>
    <xf numFmtId="0" fontId="42" fillId="8" borderId="7" xfId="4" applyFont="1" applyBorder="1" applyAlignment="1" applyProtection="1">
      <alignment horizontal="center" vertical="center"/>
      <protection locked="0"/>
    </xf>
    <xf numFmtId="0" fontId="41" fillId="0" borderId="59" xfId="0" applyFont="1" applyBorder="1" applyAlignment="1" applyProtection="1">
      <alignment horizontal="left" vertical="center"/>
    </xf>
    <xf numFmtId="0" fontId="37" fillId="12" borderId="11" xfId="4" applyFont="1" applyFill="1" applyBorder="1" applyAlignment="1" applyProtection="1">
      <alignment horizontal="center" vertical="center"/>
      <protection locked="0"/>
    </xf>
    <xf numFmtId="0" fontId="42" fillId="12" borderId="11" xfId="4" applyFont="1" applyFill="1" applyBorder="1" applyAlignment="1" applyProtection="1">
      <alignment horizontal="center" vertical="center"/>
      <protection locked="0"/>
    </xf>
    <xf numFmtId="0" fontId="42" fillId="12" borderId="7" xfId="4" applyFont="1" applyFill="1" applyBorder="1" applyAlignment="1" applyProtection="1">
      <alignment horizontal="center" vertical="center"/>
      <protection locked="0"/>
    </xf>
    <xf numFmtId="0" fontId="43" fillId="0" borderId="11" xfId="0" applyFont="1" applyBorder="1" applyAlignment="1" applyProtection="1">
      <alignment horizontal="left" vertical="center"/>
    </xf>
    <xf numFmtId="10" fontId="42" fillId="8" borderId="11" xfId="4" applyNumberFormat="1" applyFont="1" applyBorder="1" applyAlignment="1" applyProtection="1">
      <alignment horizontal="center" vertical="center"/>
      <protection locked="0"/>
    </xf>
    <xf numFmtId="10" fontId="42" fillId="8" borderId="7" xfId="4" applyNumberFormat="1" applyFont="1" applyBorder="1" applyAlignment="1" applyProtection="1">
      <alignment horizontal="center" vertical="center"/>
      <protection locked="0"/>
    </xf>
    <xf numFmtId="0" fontId="43" fillId="0" borderId="56" xfId="0" applyFont="1" applyBorder="1" applyAlignment="1" applyProtection="1">
      <alignment horizontal="left" vertical="center"/>
    </xf>
    <xf numFmtId="10" fontId="42" fillId="12" borderId="11" xfId="4" applyNumberFormat="1" applyFont="1" applyFill="1" applyBorder="1" applyAlignment="1" applyProtection="1">
      <alignment horizontal="center" vertical="center"/>
      <protection locked="0"/>
    </xf>
    <xf numFmtId="10" fontId="42" fillId="12" borderId="7" xfId="4"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40" fillId="11" borderId="60" xfId="0" applyFont="1" applyFill="1" applyBorder="1" applyAlignment="1" applyProtection="1">
      <alignment horizontal="center" vertical="center" wrapText="1"/>
    </xf>
    <xf numFmtId="0" fontId="40" fillId="11" borderId="44" xfId="0" applyFont="1" applyFill="1" applyBorder="1" applyAlignment="1" applyProtection="1">
      <alignment horizontal="center" vertical="center" wrapText="1"/>
    </xf>
    <xf numFmtId="0" fontId="41" fillId="0" borderId="11" xfId="0" applyFont="1" applyFill="1" applyBorder="1" applyAlignment="1" applyProtection="1">
      <alignment vertical="center" wrapText="1"/>
    </xf>
    <xf numFmtId="0" fontId="37" fillId="12" borderId="11" xfId="4" applyFill="1" applyBorder="1" applyAlignment="1" applyProtection="1">
      <alignment wrapText="1"/>
      <protection locked="0"/>
    </xf>
    <xf numFmtId="0" fontId="44" fillId="2" borderId="11" xfId="0" applyFont="1" applyFill="1" applyBorder="1" applyAlignment="1" applyProtection="1">
      <alignment vertical="center" wrapText="1"/>
    </xf>
    <xf numFmtId="10" fontId="37" fillId="8" borderId="11" xfId="4" applyNumberFormat="1" applyBorder="1" applyAlignment="1" applyProtection="1">
      <alignment horizontal="center" vertical="center" wrapText="1"/>
      <protection locked="0"/>
    </xf>
    <xf numFmtId="10" fontId="37" fillId="12" borderId="11" xfId="4" applyNumberFormat="1" applyFill="1" applyBorder="1" applyAlignment="1" applyProtection="1">
      <alignment horizontal="center" vertical="center" wrapText="1"/>
      <protection locked="0"/>
    </xf>
    <xf numFmtId="0" fontId="40" fillId="11" borderId="52" xfId="0" applyFont="1" applyFill="1" applyBorder="1" applyAlignment="1" applyProtection="1">
      <alignment horizontal="center" vertical="center" wrapText="1"/>
    </xf>
    <xf numFmtId="0" fontId="40" fillId="11" borderId="11" xfId="0" applyFont="1" applyFill="1" applyBorder="1" applyAlignment="1" applyProtection="1">
      <alignment horizontal="center" vertical="center" wrapText="1"/>
    </xf>
    <xf numFmtId="0" fontId="40" fillId="11" borderId="7" xfId="0" applyFont="1" applyFill="1" applyBorder="1" applyAlignment="1" applyProtection="1">
      <alignment horizontal="center" vertical="center" wrapText="1"/>
    </xf>
    <xf numFmtId="0" fontId="45" fillId="8" borderId="52" xfId="4" applyFont="1" applyBorder="1" applyAlignment="1" applyProtection="1">
      <alignment vertical="center" wrapText="1"/>
      <protection locked="0"/>
    </xf>
    <xf numFmtId="0" fontId="45" fillId="8" borderId="11" xfId="4" applyFont="1" applyBorder="1" applyAlignment="1" applyProtection="1">
      <alignment horizontal="center" vertical="center"/>
      <protection locked="0"/>
    </xf>
    <xf numFmtId="0" fontId="45" fillId="8" borderId="7" xfId="4" applyFont="1" applyBorder="1" applyAlignment="1" applyProtection="1">
      <alignment horizontal="center" vertical="center"/>
      <protection locked="0"/>
    </xf>
    <xf numFmtId="0" fontId="45" fillId="12" borderId="11" xfId="4" applyFont="1" applyFill="1" applyBorder="1" applyAlignment="1" applyProtection="1">
      <alignment horizontal="center" vertical="center"/>
      <protection locked="0"/>
    </xf>
    <xf numFmtId="0" fontId="45" fillId="12" borderId="52" xfId="4" applyFont="1" applyFill="1" applyBorder="1" applyAlignment="1" applyProtection="1">
      <alignment vertical="center" wrapText="1"/>
      <protection locked="0"/>
    </xf>
    <xf numFmtId="0" fontId="45" fillId="12" borderId="7" xfId="4" applyFont="1" applyFill="1" applyBorder="1" applyAlignment="1" applyProtection="1">
      <alignment horizontal="center" vertical="center"/>
      <protection locked="0"/>
    </xf>
    <xf numFmtId="0" fontId="45" fillId="8" borderId="7" xfId="4" applyFont="1" applyBorder="1" applyAlignment="1" applyProtection="1">
      <alignment vertical="center"/>
      <protection locked="0"/>
    </xf>
    <xf numFmtId="0" fontId="45" fillId="12" borderId="7" xfId="4" applyFont="1" applyFill="1" applyBorder="1" applyAlignment="1" applyProtection="1">
      <alignment vertical="center"/>
      <protection locked="0"/>
    </xf>
    <xf numFmtId="0" fontId="45" fillId="8" borderId="37" xfId="4" applyFont="1" applyBorder="1" applyAlignment="1" applyProtection="1">
      <alignment vertical="center"/>
      <protection locked="0"/>
    </xf>
    <xf numFmtId="0" fontId="45" fillId="12" borderId="37" xfId="4"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40" fillId="11" borderId="60" xfId="0" applyFont="1" applyFill="1" applyBorder="1" applyAlignment="1" applyProtection="1">
      <alignment horizontal="center" vertical="center"/>
    </xf>
    <xf numFmtId="0" fontId="40" fillId="11" borderId="9" xfId="0" applyFont="1" applyFill="1" applyBorder="1" applyAlignment="1" applyProtection="1">
      <alignment horizontal="center" vertical="center"/>
    </xf>
    <xf numFmtId="0" fontId="40" fillId="11" borderId="56" xfId="0" applyFont="1" applyFill="1" applyBorder="1" applyAlignment="1" applyProtection="1">
      <alignment horizontal="center" vertical="center" wrapText="1"/>
    </xf>
    <xf numFmtId="0" fontId="37" fillId="8" borderId="11" xfId="4" applyBorder="1" applyAlignment="1" applyProtection="1">
      <alignment horizontal="center" vertical="center"/>
      <protection locked="0"/>
    </xf>
    <xf numFmtId="10" fontId="37" fillId="8" borderId="11" xfId="4" applyNumberFormat="1" applyBorder="1" applyAlignment="1" applyProtection="1">
      <alignment horizontal="center" vertical="center"/>
      <protection locked="0"/>
    </xf>
    <xf numFmtId="0" fontId="37" fillId="12" borderId="11" xfId="4" applyFill="1" applyBorder="1" applyAlignment="1" applyProtection="1">
      <alignment horizontal="center" vertical="center"/>
      <protection locked="0"/>
    </xf>
    <xf numFmtId="10" fontId="37" fillId="12" borderId="11" xfId="4" applyNumberFormat="1" applyFill="1" applyBorder="1" applyAlignment="1" applyProtection="1">
      <alignment horizontal="center" vertical="center"/>
      <protection locked="0"/>
    </xf>
    <xf numFmtId="0" fontId="40" fillId="11" borderId="40" xfId="0" applyFont="1" applyFill="1" applyBorder="1" applyAlignment="1" applyProtection="1">
      <alignment horizontal="center" vertical="center" wrapText="1"/>
    </xf>
    <xf numFmtId="0" fontId="40" fillId="11" borderId="30" xfId="0" applyFont="1" applyFill="1" applyBorder="1" applyAlignment="1" applyProtection="1">
      <alignment horizontal="center" vertical="center" wrapText="1"/>
    </xf>
    <xf numFmtId="0" fontId="40" fillId="11" borderId="53" xfId="0" applyFont="1" applyFill="1" applyBorder="1" applyAlignment="1" applyProtection="1">
      <alignment horizontal="center" vertical="center" wrapText="1"/>
    </xf>
    <xf numFmtId="0" fontId="37" fillId="8" borderId="11" xfId="4" applyBorder="1" applyProtection="1">
      <protection locked="0"/>
    </xf>
    <xf numFmtId="0" fontId="45" fillId="8" borderId="30" xfId="4" applyFont="1" applyBorder="1" applyAlignment="1" applyProtection="1">
      <alignment vertical="center" wrapText="1"/>
      <protection locked="0"/>
    </xf>
    <xf numFmtId="0" fontId="45" fillId="8" borderId="53" xfId="4" applyFont="1" applyBorder="1" applyAlignment="1" applyProtection="1">
      <alignment horizontal="center" vertical="center"/>
      <protection locked="0"/>
    </xf>
    <xf numFmtId="0" fontId="37" fillId="12" borderId="11" xfId="4" applyFill="1" applyBorder="1" applyProtection="1">
      <protection locked="0"/>
    </xf>
    <xf numFmtId="0" fontId="45" fillId="12" borderId="30" xfId="4" applyFont="1" applyFill="1" applyBorder="1" applyAlignment="1" applyProtection="1">
      <alignment vertical="center" wrapText="1"/>
      <protection locked="0"/>
    </xf>
    <xf numFmtId="0" fontId="45" fillId="12" borderId="53" xfId="4"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40" fillId="11" borderId="6" xfId="0" applyFont="1" applyFill="1" applyBorder="1" applyAlignment="1" applyProtection="1">
      <alignment horizontal="center" vertical="center" wrapText="1"/>
    </xf>
    <xf numFmtId="0" fontId="40" fillId="11" borderId="29" xfId="0" applyFont="1" applyFill="1" applyBorder="1" applyAlignment="1" applyProtection="1">
      <alignment horizontal="center" vertical="center"/>
    </xf>
    <xf numFmtId="0" fontId="37" fillId="8" borderId="11" xfId="4" applyBorder="1" applyAlignment="1" applyProtection="1">
      <alignment vertical="center" wrapText="1"/>
      <protection locked="0"/>
    </xf>
    <xf numFmtId="0" fontId="37" fillId="8" borderId="52" xfId="4" applyBorder="1" applyAlignment="1" applyProtection="1">
      <alignment vertical="center" wrapText="1"/>
      <protection locked="0"/>
    </xf>
    <xf numFmtId="0" fontId="37" fillId="12" borderId="11" xfId="4" applyFill="1" applyBorder="1" applyAlignment="1" applyProtection="1">
      <alignment vertical="center" wrapText="1"/>
      <protection locked="0"/>
    </xf>
    <xf numFmtId="0" fontId="37" fillId="12" borderId="52" xfId="4" applyFill="1" applyBorder="1" applyAlignment="1" applyProtection="1">
      <alignment vertical="center" wrapText="1"/>
      <protection locked="0"/>
    </xf>
    <xf numFmtId="0" fontId="37" fillId="8" borderId="56" xfId="4" applyBorder="1" applyAlignment="1" applyProtection="1">
      <alignment horizontal="center" vertical="center"/>
      <protection locked="0"/>
    </xf>
    <xf numFmtId="0" fontId="37" fillId="8" borderId="7" xfId="4" applyBorder="1" applyAlignment="1" applyProtection="1">
      <alignment horizontal="center" vertical="center"/>
      <protection locked="0"/>
    </xf>
    <xf numFmtId="0" fontId="37" fillId="12" borderId="56" xfId="4" applyFill="1" applyBorder="1" applyAlignment="1" applyProtection="1">
      <alignment horizontal="center" vertical="center"/>
      <protection locked="0"/>
    </xf>
    <xf numFmtId="0" fontId="37" fillId="12" borderId="7" xfId="4"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40" fillId="11" borderId="44" xfId="0" applyFont="1" applyFill="1" applyBorder="1" applyAlignment="1" applyProtection="1">
      <alignment horizontal="center" vertical="center"/>
    </xf>
    <xf numFmtId="0" fontId="37" fillId="8" borderId="7" xfId="4" applyBorder="1" applyAlignment="1" applyProtection="1">
      <alignment vertical="center" wrapText="1"/>
      <protection locked="0"/>
    </xf>
    <xf numFmtId="0" fontId="37" fillId="12" borderId="30" xfId="4" applyFill="1" applyBorder="1" applyAlignment="1" applyProtection="1">
      <alignment horizontal="center" vertical="center" wrapText="1"/>
      <protection locked="0"/>
    </xf>
    <xf numFmtId="0" fontId="37" fillId="12" borderId="56" xfId="4" applyFill="1" applyBorder="1" applyAlignment="1" applyProtection="1">
      <alignment horizontal="center" vertical="center" wrapText="1"/>
      <protection locked="0"/>
    </xf>
    <xf numFmtId="0" fontId="37" fillId="12" borderId="7" xfId="4" applyFill="1" applyBorder="1" applyAlignment="1" applyProtection="1">
      <alignment vertical="center" wrapText="1"/>
      <protection locked="0"/>
    </xf>
    <xf numFmtId="0" fontId="40" fillId="11" borderId="41" xfId="0" applyFont="1" applyFill="1" applyBorder="1" applyAlignment="1" applyProtection="1">
      <alignment horizontal="center" vertical="center"/>
    </xf>
    <xf numFmtId="0" fontId="40" fillId="11" borderId="10" xfId="0" applyFont="1" applyFill="1" applyBorder="1" applyAlignment="1" applyProtection="1">
      <alignment horizontal="center" vertical="center" wrapText="1"/>
    </xf>
    <xf numFmtId="0" fontId="37" fillId="8" borderId="35" xfId="4" applyBorder="1" applyAlignment="1" applyProtection="1">
      <protection locked="0"/>
    </xf>
    <xf numFmtId="10" fontId="37" fillId="8" borderId="40" xfId="4" applyNumberFormat="1" applyBorder="1" applyAlignment="1" applyProtection="1">
      <alignment horizontal="center" vertical="center"/>
      <protection locked="0"/>
    </xf>
    <xf numFmtId="0" fontId="37" fillId="12" borderId="35" xfId="4" applyFill="1" applyBorder="1" applyAlignment="1" applyProtection="1">
      <protection locked="0"/>
    </xf>
    <xf numFmtId="10" fontId="37" fillId="12" borderId="40" xfId="4" applyNumberFormat="1" applyFill="1" applyBorder="1" applyAlignment="1" applyProtection="1">
      <alignment horizontal="center" vertical="center"/>
      <protection locked="0"/>
    </xf>
    <xf numFmtId="0" fontId="40" fillId="11" borderId="30" xfId="0" applyFont="1" applyFill="1" applyBorder="1" applyAlignment="1" applyProtection="1">
      <alignment horizontal="center" vertical="center"/>
    </xf>
    <xf numFmtId="0" fontId="40" fillId="11" borderId="11" xfId="0" applyFont="1" applyFill="1" applyBorder="1" applyAlignment="1" applyProtection="1">
      <alignment horizontal="center" wrapText="1"/>
    </xf>
    <xf numFmtId="0" fontId="40" fillId="11" borderId="7" xfId="0" applyFont="1" applyFill="1" applyBorder="1" applyAlignment="1" applyProtection="1">
      <alignment horizontal="center" wrapText="1"/>
    </xf>
    <xf numFmtId="0" fontId="40" fillId="11" borderId="56" xfId="0" applyFont="1" applyFill="1" applyBorder="1" applyAlignment="1" applyProtection="1">
      <alignment horizontal="center" wrapText="1"/>
    </xf>
    <xf numFmtId="0" fontId="45" fillId="8" borderId="11" xfId="4" applyFont="1" applyBorder="1" applyAlignment="1" applyProtection="1">
      <alignment horizontal="center" vertical="center" wrapText="1"/>
      <protection locked="0"/>
    </xf>
    <xf numFmtId="0" fontId="45" fillId="12" borderId="11" xfId="4" applyFont="1" applyFill="1" applyBorder="1" applyAlignment="1" applyProtection="1">
      <alignment horizontal="center" vertical="center" wrapText="1"/>
      <protection locked="0"/>
    </xf>
    <xf numFmtId="0" fontId="37" fillId="8" borderId="30" xfId="4" applyBorder="1" applyAlignment="1" applyProtection="1">
      <alignment vertical="center"/>
      <protection locked="0"/>
    </xf>
    <xf numFmtId="0" fontId="37" fillId="8" borderId="0" xfId="4" applyProtection="1"/>
    <xf numFmtId="0" fontId="35" fillId="6" borderId="0" xfId="2" applyProtection="1"/>
    <xf numFmtId="0" fontId="36" fillId="7" borderId="0" xfId="3" applyProtection="1"/>
    <xf numFmtId="0" fontId="0" fillId="0" borderId="0" xfId="0" applyAlignment="1" applyProtection="1">
      <alignment wrapText="1"/>
    </xf>
    <xf numFmtId="0" fontId="23" fillId="3" borderId="20" xfId="0" applyFont="1" applyFill="1" applyBorder="1" applyAlignment="1">
      <alignment vertical="top" wrapText="1"/>
    </xf>
    <xf numFmtId="0" fontId="23" fillId="3" borderId="21" xfId="0" applyFont="1" applyFill="1" applyBorder="1" applyAlignment="1">
      <alignment vertical="top" wrapText="1"/>
    </xf>
    <xf numFmtId="0" fontId="21" fillId="3" borderId="25" xfId="1" applyFill="1" applyBorder="1" applyAlignment="1" applyProtection="1">
      <alignment vertical="top" wrapText="1"/>
    </xf>
    <xf numFmtId="0" fontId="21" fillId="3" borderId="26" xfId="1" applyFill="1" applyBorder="1" applyAlignment="1" applyProtection="1">
      <alignment vertical="top" wrapText="1"/>
    </xf>
    <xf numFmtId="0" fontId="40" fillId="11" borderId="30" xfId="0" applyFont="1" applyFill="1" applyBorder="1" applyAlignment="1" applyProtection="1">
      <alignment horizontal="center" vertical="center" wrapText="1"/>
    </xf>
    <xf numFmtId="0" fontId="37" fillId="12" borderId="53" xfId="4" applyFill="1" applyBorder="1" applyAlignment="1" applyProtection="1">
      <alignment horizontal="center" vertical="center"/>
      <protection locked="0"/>
    </xf>
    <xf numFmtId="0" fontId="0" fillId="10" borderId="1" xfId="0" applyFill="1" applyBorder="1" applyProtection="1"/>
    <xf numFmtId="0" fontId="37" fillId="12" borderId="56" xfId="4" applyFill="1" applyBorder="1" applyAlignment="1" applyProtection="1">
      <alignment vertical="center"/>
      <protection locked="0"/>
    </xf>
    <xf numFmtId="0" fontId="0" fillId="0" borderId="0" xfId="0" applyAlignment="1">
      <alignment vertical="center" wrapText="1"/>
    </xf>
    <xf numFmtId="0" fontId="12" fillId="0" borderId="1" xfId="0" applyFont="1" applyFill="1" applyBorder="1" applyAlignment="1" applyProtection="1">
      <alignment horizontal="center"/>
    </xf>
    <xf numFmtId="0" fontId="11" fillId="2" borderId="1" xfId="0" applyFont="1" applyFill="1" applyBorder="1" applyAlignment="1" applyProtection="1">
      <alignment horizontal="left" vertical="top" wrapText="1"/>
      <protection locked="0"/>
    </xf>
    <xf numFmtId="1" fontId="1" fillId="2" borderId="2" xfId="0" applyNumberFormat="1" applyFont="1" applyFill="1" applyBorder="1" applyAlignment="1" applyProtection="1">
      <alignment horizontal="left" vertical="center"/>
      <protection locked="0"/>
    </xf>
    <xf numFmtId="1" fontId="1" fillId="2" borderId="3" xfId="0" applyNumberFormat="1" applyFont="1" applyFill="1" applyBorder="1" applyAlignment="1" applyProtection="1">
      <alignment horizontal="left" vertical="center"/>
      <protection locked="0"/>
    </xf>
    <xf numFmtId="1" fontId="1" fillId="0" borderId="3" xfId="0" applyNumberFormat="1" applyFont="1" applyFill="1" applyBorder="1" applyAlignment="1" applyProtection="1">
      <alignment horizontal="left" vertical="center"/>
      <protection locked="0"/>
    </xf>
    <xf numFmtId="0" fontId="1" fillId="0" borderId="0" xfId="0" applyFont="1" applyFill="1" applyAlignment="1" applyProtection="1">
      <alignment horizontal="left" vertical="center"/>
    </xf>
    <xf numFmtId="1" fontId="1" fillId="2" borderId="33" xfId="0" applyNumberFormat="1" applyFont="1" applyFill="1" applyBorder="1" applyAlignment="1" applyProtection="1">
      <alignment horizontal="left" vertical="center" wrapText="1"/>
      <protection locked="0"/>
    </xf>
    <xf numFmtId="15" fontId="1" fillId="2" borderId="3" xfId="0" applyNumberFormat="1"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0" fontId="47" fillId="2" borderId="1" xfId="1" applyFont="1" applyFill="1" applyBorder="1" applyAlignment="1" applyProtection="1">
      <alignment vertical="top" wrapText="1"/>
      <protection locked="0"/>
    </xf>
    <xf numFmtId="0" fontId="1" fillId="0" borderId="2" xfId="0" applyFont="1" applyFill="1" applyBorder="1" applyProtection="1">
      <protection locked="0"/>
    </xf>
    <xf numFmtId="0" fontId="47" fillId="2" borderId="3" xfId="1" applyFont="1" applyFill="1" applyBorder="1" applyAlignment="1" applyProtection="1">
      <protection locked="0"/>
    </xf>
    <xf numFmtId="0" fontId="11" fillId="2" borderId="11" xfId="0" applyFont="1" applyFill="1" applyBorder="1" applyAlignment="1" applyProtection="1">
      <alignment vertical="top" wrapText="1"/>
    </xf>
    <xf numFmtId="0" fontId="11" fillId="2" borderId="11" xfId="0" applyFont="1" applyFill="1" applyBorder="1" applyAlignment="1" applyProtection="1">
      <alignment horizontal="center" vertical="center" wrapText="1"/>
    </xf>
    <xf numFmtId="0" fontId="28" fillId="0" borderId="11" xfId="0" applyFont="1" applyBorder="1" applyAlignment="1">
      <alignment vertical="top" wrapText="1"/>
    </xf>
    <xf numFmtId="0" fontId="28" fillId="0" borderId="11" xfId="0" applyFont="1" applyBorder="1" applyAlignment="1">
      <alignment horizontal="center" vertical="center"/>
    </xf>
    <xf numFmtId="0" fontId="28" fillId="0" borderId="11" xfId="0" applyFont="1" applyBorder="1" applyAlignment="1">
      <alignment horizontal="left" vertical="top" wrapText="1"/>
    </xf>
    <xf numFmtId="0" fontId="28" fillId="0" borderId="11" xfId="0" applyFont="1" applyFill="1" applyBorder="1" applyAlignment="1">
      <alignment horizontal="left" vertical="top" wrapText="1"/>
    </xf>
    <xf numFmtId="0" fontId="28" fillId="0" borderId="11" xfId="0" applyFont="1" applyFill="1" applyBorder="1" applyAlignment="1">
      <alignment horizontal="center" vertical="center"/>
    </xf>
    <xf numFmtId="0" fontId="11" fillId="2" borderId="3" xfId="0" applyFont="1" applyFill="1" applyBorder="1" applyAlignment="1" applyProtection="1">
      <alignment horizontal="center" vertical="center" wrapText="1"/>
    </xf>
    <xf numFmtId="0" fontId="11" fillId="0" borderId="3" xfId="0" applyFont="1" applyFill="1" applyBorder="1" applyAlignment="1" applyProtection="1">
      <alignment vertical="top" wrapText="1"/>
    </xf>
    <xf numFmtId="0" fontId="11" fillId="0" borderId="3" xfId="0" applyFont="1" applyFill="1" applyBorder="1" applyAlignment="1" applyProtection="1">
      <alignment horizontal="center" vertical="top" wrapText="1"/>
    </xf>
    <xf numFmtId="0" fontId="11" fillId="0" borderId="31" xfId="0" applyFont="1" applyFill="1" applyBorder="1" applyAlignment="1">
      <alignment horizontal="left" vertical="top" wrapText="1"/>
    </xf>
    <xf numFmtId="0" fontId="22" fillId="2" borderId="1" xfId="0" applyFont="1" applyFill="1" applyBorder="1" applyAlignment="1"/>
    <xf numFmtId="0" fontId="11" fillId="2" borderId="1" xfId="0" applyFont="1" applyFill="1" applyBorder="1" applyAlignment="1">
      <alignment horizontal="left" vertical="top" wrapText="1"/>
    </xf>
    <xf numFmtId="0" fontId="31" fillId="3" borderId="2" xfId="0" applyFont="1" applyFill="1" applyBorder="1" applyAlignment="1">
      <alignment horizontal="left" vertical="top" wrapText="1"/>
    </xf>
    <xf numFmtId="0" fontId="1" fillId="2" borderId="16" xfId="0" applyFont="1" applyFill="1" applyBorder="1" applyAlignment="1" applyProtection="1">
      <alignment horizontal="left" vertical="top" wrapText="1"/>
    </xf>
    <xf numFmtId="0" fontId="11" fillId="2" borderId="20" xfId="0" applyFont="1" applyFill="1" applyBorder="1" applyAlignment="1" applyProtection="1">
      <alignment horizontal="left" vertical="top" wrapText="1"/>
    </xf>
    <xf numFmtId="0" fontId="22" fillId="3" borderId="15" xfId="0" applyFont="1" applyFill="1" applyBorder="1" applyAlignment="1">
      <alignment horizontal="left" vertical="top" wrapText="1"/>
    </xf>
    <xf numFmtId="0" fontId="11" fillId="0" borderId="20" xfId="0" applyFont="1" applyFill="1" applyBorder="1" applyAlignment="1" applyProtection="1">
      <alignment horizontal="left" vertical="top" wrapText="1"/>
    </xf>
    <xf numFmtId="0" fontId="1" fillId="2" borderId="2" xfId="0" applyFont="1" applyFill="1" applyBorder="1" applyAlignment="1" applyProtection="1">
      <alignment horizontal="left" vertical="center" wrapText="1"/>
    </xf>
    <xf numFmtId="0" fontId="1" fillId="3" borderId="15" xfId="0" applyFont="1" applyFill="1" applyBorder="1" applyAlignment="1" applyProtection="1">
      <alignment horizontal="left" vertical="top" wrapText="1"/>
    </xf>
    <xf numFmtId="0" fontId="1" fillId="3" borderId="3" xfId="0" applyFont="1" applyFill="1" applyBorder="1" applyAlignment="1" applyProtection="1">
      <alignment vertical="top" wrapText="1"/>
    </xf>
    <xf numFmtId="0" fontId="1" fillId="2" borderId="3" xfId="0" applyFont="1" applyFill="1" applyBorder="1" applyAlignment="1" applyProtection="1">
      <alignment horizontal="center" vertical="center" wrapText="1"/>
    </xf>
    <xf numFmtId="0" fontId="1" fillId="2" borderId="3" xfId="0" applyFont="1" applyFill="1" applyBorder="1" applyAlignment="1" applyProtection="1">
      <alignment horizontal="left" vertical="center" wrapText="1"/>
    </xf>
    <xf numFmtId="0" fontId="22" fillId="0" borderId="6" xfId="0" applyFont="1" applyBorder="1" applyAlignment="1">
      <alignment horizontal="center" vertical="center" wrapText="1"/>
    </xf>
    <xf numFmtId="0" fontId="22" fillId="0" borderId="3" xfId="0" applyFont="1" applyBorder="1" applyAlignment="1">
      <alignment horizontal="left" vertical="top" wrapText="1"/>
    </xf>
    <xf numFmtId="0" fontId="1" fillId="2" borderId="66"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1" fillId="2" borderId="53" xfId="0" applyFont="1" applyFill="1" applyBorder="1" applyAlignment="1" applyProtection="1">
      <alignment horizontal="center" vertical="center" wrapText="1"/>
    </xf>
    <xf numFmtId="0" fontId="11" fillId="0" borderId="26" xfId="0" applyFont="1" applyFill="1" applyBorder="1" applyAlignment="1">
      <alignment horizontal="left" vertical="top" wrapText="1"/>
    </xf>
    <xf numFmtId="0" fontId="11" fillId="0" borderId="23" xfId="0" applyFont="1" applyFill="1" applyBorder="1" applyAlignment="1">
      <alignment vertical="top" wrapText="1"/>
    </xf>
    <xf numFmtId="0" fontId="11" fillId="0" borderId="0" xfId="0" applyFont="1" applyAlignment="1">
      <alignment vertical="top" wrapText="1"/>
    </xf>
    <xf numFmtId="0" fontId="11" fillId="0" borderId="1" xfId="0" applyFont="1" applyFill="1" applyBorder="1" applyAlignment="1">
      <alignment vertical="top" wrapText="1"/>
    </xf>
    <xf numFmtId="0" fontId="11" fillId="0" borderId="1" xfId="0" applyFont="1" applyFill="1" applyBorder="1" applyAlignment="1">
      <alignment horizontal="left" vertical="top" wrapText="1"/>
    </xf>
    <xf numFmtId="0" fontId="28" fillId="0" borderId="1" xfId="0" applyFont="1" applyFill="1" applyBorder="1" applyAlignment="1">
      <alignment wrapText="1"/>
    </xf>
    <xf numFmtId="0" fontId="11" fillId="0" borderId="1" xfId="0" applyFont="1" applyFill="1" applyBorder="1" applyAlignment="1">
      <alignment horizontal="left" vertical="center" wrapText="1"/>
    </xf>
    <xf numFmtId="0" fontId="11" fillId="0" borderId="1" xfId="0" applyFont="1" applyFill="1" applyBorder="1" applyAlignment="1">
      <alignment wrapText="1"/>
    </xf>
    <xf numFmtId="0" fontId="0" fillId="9" borderId="1" xfId="0" applyFill="1" applyBorder="1" applyAlignment="1" applyProtection="1">
      <alignment horizontal="left" vertical="top"/>
      <protection locked="0"/>
    </xf>
    <xf numFmtId="0" fontId="1" fillId="0" borderId="3" xfId="0" applyFont="1" applyFill="1" applyBorder="1" applyAlignment="1" applyProtection="1">
      <alignment horizontal="left" vertical="top" wrapText="1"/>
    </xf>
    <xf numFmtId="0" fontId="11" fillId="0" borderId="15" xfId="0" applyFont="1" applyFill="1" applyBorder="1" applyAlignment="1" applyProtection="1">
      <alignment horizontal="left" vertical="top" wrapText="1"/>
    </xf>
    <xf numFmtId="0" fontId="11" fillId="0" borderId="11" xfId="0" applyFont="1" applyFill="1" applyBorder="1" applyAlignment="1" applyProtection="1">
      <alignment horizontal="left" vertical="top" wrapText="1"/>
    </xf>
    <xf numFmtId="0" fontId="1" fillId="0" borderId="11" xfId="0" applyFont="1" applyFill="1" applyBorder="1" applyAlignment="1" applyProtection="1">
      <alignment horizontal="left" vertical="top" wrapText="1"/>
    </xf>
    <xf numFmtId="0" fontId="1" fillId="0" borderId="33" xfId="0" applyFont="1" applyFill="1" applyBorder="1" applyAlignment="1" applyProtection="1">
      <alignment horizontal="left" vertical="top" wrapText="1"/>
    </xf>
    <xf numFmtId="0" fontId="11" fillId="0" borderId="3"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2" fillId="3"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0" fontId="8" fillId="3" borderId="0" xfId="0" applyFont="1" applyFill="1" applyBorder="1" applyAlignment="1" applyProtection="1">
      <alignment horizontal="left" vertical="center" wrapText="1"/>
    </xf>
    <xf numFmtId="0" fontId="11" fillId="0" borderId="11" xfId="0" applyFont="1" applyBorder="1" applyAlignment="1">
      <alignment horizontal="left" vertical="top" wrapText="1"/>
    </xf>
    <xf numFmtId="0" fontId="11" fillId="3" borderId="0" xfId="0" applyFont="1" applyFill="1" applyBorder="1" applyAlignment="1" applyProtection="1">
      <alignment horizontal="left" vertical="top" wrapText="1"/>
    </xf>
    <xf numFmtId="0" fontId="1" fillId="0" borderId="11" xfId="0" applyFont="1" applyFill="1" applyBorder="1" applyAlignment="1" applyProtection="1">
      <alignment horizontal="left" vertical="center" wrapText="1"/>
    </xf>
    <xf numFmtId="0" fontId="8" fillId="3" borderId="0" xfId="0" applyFont="1" applyFill="1" applyBorder="1" applyAlignment="1" applyProtection="1">
      <alignment horizontal="center" wrapText="1"/>
    </xf>
    <xf numFmtId="0" fontId="2" fillId="2" borderId="32"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22" fillId="3" borderId="20" xfId="0" applyFont="1" applyFill="1" applyBorder="1" applyAlignment="1"/>
    <xf numFmtId="0" fontId="22" fillId="3" borderId="0" xfId="0" applyFont="1" applyFill="1" applyBorder="1" applyAlignment="1"/>
    <xf numFmtId="0" fontId="22" fillId="3" borderId="0" xfId="0" applyFont="1" applyFill="1"/>
    <xf numFmtId="0" fontId="22" fillId="2" borderId="1" xfId="0" applyFont="1" applyFill="1" applyBorder="1" applyAlignment="1">
      <alignment horizontal="left" vertical="top" wrapText="1"/>
    </xf>
    <xf numFmtId="0" fontId="22" fillId="0" borderId="1" xfId="0" applyFont="1" applyFill="1" applyBorder="1" applyAlignment="1">
      <alignment horizontal="left" vertical="top" wrapText="1"/>
    </xf>
    <xf numFmtId="0" fontId="22" fillId="3" borderId="0" xfId="0" applyFont="1" applyFill="1" applyAlignment="1">
      <alignment horizontal="left" vertical="center"/>
    </xf>
    <xf numFmtId="0" fontId="22" fillId="3" borderId="25" xfId="0" applyFont="1" applyFill="1" applyBorder="1" applyAlignment="1"/>
    <xf numFmtId="0" fontId="22" fillId="0" borderId="0" xfId="0" applyFont="1" applyFill="1" applyBorder="1"/>
    <xf numFmtId="0" fontId="7" fillId="0" borderId="0" xfId="0" applyFont="1" applyFill="1" applyBorder="1" applyAlignment="1" applyProtection="1">
      <alignment vertical="top" wrapText="1"/>
    </xf>
    <xf numFmtId="0" fontId="1" fillId="3" borderId="24" xfId="0" applyFont="1" applyFill="1" applyBorder="1" applyAlignment="1" applyProtection="1">
      <alignment vertical="top" wrapText="1"/>
    </xf>
    <xf numFmtId="0" fontId="1" fillId="2" borderId="32" xfId="0" applyFont="1" applyFill="1" applyBorder="1" applyAlignment="1" applyProtection="1">
      <alignment vertical="top" wrapText="1"/>
    </xf>
    <xf numFmtId="0" fontId="1" fillId="2" borderId="51" xfId="0" applyFont="1" applyFill="1" applyBorder="1" applyAlignment="1" applyProtection="1">
      <alignment horizontal="right" vertical="top" wrapText="1"/>
    </xf>
    <xf numFmtId="0" fontId="1" fillId="2" borderId="64" xfId="0" applyFont="1" applyFill="1" applyBorder="1" applyAlignment="1" applyProtection="1">
      <alignment horizontal="right" vertical="top" wrapText="1"/>
    </xf>
    <xf numFmtId="0" fontId="2" fillId="2" borderId="43" xfId="0" applyFont="1" applyFill="1" applyBorder="1" applyAlignment="1" applyProtection="1">
      <alignment horizontal="right" vertical="center" wrapText="1"/>
    </xf>
    <xf numFmtId="43" fontId="1" fillId="2" borderId="2" xfId="5" applyFont="1" applyFill="1" applyBorder="1" applyAlignment="1" applyProtection="1">
      <alignment vertical="top" wrapText="1"/>
    </xf>
    <xf numFmtId="43" fontId="1" fillId="2" borderId="4" xfId="5" applyFont="1" applyFill="1" applyBorder="1" applyAlignment="1" applyProtection="1">
      <alignment vertical="top" wrapText="1"/>
    </xf>
    <xf numFmtId="43" fontId="1" fillId="2" borderId="3" xfId="5" applyFont="1" applyFill="1" applyBorder="1" applyAlignment="1" applyProtection="1">
      <alignment vertical="top" wrapText="1"/>
    </xf>
    <xf numFmtId="43" fontId="2" fillId="2" borderId="28" xfId="5" applyFont="1" applyFill="1" applyBorder="1" applyAlignment="1" applyProtection="1">
      <alignment vertical="top" wrapText="1"/>
    </xf>
    <xf numFmtId="43" fontId="1" fillId="2" borderId="39" xfId="5" applyFont="1" applyFill="1" applyBorder="1" applyAlignment="1" applyProtection="1">
      <alignment horizontal="center" vertical="center" wrapText="1"/>
    </xf>
    <xf numFmtId="0" fontId="12" fillId="2" borderId="8" xfId="0" applyFont="1" applyFill="1" applyBorder="1" applyAlignment="1" applyProtection="1">
      <alignment horizontal="center" vertical="top" wrapText="1"/>
    </xf>
    <xf numFmtId="0" fontId="12" fillId="2" borderId="10" xfId="0" applyFont="1" applyFill="1" applyBorder="1" applyAlignment="1" applyProtection="1">
      <alignment horizontal="center" vertical="top" wrapText="1"/>
    </xf>
    <xf numFmtId="0" fontId="12" fillId="2" borderId="9" xfId="0" applyFont="1" applyFill="1" applyBorder="1" applyAlignment="1" applyProtection="1">
      <alignment horizontal="center" vertical="top" wrapText="1"/>
    </xf>
    <xf numFmtId="0" fontId="12" fillId="2" borderId="1" xfId="0" applyFont="1" applyFill="1" applyBorder="1" applyProtection="1"/>
    <xf numFmtId="43" fontId="2" fillId="0" borderId="0" xfId="0" applyNumberFormat="1" applyFont="1" applyFill="1" applyBorder="1" applyAlignment="1" applyProtection="1">
      <alignment vertical="top" wrapText="1"/>
    </xf>
    <xf numFmtId="43" fontId="22" fillId="0" borderId="0" xfId="5" applyFont="1"/>
    <xf numFmtId="43" fontId="22" fillId="0" borderId="0" xfId="0" applyNumberFormat="1" applyFont="1"/>
    <xf numFmtId="43" fontId="1" fillId="2" borderId="30" xfId="5" applyFont="1" applyFill="1" applyBorder="1" applyAlignment="1" applyProtection="1">
      <alignment vertical="top" wrapText="1"/>
    </xf>
    <xf numFmtId="15" fontId="1" fillId="2" borderId="3" xfId="0" applyNumberFormat="1" applyFont="1" applyFill="1" applyBorder="1" applyAlignment="1" applyProtection="1">
      <alignment vertical="top" wrapText="1"/>
    </xf>
    <xf numFmtId="43" fontId="1" fillId="2" borderId="35" xfId="5" applyFont="1" applyFill="1" applyBorder="1" applyAlignment="1" applyProtection="1">
      <alignment vertical="top" wrapText="1"/>
    </xf>
    <xf numFmtId="43" fontId="1" fillId="2" borderId="36" xfId="0" applyNumberFormat="1" applyFont="1" applyFill="1" applyBorder="1" applyAlignment="1" applyProtection="1">
      <alignment vertical="top" wrapText="1"/>
    </xf>
    <xf numFmtId="0" fontId="2" fillId="2" borderId="6" xfId="0" applyFont="1" applyFill="1" applyBorder="1" applyAlignment="1" applyProtection="1">
      <alignment horizontal="right" vertical="top" wrapText="1"/>
    </xf>
    <xf numFmtId="0" fontId="49" fillId="0" borderId="0" xfId="0" applyFont="1"/>
    <xf numFmtId="0" fontId="49" fillId="0" borderId="0" xfId="0" applyFont="1" applyAlignment="1">
      <alignment wrapText="1"/>
    </xf>
    <xf numFmtId="0" fontId="49" fillId="0" borderId="0" xfId="0" applyFont="1" applyAlignment="1"/>
    <xf numFmtId="0" fontId="50" fillId="0" borderId="0" xfId="0" applyFont="1" applyAlignment="1">
      <alignment wrapText="1"/>
    </xf>
    <xf numFmtId="0" fontId="53" fillId="0" borderId="0" xfId="0" applyFont="1" applyFill="1" applyAlignment="1" applyProtection="1">
      <alignment wrapText="1"/>
    </xf>
    <xf numFmtId="0" fontId="22" fillId="2" borderId="1" xfId="0" applyFont="1" applyFill="1" applyBorder="1" applyAlignment="1">
      <alignment vertical="top" wrapText="1"/>
    </xf>
    <xf numFmtId="0" fontId="21" fillId="0" borderId="0" xfId="1" applyAlignment="1" applyProtection="1">
      <alignment horizontal="center" vertical="center"/>
    </xf>
    <xf numFmtId="0" fontId="11" fillId="0" borderId="3" xfId="0" applyFont="1" applyFill="1" applyBorder="1" applyAlignment="1" applyProtection="1">
      <alignment horizontal="left" vertical="top" wrapText="1"/>
    </xf>
    <xf numFmtId="0" fontId="37" fillId="8" borderId="56" xfId="4" applyBorder="1" applyAlignment="1" applyProtection="1">
      <alignment horizontal="right"/>
      <protection locked="0"/>
    </xf>
    <xf numFmtId="15" fontId="3" fillId="0" borderId="11" xfId="0" applyNumberFormat="1" applyFont="1" applyFill="1" applyBorder="1" applyAlignment="1">
      <alignment horizontal="right" vertical="center"/>
    </xf>
    <xf numFmtId="0" fontId="3" fillId="0" borderId="11" xfId="0" applyFont="1" applyFill="1" applyBorder="1" applyAlignment="1">
      <alignment horizontal="left" vertical="center" wrapText="1"/>
    </xf>
    <xf numFmtId="44" fontId="3" fillId="0" borderId="11" xfId="6" applyNumberFormat="1" applyFont="1" applyFill="1" applyBorder="1" applyAlignment="1">
      <alignment horizontal="left" vertical="center"/>
    </xf>
    <xf numFmtId="0" fontId="3" fillId="0" borderId="11" xfId="0" applyFont="1" applyBorder="1" applyAlignment="1">
      <alignment vertical="center" wrapText="1"/>
    </xf>
    <xf numFmtId="44" fontId="3" fillId="0" borderId="11" xfId="6" applyFont="1" applyBorder="1" applyAlignment="1">
      <alignment vertical="center"/>
    </xf>
    <xf numFmtId="0" fontId="3" fillId="0" borderId="11" xfId="0" applyFont="1" applyBorder="1" applyAlignment="1">
      <alignment horizontal="left" vertical="center" wrapText="1"/>
    </xf>
    <xf numFmtId="44" fontId="3" fillId="0" borderId="11" xfId="6" applyFont="1" applyBorder="1" applyAlignment="1">
      <alignment horizontal="left" vertical="center"/>
    </xf>
    <xf numFmtId="0" fontId="3" fillId="0" borderId="6" xfId="0" applyFont="1" applyFill="1" applyBorder="1" applyAlignment="1">
      <alignment horizontal="right" vertical="center"/>
    </xf>
    <xf numFmtId="44" fontId="3" fillId="0" borderId="7" xfId="6" applyNumberFormat="1" applyFont="1" applyFill="1" applyBorder="1" applyAlignment="1">
      <alignment horizontal="left" vertical="center"/>
    </xf>
    <xf numFmtId="0" fontId="3" fillId="0" borderId="6" xfId="0" applyFont="1" applyFill="1" applyBorder="1" applyAlignment="1">
      <alignment horizontal="right" vertical="center" wrapText="1"/>
    </xf>
    <xf numFmtId="0" fontId="3" fillId="0" borderId="12" xfId="0" applyFont="1" applyFill="1" applyBorder="1" applyAlignment="1">
      <alignment horizontal="right" vertical="center" wrapText="1"/>
    </xf>
    <xf numFmtId="0" fontId="3" fillId="0" borderId="13" xfId="0" applyFont="1" applyFill="1" applyBorder="1" applyAlignment="1">
      <alignment horizontal="left" vertical="center" wrapText="1"/>
    </xf>
    <xf numFmtId="44" fontId="3" fillId="0" borderId="13" xfId="6" applyNumberFormat="1" applyFont="1" applyFill="1" applyBorder="1" applyAlignment="1">
      <alignment horizontal="left" vertical="center"/>
    </xf>
    <xf numFmtId="15" fontId="3" fillId="0" borderId="13" xfId="0" applyNumberFormat="1" applyFont="1" applyFill="1" applyBorder="1" applyAlignment="1">
      <alignment horizontal="right" vertical="center"/>
    </xf>
    <xf numFmtId="44" fontId="3" fillId="0" borderId="14" xfId="6" applyNumberFormat="1" applyFont="1" applyFill="1" applyBorder="1" applyAlignment="1">
      <alignment horizontal="left" vertical="center"/>
    </xf>
    <xf numFmtId="0" fontId="12" fillId="2" borderId="8" xfId="0" applyFont="1" applyFill="1" applyBorder="1" applyAlignment="1" applyProtection="1">
      <alignment vertical="top" wrapText="1"/>
    </xf>
    <xf numFmtId="0" fontId="12" fillId="2" borderId="10" xfId="0" applyFont="1" applyFill="1" applyBorder="1" applyAlignment="1" applyProtection="1">
      <alignment horizontal="center" vertical="center" wrapText="1"/>
    </xf>
    <xf numFmtId="0" fontId="3" fillId="0" borderId="13" xfId="0" applyFont="1" applyBorder="1" applyAlignment="1">
      <alignment vertical="center" wrapText="1"/>
    </xf>
    <xf numFmtId="44" fontId="3" fillId="0" borderId="13" xfId="6" applyFont="1" applyBorder="1" applyAlignment="1">
      <alignment horizontal="center" vertical="center"/>
    </xf>
    <xf numFmtId="3" fontId="22" fillId="0" borderId="0" xfId="0" applyNumberFormat="1" applyFont="1" applyFill="1"/>
    <xf numFmtId="43" fontId="22" fillId="0" borderId="0" xfId="0" applyNumberFormat="1" applyFont="1" applyFill="1"/>
    <xf numFmtId="4" fontId="56" fillId="0" borderId="0" xfId="0" applyNumberFormat="1" applyFont="1"/>
    <xf numFmtId="0" fontId="1" fillId="2" borderId="16" xfId="0" applyFont="1" applyFill="1" applyBorder="1" applyAlignment="1" applyProtection="1">
      <alignment horizontal="center" vertical="center"/>
    </xf>
    <xf numFmtId="0" fontId="1" fillId="2" borderId="15" xfId="0" applyFont="1" applyFill="1" applyBorder="1" applyAlignment="1" applyProtection="1">
      <alignment horizontal="center" vertical="center"/>
    </xf>
    <xf numFmtId="0" fontId="2" fillId="3" borderId="22" xfId="0" applyFont="1" applyFill="1" applyBorder="1" applyAlignment="1" applyProtection="1">
      <alignment horizontal="right" wrapText="1"/>
    </xf>
    <xf numFmtId="0" fontId="2" fillId="3" borderId="23" xfId="0" applyFont="1" applyFill="1" applyBorder="1" applyAlignment="1" applyProtection="1">
      <alignment horizontal="right" wrapText="1"/>
    </xf>
    <xf numFmtId="0" fontId="2" fillId="3" borderId="0" xfId="0" applyFont="1" applyFill="1" applyBorder="1" applyAlignment="1" applyProtection="1">
      <alignment horizontal="right" wrapText="1"/>
    </xf>
    <xf numFmtId="0" fontId="2" fillId="3" borderId="22" xfId="0" applyFont="1" applyFill="1" applyBorder="1" applyAlignment="1" applyProtection="1">
      <alignment horizontal="right" vertical="top" wrapText="1"/>
    </xf>
    <xf numFmtId="0" fontId="2" fillId="3" borderId="23" xfId="0" applyFont="1" applyFill="1" applyBorder="1" applyAlignment="1" applyProtection="1">
      <alignment horizontal="right" vertical="top" wrapText="1"/>
    </xf>
    <xf numFmtId="0" fontId="2" fillId="3" borderId="0" xfId="0" applyFont="1" applyFill="1" applyBorder="1" applyAlignment="1" applyProtection="1">
      <alignment horizontal="left" vertical="center" wrapText="1"/>
    </xf>
    <xf numFmtId="0" fontId="2" fillId="2" borderId="43" xfId="0" applyFont="1" applyFill="1" applyBorder="1" applyAlignment="1" applyProtection="1">
      <alignment horizontal="center" vertical="top" wrapText="1"/>
      <protection locked="0"/>
    </xf>
    <xf numFmtId="0" fontId="2" fillId="2" borderId="31" xfId="0" applyFont="1" applyFill="1" applyBorder="1" applyAlignment="1" applyProtection="1">
      <alignment horizontal="center" vertical="top" wrapText="1"/>
      <protection locked="0"/>
    </xf>
    <xf numFmtId="0" fontId="2" fillId="2" borderId="43" xfId="0" applyFont="1" applyFill="1" applyBorder="1" applyAlignment="1" applyProtection="1">
      <alignment horizontal="center" vertical="top" wrapText="1"/>
    </xf>
    <xf numFmtId="0" fontId="2" fillId="2" borderId="31" xfId="0" applyFont="1" applyFill="1" applyBorder="1" applyAlignment="1" applyProtection="1">
      <alignment horizontal="center" vertical="top" wrapText="1"/>
    </xf>
    <xf numFmtId="0" fontId="1" fillId="2" borderId="19" xfId="0" applyFont="1" applyFill="1" applyBorder="1" applyAlignment="1" applyProtection="1">
      <alignment horizontal="left" vertical="center" wrapText="1"/>
    </xf>
    <xf numFmtId="0" fontId="1" fillId="2" borderId="24" xfId="0" applyFont="1" applyFill="1" applyBorder="1" applyAlignment="1" applyProtection="1">
      <alignment horizontal="left" vertical="center" wrapText="1"/>
    </xf>
    <xf numFmtId="3" fontId="1" fillId="2" borderId="43" xfId="0" applyNumberFormat="1" applyFont="1" applyFill="1" applyBorder="1" applyAlignment="1" applyProtection="1">
      <alignment horizontal="center" vertical="top" wrapText="1"/>
      <protection locked="0"/>
    </xf>
    <xf numFmtId="3" fontId="1" fillId="2" borderId="31" xfId="0" applyNumberFormat="1" applyFont="1" applyFill="1" applyBorder="1" applyAlignment="1" applyProtection="1">
      <alignment horizontal="center" vertical="top" wrapText="1"/>
      <protection locked="0"/>
    </xf>
    <xf numFmtId="0" fontId="1" fillId="2" borderId="43" xfId="0" applyFont="1" applyFill="1" applyBorder="1" applyAlignment="1" applyProtection="1">
      <alignment horizontal="center" vertical="top" wrapText="1"/>
      <protection locked="0"/>
    </xf>
    <xf numFmtId="0" fontId="1" fillId="2" borderId="31" xfId="0" applyFont="1" applyFill="1" applyBorder="1" applyAlignment="1" applyProtection="1">
      <alignment horizontal="center" vertical="top" wrapText="1"/>
      <protection locked="0"/>
    </xf>
    <xf numFmtId="0" fontId="4" fillId="3" borderId="0" xfId="0" applyFont="1" applyFill="1" applyBorder="1" applyAlignment="1" applyProtection="1">
      <alignment horizontal="left" vertical="top" wrapText="1"/>
    </xf>
    <xf numFmtId="0" fontId="2" fillId="3" borderId="25" xfId="0" applyFont="1" applyFill="1" applyBorder="1" applyAlignment="1" applyProtection="1">
      <alignment horizontal="left" vertical="center" wrapText="1"/>
    </xf>
    <xf numFmtId="0" fontId="10" fillId="2" borderId="43" xfId="0" applyFont="1" applyFill="1" applyBorder="1" applyAlignment="1" applyProtection="1">
      <alignment horizontal="center"/>
    </xf>
    <xf numFmtId="0" fontId="10" fillId="2" borderId="17" xfId="0" applyFont="1" applyFill="1" applyBorder="1" applyAlignment="1" applyProtection="1">
      <alignment horizontal="center"/>
    </xf>
    <xf numFmtId="0" fontId="10" fillId="2" borderId="31" xfId="0" applyFont="1" applyFill="1" applyBorder="1" applyAlignment="1" applyProtection="1">
      <alignment horizontal="center"/>
    </xf>
    <xf numFmtId="0" fontId="8" fillId="3" borderId="0" xfId="0" applyFont="1" applyFill="1" applyBorder="1" applyAlignment="1" applyProtection="1">
      <alignment vertical="top" wrapText="1"/>
    </xf>
    <xf numFmtId="0" fontId="7" fillId="3" borderId="0" xfId="0" applyFont="1" applyFill="1" applyBorder="1" applyAlignment="1" applyProtection="1">
      <alignment horizontal="center"/>
    </xf>
    <xf numFmtId="0" fontId="7" fillId="3" borderId="22" xfId="0" applyFont="1" applyFill="1" applyBorder="1" applyAlignment="1" applyProtection="1">
      <alignment horizontal="center" wrapText="1"/>
    </xf>
    <xf numFmtId="0" fontId="7" fillId="3" borderId="0" xfId="0" applyFont="1" applyFill="1" applyBorder="1" applyAlignment="1" applyProtection="1">
      <alignment horizontal="center" wrapText="1"/>
    </xf>
    <xf numFmtId="0" fontId="4" fillId="3" borderId="0" xfId="0" applyFont="1" applyFill="1" applyBorder="1" applyAlignment="1" applyProtection="1">
      <alignment horizontal="left" vertical="center" wrapText="1"/>
    </xf>
    <xf numFmtId="44" fontId="3" fillId="0" borderId="40" xfId="6" applyFont="1" applyBorder="1" applyAlignment="1">
      <alignment horizontal="center" vertical="center"/>
    </xf>
    <xf numFmtId="44" fontId="3" fillId="0" borderId="57" xfId="6" applyFont="1" applyBorder="1" applyAlignment="1">
      <alignment horizontal="center" vertical="center"/>
    </xf>
    <xf numFmtId="44" fontId="3" fillId="0" borderId="69" xfId="6" applyFont="1" applyBorder="1" applyAlignment="1">
      <alignment horizontal="center" vertical="center"/>
    </xf>
    <xf numFmtId="49" fontId="11" fillId="3" borderId="23" xfId="0" applyNumberFormat="1" applyFont="1" applyFill="1" applyBorder="1" applyAlignment="1">
      <alignment horizontal="left" vertical="top" wrapText="1"/>
    </xf>
    <xf numFmtId="0" fontId="8" fillId="3" borderId="0" xfId="0" applyFont="1" applyFill="1" applyBorder="1" applyAlignment="1" applyProtection="1">
      <alignment horizontal="left" vertical="center" wrapText="1"/>
    </xf>
    <xf numFmtId="0" fontId="12" fillId="3" borderId="0" xfId="0" applyFont="1" applyFill="1" applyBorder="1" applyAlignment="1" applyProtection="1">
      <alignment horizontal="left" vertical="top" wrapText="1"/>
    </xf>
    <xf numFmtId="0" fontId="11" fillId="3" borderId="22" xfId="0" applyFont="1" applyFill="1" applyBorder="1" applyAlignment="1" applyProtection="1">
      <alignment horizontal="center" wrapText="1"/>
    </xf>
    <xf numFmtId="0" fontId="11" fillId="3" borderId="0" xfId="0" applyFont="1" applyFill="1" applyBorder="1" applyAlignment="1" applyProtection="1">
      <alignment horizontal="center" wrapText="1"/>
    </xf>
    <xf numFmtId="0" fontId="20" fillId="3" borderId="0" xfId="0" applyFont="1" applyFill="1" applyBorder="1" applyAlignment="1" applyProtection="1">
      <alignment horizontal="left"/>
    </xf>
    <xf numFmtId="0" fontId="12" fillId="3" borderId="0" xfId="0" applyFont="1" applyFill="1" applyBorder="1" applyAlignment="1" applyProtection="1">
      <alignment horizontal="left"/>
    </xf>
    <xf numFmtId="0" fontId="12" fillId="3" borderId="23" xfId="0" applyFont="1" applyFill="1" applyBorder="1" applyAlignment="1" applyProtection="1">
      <alignment horizontal="left"/>
    </xf>
    <xf numFmtId="44" fontId="3" fillId="0" borderId="11" xfId="6" applyFont="1" applyBorder="1" applyAlignment="1">
      <alignment horizontal="left" vertical="center"/>
    </xf>
    <xf numFmtId="0" fontId="12" fillId="2" borderId="10" xfId="0" applyFont="1" applyFill="1" applyBorder="1" applyAlignment="1" applyProtection="1">
      <alignment horizontal="center" vertical="center" wrapText="1"/>
    </xf>
    <xf numFmtId="0" fontId="12" fillId="2" borderId="9" xfId="0" applyFont="1" applyFill="1" applyBorder="1" applyAlignment="1" applyProtection="1">
      <alignment horizontal="center" vertical="center" wrapText="1"/>
    </xf>
    <xf numFmtId="0" fontId="3" fillId="2" borderId="11"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0" fontId="3" fillId="2" borderId="6" xfId="0" applyFont="1" applyFill="1" applyBorder="1" applyAlignment="1" applyProtection="1">
      <alignment horizontal="center" vertical="top" wrapText="1"/>
    </xf>
    <xf numFmtId="0" fontId="3" fillId="2" borderId="12" xfId="0" applyFont="1" applyFill="1" applyBorder="1" applyAlignment="1" applyProtection="1">
      <alignment horizontal="center" vertical="top" wrapText="1"/>
    </xf>
    <xf numFmtId="0" fontId="3" fillId="2" borderId="6" xfId="0" applyFont="1" applyFill="1" applyBorder="1" applyAlignment="1" applyProtection="1">
      <alignment horizontal="center" vertical="center" wrapText="1"/>
    </xf>
    <xf numFmtId="0" fontId="3" fillId="2" borderId="11" xfId="0" applyFont="1" applyFill="1" applyBorder="1" applyAlignment="1" applyProtection="1">
      <alignment horizontal="left" vertical="top" wrapText="1"/>
    </xf>
    <xf numFmtId="0" fontId="3" fillId="2" borderId="7" xfId="0" applyFont="1" applyFill="1" applyBorder="1" applyAlignment="1" applyProtection="1">
      <alignment horizontal="left" vertical="top" wrapText="1"/>
    </xf>
    <xf numFmtId="0" fontId="3" fillId="2" borderId="13" xfId="0" applyFont="1" applyFill="1" applyBorder="1" applyAlignment="1" applyProtection="1">
      <alignment horizontal="left" vertical="top" wrapText="1"/>
    </xf>
    <xf numFmtId="0" fontId="3" fillId="2" borderId="14" xfId="0" applyFont="1" applyFill="1" applyBorder="1" applyAlignment="1" applyProtection="1">
      <alignment horizontal="left" vertical="top" wrapText="1"/>
    </xf>
    <xf numFmtId="0" fontId="1" fillId="0" borderId="0" xfId="0" applyFont="1" applyFill="1" applyBorder="1" applyAlignment="1" applyProtection="1">
      <alignment vertical="top" wrapText="1"/>
    </xf>
    <xf numFmtId="0" fontId="11" fillId="2" borderId="6" xfId="0" applyFont="1" applyFill="1" applyBorder="1" applyAlignment="1" applyProtection="1">
      <alignment horizontal="center" vertical="top" wrapText="1"/>
    </xf>
    <xf numFmtId="0" fontId="11" fillId="2" borderId="7" xfId="0" applyFont="1" applyFill="1" applyBorder="1" applyAlignment="1" applyProtection="1">
      <alignment horizontal="center" vertical="top" wrapText="1"/>
    </xf>
    <xf numFmtId="0" fontId="1" fillId="0" borderId="0" xfId="0" applyFont="1" applyFill="1" applyBorder="1" applyAlignment="1" applyProtection="1">
      <alignment vertical="top" wrapText="1"/>
      <protection locked="0"/>
    </xf>
    <xf numFmtId="0" fontId="2" fillId="0" borderId="0" xfId="0" applyFont="1" applyFill="1" applyBorder="1" applyAlignment="1" applyProtection="1">
      <alignment vertical="top" wrapText="1"/>
    </xf>
    <xf numFmtId="0" fontId="7" fillId="0" borderId="0" xfId="0" applyFont="1" applyFill="1" applyBorder="1" applyAlignment="1" applyProtection="1">
      <alignment vertical="top" wrapText="1"/>
    </xf>
    <xf numFmtId="0" fontId="11" fillId="0" borderId="43" xfId="0" applyFont="1" applyFill="1" applyBorder="1" applyAlignment="1" applyProtection="1">
      <alignment horizontal="left" vertical="top" wrapText="1"/>
    </xf>
    <xf numFmtId="0" fontId="11" fillId="0" borderId="17" xfId="0" applyFont="1" applyFill="1" applyBorder="1" applyAlignment="1" applyProtection="1">
      <alignment horizontal="left" vertical="top" wrapText="1"/>
    </xf>
    <xf numFmtId="0" fontId="11" fillId="0" borderId="31" xfId="0" applyFont="1" applyFill="1" applyBorder="1" applyAlignment="1" applyProtection="1">
      <alignment horizontal="left" vertical="top" wrapText="1"/>
    </xf>
    <xf numFmtId="0" fontId="8" fillId="3" borderId="0" xfId="0" applyFont="1" applyFill="1" applyBorder="1" applyAlignment="1" applyProtection="1">
      <alignment horizontal="left" vertical="top" wrapText="1"/>
    </xf>
    <xf numFmtId="0" fontId="11" fillId="2" borderId="11" xfId="0" applyFont="1" applyFill="1" applyBorder="1" applyAlignment="1" applyProtection="1">
      <alignment horizontal="left" vertical="top" wrapText="1"/>
    </xf>
    <xf numFmtId="0" fontId="22" fillId="0" borderId="11" xfId="0" applyFont="1" applyBorder="1" applyAlignment="1">
      <alignment vertical="top" wrapText="1"/>
    </xf>
    <xf numFmtId="0" fontId="22" fillId="0" borderId="11" xfId="0" applyFont="1" applyBorder="1" applyAlignment="1">
      <alignment horizontal="left" vertical="top" wrapText="1"/>
    </xf>
    <xf numFmtId="0" fontId="2" fillId="0" borderId="0" xfId="0" applyFont="1" applyFill="1" applyBorder="1" applyAlignment="1" applyProtection="1">
      <alignment horizontal="center" vertical="top" wrapText="1"/>
    </xf>
    <xf numFmtId="3" fontId="1" fillId="0" borderId="0" xfId="0" applyNumberFormat="1" applyFont="1" applyFill="1" applyBorder="1" applyAlignment="1" applyProtection="1">
      <alignment vertical="top" wrapText="1"/>
      <protection locked="0"/>
    </xf>
    <xf numFmtId="0" fontId="11" fillId="0" borderId="11" xfId="0" applyFont="1" applyBorder="1" applyAlignment="1">
      <alignment horizontal="left" vertical="top" wrapText="1"/>
    </xf>
    <xf numFmtId="0" fontId="11" fillId="2" borderId="12" xfId="0" applyFont="1" applyFill="1" applyBorder="1" applyAlignment="1" applyProtection="1">
      <alignment horizontal="center" vertical="top" wrapText="1"/>
    </xf>
    <xf numFmtId="0" fontId="11" fillId="2" borderId="14" xfId="0" applyFont="1" applyFill="1" applyBorder="1" applyAlignment="1" applyProtection="1">
      <alignment horizontal="center" vertical="top" wrapText="1"/>
    </xf>
    <xf numFmtId="0" fontId="11" fillId="0" borderId="51" xfId="0" applyFont="1" applyFill="1" applyBorder="1" applyAlignment="1" applyProtection="1">
      <alignment horizontal="left" vertical="top" wrapText="1"/>
    </xf>
    <xf numFmtId="0" fontId="11" fillId="0" borderId="53" xfId="0" applyFont="1" applyFill="1" applyBorder="1" applyAlignment="1">
      <alignment horizontal="left" vertical="top" wrapText="1"/>
    </xf>
    <xf numFmtId="0" fontId="22" fillId="0" borderId="53" xfId="0" applyFont="1" applyBorder="1" applyAlignment="1">
      <alignment horizontal="left" vertical="top" wrapText="1"/>
    </xf>
    <xf numFmtId="0" fontId="11" fillId="3" borderId="0" xfId="0" applyFont="1" applyFill="1" applyBorder="1" applyAlignment="1" applyProtection="1">
      <alignment horizontal="left" vertical="top" wrapText="1"/>
    </xf>
    <xf numFmtId="0" fontId="12" fillId="2" borderId="32" xfId="0" applyFont="1" applyFill="1" applyBorder="1" applyAlignment="1" applyProtection="1">
      <alignment horizontal="center" vertical="top" wrapText="1"/>
    </xf>
    <xf numFmtId="0" fontId="12" fillId="2" borderId="18" xfId="0" applyFont="1" applyFill="1" applyBorder="1" applyAlignment="1" applyProtection="1">
      <alignment horizontal="center" vertical="top" wrapText="1"/>
    </xf>
    <xf numFmtId="0" fontId="11" fillId="0" borderId="64" xfId="0" applyFont="1" applyFill="1" applyBorder="1" applyAlignment="1" applyProtection="1">
      <alignment horizontal="left" vertical="top" wrapText="1"/>
    </xf>
    <xf numFmtId="0" fontId="11" fillId="0" borderId="65" xfId="0" applyFont="1" applyFill="1" applyBorder="1" applyAlignment="1">
      <alignment horizontal="left" vertical="top" wrapText="1"/>
    </xf>
    <xf numFmtId="0" fontId="11" fillId="3" borderId="0" xfId="0" applyFont="1" applyFill="1" applyBorder="1" applyAlignment="1" applyProtection="1">
      <alignment horizontal="center"/>
    </xf>
    <xf numFmtId="0" fontId="22" fillId="0" borderId="11" xfId="0" applyFont="1" applyFill="1" applyBorder="1" applyAlignment="1">
      <alignment horizontal="left" vertical="top" wrapText="1"/>
    </xf>
    <xf numFmtId="0" fontId="31" fillId="3" borderId="0" xfId="0" applyFont="1" applyFill="1" applyAlignment="1">
      <alignment horizontal="left" wrapText="1"/>
    </xf>
    <xf numFmtId="0" fontId="31" fillId="3" borderId="0" xfId="0" applyFont="1" applyFill="1" applyAlignment="1">
      <alignment horizontal="left"/>
    </xf>
    <xf numFmtId="0" fontId="32" fillId="3" borderId="0" xfId="0" applyFont="1" applyFill="1" applyAlignment="1">
      <alignment horizontal="left"/>
    </xf>
    <xf numFmtId="0" fontId="1" fillId="2" borderId="43" xfId="0" applyFont="1" applyFill="1" applyBorder="1" applyAlignment="1" applyProtection="1">
      <alignment horizontal="left"/>
      <protection locked="0"/>
    </xf>
    <xf numFmtId="0" fontId="1" fillId="2" borderId="17" xfId="0" applyFont="1" applyFill="1" applyBorder="1" applyAlignment="1" applyProtection="1">
      <alignment horizontal="left"/>
      <protection locked="0"/>
    </xf>
    <xf numFmtId="0" fontId="1" fillId="2" borderId="31" xfId="0" applyFont="1" applyFill="1" applyBorder="1" applyAlignment="1" applyProtection="1">
      <alignment horizontal="left"/>
      <protection locked="0"/>
    </xf>
    <xf numFmtId="0" fontId="47" fillId="2" borderId="43" xfId="1" applyFont="1" applyFill="1" applyBorder="1" applyAlignment="1" applyProtection="1">
      <alignment horizontal="left"/>
      <protection locked="0"/>
    </xf>
    <xf numFmtId="0" fontId="2" fillId="3" borderId="25" xfId="0" applyFont="1" applyFill="1" applyBorder="1" applyAlignment="1" applyProtection="1">
      <alignment horizontal="center" vertical="center" wrapText="1"/>
    </xf>
    <xf numFmtId="0" fontId="2" fillId="0" borderId="48" xfId="0" applyFont="1" applyFill="1" applyBorder="1" applyAlignment="1" applyProtection="1">
      <alignment horizontal="left" vertical="center" wrapText="1"/>
    </xf>
    <xf numFmtId="0" fontId="31" fillId="0" borderId="50" xfId="0" applyFont="1" applyFill="1" applyBorder="1" applyAlignment="1">
      <alignment horizontal="left" vertical="center" wrapText="1"/>
    </xf>
    <xf numFmtId="0" fontId="2" fillId="0" borderId="43" xfId="0" applyFont="1" applyFill="1" applyBorder="1" applyAlignment="1" applyProtection="1">
      <alignment horizontal="left" vertical="center" wrapText="1"/>
    </xf>
    <xf numFmtId="0" fontId="2" fillId="0" borderId="31" xfId="0" applyFont="1" applyFill="1" applyBorder="1" applyAlignment="1" applyProtection="1">
      <alignment horizontal="left" vertical="center" wrapText="1"/>
    </xf>
    <xf numFmtId="0" fontId="1" fillId="0" borderId="43" xfId="0" applyFont="1" applyFill="1" applyBorder="1" applyAlignment="1" applyProtection="1">
      <alignment horizontal="left" vertical="top" wrapText="1"/>
    </xf>
    <xf numFmtId="0" fontId="1" fillId="0" borderId="31" xfId="0" applyFont="1" applyFill="1" applyBorder="1" applyAlignment="1" applyProtection="1">
      <alignment horizontal="left" vertical="top" wrapText="1"/>
    </xf>
    <xf numFmtId="0" fontId="11" fillId="2" borderId="45" xfId="0" applyFont="1" applyFill="1" applyBorder="1" applyAlignment="1" applyProtection="1">
      <alignment horizontal="left" vertical="center" wrapText="1"/>
    </xf>
    <xf numFmtId="0" fontId="11" fillId="2" borderId="46" xfId="0" applyFont="1" applyFill="1" applyBorder="1" applyAlignment="1" applyProtection="1">
      <alignment horizontal="left" vertical="center" wrapText="1"/>
    </xf>
    <xf numFmtId="0" fontId="11" fillId="2" borderId="47" xfId="0" applyFont="1" applyFill="1" applyBorder="1" applyAlignment="1" applyProtection="1">
      <alignment horizontal="left" vertical="center" wrapText="1"/>
    </xf>
    <xf numFmtId="0" fontId="22" fillId="0" borderId="36" xfId="0" applyFont="1" applyBorder="1" applyAlignment="1">
      <alignment horizontal="left" vertical="top" wrapText="1"/>
    </xf>
    <xf numFmtId="0" fontId="22" fillId="0" borderId="62" xfId="0" applyFont="1" applyBorder="1" applyAlignment="1">
      <alignment horizontal="left" vertical="top" wrapText="1"/>
    </xf>
    <xf numFmtId="0" fontId="11" fillId="2" borderId="48" xfId="0" applyFont="1" applyFill="1" applyBorder="1" applyAlignment="1" applyProtection="1">
      <alignment horizontal="left" vertical="center" wrapText="1"/>
    </xf>
    <xf numFmtId="0" fontId="11" fillId="2" borderId="49" xfId="0" applyFont="1" applyFill="1" applyBorder="1" applyAlignment="1" applyProtection="1">
      <alignment horizontal="left" vertical="center" wrapText="1"/>
    </xf>
    <xf numFmtId="0" fontId="11" fillId="2" borderId="50" xfId="0" applyFont="1" applyFill="1" applyBorder="1" applyAlignment="1" applyProtection="1">
      <alignment horizontal="left" vertical="center" wrapText="1"/>
    </xf>
    <xf numFmtId="0" fontId="11" fillId="2" borderId="51" xfId="0" applyFont="1" applyFill="1" applyBorder="1" applyAlignment="1" applyProtection="1">
      <alignment horizontal="left" vertical="center" wrapText="1"/>
    </xf>
    <xf numFmtId="0" fontId="11" fillId="2" borderId="52" xfId="0" applyFont="1" applyFill="1" applyBorder="1" applyAlignment="1" applyProtection="1">
      <alignment horizontal="left" vertical="center" wrapText="1"/>
    </xf>
    <xf numFmtId="0" fontId="11" fillId="2" borderId="53" xfId="0" applyFont="1" applyFill="1" applyBorder="1" applyAlignment="1" applyProtection="1">
      <alignment horizontal="left" vertical="center" wrapText="1"/>
    </xf>
    <xf numFmtId="0" fontId="47" fillId="0" borderId="43" xfId="1" applyFont="1" applyFill="1" applyBorder="1" applyAlignment="1" applyProtection="1">
      <alignment horizontal="left"/>
      <protection locked="0"/>
    </xf>
    <xf numFmtId="0" fontId="1" fillId="0" borderId="17" xfId="0" applyFont="1" applyFill="1" applyBorder="1" applyAlignment="1" applyProtection="1">
      <alignment horizontal="left"/>
      <protection locked="0"/>
    </xf>
    <xf numFmtId="0" fontId="1" fillId="0" borderId="31" xfId="0" applyFont="1" applyFill="1" applyBorder="1" applyAlignment="1" applyProtection="1">
      <alignment horizontal="left"/>
      <protection locked="0"/>
    </xf>
    <xf numFmtId="0" fontId="31" fillId="0" borderId="17" xfId="0" applyFont="1" applyFill="1" applyBorder="1" applyAlignment="1">
      <alignment horizontal="left" wrapText="1"/>
    </xf>
    <xf numFmtId="0" fontId="22" fillId="0" borderId="31" xfId="0" applyFont="1" applyFill="1" applyBorder="1" applyAlignment="1">
      <alignment horizontal="left" vertical="top" wrapText="1"/>
    </xf>
    <xf numFmtId="0" fontId="1" fillId="0" borderId="43" xfId="0" applyFont="1" applyFill="1" applyBorder="1" applyAlignment="1" applyProtection="1">
      <alignment horizontal="left"/>
      <protection locked="0"/>
    </xf>
    <xf numFmtId="0" fontId="18" fillId="3" borderId="0" xfId="0" applyFont="1" applyFill="1" applyBorder="1" applyAlignment="1" applyProtection="1">
      <alignment horizontal="left" vertical="center" wrapText="1"/>
    </xf>
    <xf numFmtId="0" fontId="8" fillId="3" borderId="20" xfId="0" applyFont="1" applyFill="1" applyBorder="1" applyAlignment="1" applyProtection="1">
      <alignment horizontal="center" wrapText="1"/>
    </xf>
    <xf numFmtId="0" fontId="2" fillId="2" borderId="43" xfId="0" applyFont="1" applyFill="1" applyBorder="1" applyAlignment="1" applyProtection="1">
      <alignment horizontal="left" vertical="center" wrapText="1"/>
    </xf>
    <xf numFmtId="0" fontId="2" fillId="2" borderId="31" xfId="0" applyFont="1" applyFill="1" applyBorder="1" applyAlignment="1" applyProtection="1">
      <alignment horizontal="left" vertical="center" wrapText="1"/>
    </xf>
    <xf numFmtId="0" fontId="31" fillId="0" borderId="17" xfId="0" applyFont="1" applyBorder="1" applyAlignment="1">
      <alignment horizontal="left" wrapText="1"/>
    </xf>
    <xf numFmtId="0" fontId="2" fillId="2" borderId="48" xfId="0" applyFont="1" applyFill="1" applyBorder="1" applyAlignment="1" applyProtection="1">
      <alignment horizontal="left" vertical="center" wrapText="1"/>
    </xf>
    <xf numFmtId="0" fontId="31" fillId="0" borderId="50" xfId="0" applyFont="1" applyBorder="1" applyAlignment="1">
      <alignment horizontal="left" vertical="center" wrapText="1"/>
    </xf>
    <xf numFmtId="0" fontId="1" fillId="2" borderId="19" xfId="0" applyFont="1" applyFill="1" applyBorder="1" applyAlignment="1" applyProtection="1">
      <alignment horizontal="left" vertical="top"/>
      <protection locked="0"/>
    </xf>
    <xf numFmtId="0" fontId="1" fillId="2" borderId="20" xfId="0" applyFont="1" applyFill="1" applyBorder="1" applyAlignment="1" applyProtection="1">
      <alignment horizontal="left" vertical="top"/>
      <protection locked="0"/>
    </xf>
    <xf numFmtId="0" fontId="1" fillId="2" borderId="21" xfId="0" applyFont="1" applyFill="1" applyBorder="1" applyAlignment="1" applyProtection="1">
      <alignment horizontal="left" vertical="top"/>
      <protection locked="0"/>
    </xf>
    <xf numFmtId="0" fontId="47" fillId="2" borderId="43" xfId="1" applyFont="1" applyFill="1" applyBorder="1" applyAlignment="1" applyProtection="1">
      <alignment horizontal="left" vertical="top"/>
      <protection locked="0"/>
    </xf>
    <xf numFmtId="0" fontId="1" fillId="2" borderId="17" xfId="0" applyFont="1" applyFill="1" applyBorder="1" applyAlignment="1" applyProtection="1">
      <alignment horizontal="left" vertical="top"/>
      <protection locked="0"/>
    </xf>
    <xf numFmtId="0" fontId="1" fillId="2" borderId="31" xfId="0" applyFont="1" applyFill="1" applyBorder="1" applyAlignment="1" applyProtection="1">
      <alignment horizontal="left" vertical="top"/>
      <protection locked="0"/>
    </xf>
    <xf numFmtId="0" fontId="4" fillId="3" borderId="0" xfId="0" applyFont="1" applyFill="1" applyBorder="1" applyAlignment="1" applyProtection="1">
      <alignment horizontal="left"/>
    </xf>
    <xf numFmtId="0" fontId="11" fillId="0" borderId="19" xfId="0" applyFont="1" applyFill="1" applyBorder="1" applyAlignment="1" applyProtection="1">
      <alignment horizontal="left" vertical="top" wrapText="1"/>
    </xf>
    <xf numFmtId="0" fontId="8" fillId="0" borderId="20" xfId="0" applyFont="1" applyFill="1" applyBorder="1" applyAlignment="1" applyProtection="1">
      <alignment horizontal="left" vertical="top" wrapText="1"/>
    </xf>
    <xf numFmtId="0" fontId="8" fillId="0" borderId="21" xfId="0" applyFont="1" applyFill="1" applyBorder="1" applyAlignment="1" applyProtection="1">
      <alignment horizontal="left" vertical="top" wrapText="1"/>
    </xf>
    <xf numFmtId="0" fontId="8" fillId="0" borderId="22" xfId="0" applyFont="1" applyFill="1" applyBorder="1" applyAlignment="1" applyProtection="1">
      <alignment horizontal="left" vertical="top" wrapText="1"/>
    </xf>
    <xf numFmtId="0" fontId="8" fillId="0" borderId="0" xfId="0" applyFont="1" applyFill="1" applyBorder="1" applyAlignment="1" applyProtection="1">
      <alignment horizontal="left" vertical="top" wrapText="1"/>
    </xf>
    <xf numFmtId="0" fontId="8" fillId="0" borderId="23" xfId="0" applyFont="1" applyFill="1" applyBorder="1" applyAlignment="1" applyProtection="1">
      <alignment horizontal="left" vertical="top" wrapText="1"/>
    </xf>
    <xf numFmtId="0" fontId="8" fillId="0" borderId="24" xfId="0" applyFont="1" applyFill="1" applyBorder="1" applyAlignment="1" applyProtection="1">
      <alignment horizontal="left" vertical="top" wrapText="1"/>
    </xf>
    <xf numFmtId="0" fontId="8" fillId="0" borderId="25" xfId="0" applyFont="1" applyFill="1" applyBorder="1" applyAlignment="1" applyProtection="1">
      <alignment horizontal="left" vertical="top" wrapText="1"/>
    </xf>
    <xf numFmtId="0" fontId="8" fillId="0" borderId="26" xfId="0" applyFont="1" applyFill="1" applyBorder="1" applyAlignment="1" applyProtection="1">
      <alignment horizontal="left" vertical="top" wrapText="1"/>
    </xf>
    <xf numFmtId="0" fontId="2" fillId="3" borderId="33" xfId="0" applyFont="1" applyFill="1" applyBorder="1" applyAlignment="1" applyProtection="1">
      <alignment vertical="top" wrapText="1"/>
    </xf>
    <xf numFmtId="0" fontId="22" fillId="0" borderId="27" xfId="0" applyFont="1" applyBorder="1" applyAlignment="1">
      <alignment vertical="top" wrapText="1"/>
    </xf>
    <xf numFmtId="0" fontId="22" fillId="0" borderId="15" xfId="0" applyFont="1" applyBorder="1" applyAlignment="1">
      <alignment vertical="top" wrapText="1"/>
    </xf>
    <xf numFmtId="0" fontId="1" fillId="0" borderId="43" xfId="0" applyFont="1" applyFill="1" applyBorder="1" applyAlignment="1" applyProtection="1">
      <alignment horizontal="left" vertical="center" wrapText="1"/>
    </xf>
    <xf numFmtId="0" fontId="22" fillId="0" borderId="31" xfId="0" applyFont="1" applyFill="1" applyBorder="1" applyAlignment="1">
      <alignment horizontal="left" vertical="center" wrapText="1"/>
    </xf>
    <xf numFmtId="0" fontId="1" fillId="2" borderId="48" xfId="0" applyFont="1" applyFill="1" applyBorder="1" applyAlignment="1" applyProtection="1">
      <alignment horizontal="left" vertical="top" wrapText="1"/>
    </xf>
    <xf numFmtId="0" fontId="1" fillId="2" borderId="50" xfId="0" applyFont="1" applyFill="1" applyBorder="1" applyAlignment="1" applyProtection="1">
      <alignment horizontal="left" vertical="top" wrapText="1"/>
    </xf>
    <xf numFmtId="0" fontId="22" fillId="0" borderId="51" xfId="0" applyFont="1" applyBorder="1" applyAlignment="1">
      <alignment horizontal="left" vertical="top" wrapText="1"/>
    </xf>
    <xf numFmtId="0" fontId="22" fillId="0" borderId="17" xfId="0" applyFont="1" applyBorder="1"/>
    <xf numFmtId="0" fontId="22" fillId="0" borderId="31" xfId="0" applyFont="1" applyBorder="1"/>
    <xf numFmtId="0" fontId="32" fillId="3" borderId="20" xfId="0" applyFont="1" applyFill="1" applyBorder="1" applyAlignment="1">
      <alignment horizontal="center"/>
    </xf>
    <xf numFmtId="0" fontId="8" fillId="3" borderId="0" xfId="0" applyFont="1" applyFill="1" applyBorder="1" applyAlignment="1" applyProtection="1">
      <alignment horizontal="center" wrapText="1"/>
    </xf>
    <xf numFmtId="0" fontId="2" fillId="2" borderId="32" xfId="0" applyFont="1" applyFill="1" applyBorder="1" applyAlignment="1" applyProtection="1">
      <alignment horizontal="center" vertical="center" wrapText="1"/>
    </xf>
    <xf numFmtId="0" fontId="2" fillId="2" borderId="36" xfId="0" applyFont="1" applyFill="1" applyBorder="1" applyAlignment="1" applyProtection="1">
      <alignment horizontal="center" vertical="center" wrapText="1"/>
    </xf>
    <xf numFmtId="0" fontId="1" fillId="2" borderId="43" xfId="0" applyFont="1" applyFill="1" applyBorder="1" applyAlignment="1" applyProtection="1">
      <alignment horizontal="left" vertical="center" wrapText="1"/>
    </xf>
    <xf numFmtId="0" fontId="22" fillId="0" borderId="31" xfId="0" applyFont="1" applyBorder="1" applyAlignment="1">
      <alignment horizontal="left" vertical="center" wrapText="1"/>
    </xf>
    <xf numFmtId="0" fontId="4" fillId="3" borderId="0" xfId="0" applyFont="1" applyFill="1" applyBorder="1" applyAlignment="1" applyProtection="1">
      <alignment horizontal="center" vertical="center" wrapText="1"/>
    </xf>
    <xf numFmtId="0" fontId="1" fillId="2" borderId="51" xfId="0" applyFont="1" applyFill="1" applyBorder="1" applyAlignment="1" applyProtection="1">
      <alignment horizontal="left" vertical="center" wrapText="1"/>
    </xf>
    <xf numFmtId="0" fontId="1" fillId="2" borderId="53" xfId="0" applyFont="1" applyFill="1" applyBorder="1" applyAlignment="1" applyProtection="1">
      <alignment horizontal="left" vertical="center" wrapText="1"/>
    </xf>
    <xf numFmtId="0" fontId="22" fillId="0" borderId="51" xfId="0" applyFont="1" applyBorder="1" applyAlignment="1">
      <alignment vertical="top" wrapText="1"/>
    </xf>
    <xf numFmtId="0" fontId="22" fillId="0" borderId="53" xfId="0" applyFont="1" applyBorder="1" applyAlignment="1">
      <alignment vertical="top" wrapText="1"/>
    </xf>
    <xf numFmtId="0" fontId="22" fillId="0" borderId="53" xfId="0" applyFont="1" applyBorder="1" applyAlignment="1">
      <alignment horizontal="left" vertical="center" wrapText="1"/>
    </xf>
    <xf numFmtId="0" fontId="22" fillId="0" borderId="64" xfId="0" applyFont="1" applyBorder="1" applyAlignment="1">
      <alignment horizontal="left" vertical="top" wrapText="1"/>
    </xf>
    <xf numFmtId="0" fontId="22" fillId="0" borderId="65" xfId="0" applyFont="1" applyBorder="1" applyAlignment="1">
      <alignment horizontal="left" vertical="top"/>
    </xf>
    <xf numFmtId="0" fontId="28" fillId="0" borderId="51" xfId="0" applyFont="1" applyBorder="1" applyAlignment="1">
      <alignment vertical="top" wrapText="1"/>
    </xf>
    <xf numFmtId="0" fontId="1" fillId="2" borderId="51" xfId="0" applyFont="1" applyFill="1" applyBorder="1" applyAlignment="1" applyProtection="1">
      <alignment horizontal="left" vertical="top" wrapText="1"/>
    </xf>
    <xf numFmtId="0" fontId="1" fillId="3" borderId="33" xfId="0" applyFont="1" applyFill="1" applyBorder="1" applyAlignment="1" applyProtection="1">
      <alignment vertical="top" wrapText="1"/>
    </xf>
    <xf numFmtId="0" fontId="22" fillId="0" borderId="27" xfId="0" applyFont="1" applyBorder="1" applyAlignment="1">
      <alignment wrapText="1"/>
    </xf>
    <xf numFmtId="0" fontId="1" fillId="2" borderId="33" xfId="0" applyFont="1" applyFill="1" applyBorder="1" applyAlignment="1" applyProtection="1">
      <alignment horizontal="center" vertical="center" wrapText="1"/>
    </xf>
    <xf numFmtId="0" fontId="22" fillId="0" borderId="15" xfId="0" applyFont="1" applyBorder="1" applyAlignment="1">
      <alignment horizontal="center" vertical="center" wrapText="1"/>
    </xf>
    <xf numFmtId="0" fontId="1" fillId="2" borderId="34" xfId="0" applyFont="1" applyFill="1" applyBorder="1" applyAlignment="1" applyProtection="1">
      <alignment horizontal="center" vertical="center" wrapText="1"/>
    </xf>
    <xf numFmtId="0" fontId="22" fillId="0" borderId="5" xfId="0" applyFont="1" applyBorder="1" applyAlignment="1">
      <alignment vertical="center" wrapText="1"/>
    </xf>
    <xf numFmtId="0" fontId="22" fillId="0" borderId="61" xfId="0" applyFont="1" applyBorder="1" applyAlignment="1"/>
    <xf numFmtId="0" fontId="1" fillId="2" borderId="64" xfId="0" applyFont="1" applyFill="1" applyBorder="1" applyAlignment="1" applyProtection="1">
      <alignment horizontal="center" vertical="center" wrapText="1"/>
    </xf>
    <xf numFmtId="0" fontId="22" fillId="0" borderId="22" xfId="0" applyFont="1" applyBorder="1" applyAlignment="1">
      <alignment horizontal="center" vertical="center" wrapText="1"/>
    </xf>
    <xf numFmtId="0" fontId="22" fillId="0" borderId="66" xfId="0" applyFont="1" applyBorder="1" applyAlignment="1">
      <alignment horizontal="center" vertical="center" wrapText="1"/>
    </xf>
    <xf numFmtId="0" fontId="22" fillId="0" borderId="34"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66" xfId="0" applyFont="1" applyBorder="1" applyAlignment="1">
      <alignment vertical="top" wrapText="1"/>
    </xf>
    <xf numFmtId="0" fontId="22" fillId="0" borderId="51" xfId="0" applyFont="1" applyFill="1" applyBorder="1" applyAlignment="1">
      <alignment vertical="top" wrapText="1"/>
    </xf>
    <xf numFmtId="0" fontId="22" fillId="0" borderId="53" xfId="0" applyFont="1" applyFill="1" applyBorder="1" applyAlignment="1">
      <alignment vertical="top" wrapText="1"/>
    </xf>
    <xf numFmtId="0" fontId="22" fillId="0" borderId="11" xfId="0" applyFont="1" applyBorder="1" applyAlignment="1">
      <alignment wrapText="1"/>
    </xf>
    <xf numFmtId="0" fontId="1" fillId="0" borderId="11" xfId="0" applyFont="1" applyFill="1" applyBorder="1" applyAlignment="1" applyProtection="1">
      <alignment horizontal="left" vertical="top" wrapText="1"/>
    </xf>
    <xf numFmtId="0" fontId="1" fillId="2" borderId="35" xfId="0" applyFont="1" applyFill="1" applyBorder="1" applyAlignment="1" applyProtection="1">
      <alignment horizontal="center" vertical="center" wrapText="1"/>
    </xf>
    <xf numFmtId="0" fontId="22" fillId="0" borderId="42" xfId="0" applyFont="1" applyBorder="1" applyAlignment="1">
      <alignment horizontal="center" vertical="center" wrapText="1"/>
    </xf>
    <xf numFmtId="0" fontId="22" fillId="0" borderId="42" xfId="0" applyFont="1" applyBorder="1" applyAlignment="1">
      <alignment vertical="center"/>
    </xf>
    <xf numFmtId="0" fontId="22" fillId="0" borderId="29" xfId="0" applyFont="1" applyBorder="1" applyAlignment="1">
      <alignment vertical="center"/>
    </xf>
    <xf numFmtId="0" fontId="1" fillId="2" borderId="11" xfId="0" applyFont="1" applyFill="1" applyBorder="1" applyAlignment="1" applyProtection="1">
      <alignment horizontal="left" vertical="center" wrapText="1"/>
    </xf>
    <xf numFmtId="0" fontId="22" fillId="0" borderId="11" xfId="0" applyFont="1" applyBorder="1" applyAlignment="1">
      <alignment horizontal="left" vertical="center" wrapText="1"/>
    </xf>
    <xf numFmtId="0" fontId="1" fillId="0" borderId="40" xfId="0" applyFont="1" applyFill="1" applyBorder="1" applyAlignment="1" applyProtection="1">
      <alignment horizontal="left" vertical="top" wrapText="1"/>
    </xf>
    <xf numFmtId="0" fontId="22" fillId="0" borderId="60" xfId="0" applyFont="1" applyFill="1" applyBorder="1" applyAlignment="1">
      <alignment horizontal="left" vertical="top" wrapText="1"/>
    </xf>
    <xf numFmtId="0" fontId="22" fillId="0" borderId="67" xfId="0" applyFont="1" applyFill="1" applyBorder="1" applyAlignment="1">
      <alignment horizontal="center" vertical="center" wrapText="1"/>
    </xf>
    <xf numFmtId="0" fontId="22" fillId="0" borderId="0" xfId="0" applyFont="1" applyAlignment="1">
      <alignment vertical="center" wrapText="1"/>
    </xf>
    <xf numFmtId="0" fontId="22" fillId="0" borderId="68" xfId="0" applyFont="1" applyBorder="1" applyAlignment="1">
      <alignment vertical="center" wrapText="1"/>
    </xf>
    <xf numFmtId="0" fontId="33" fillId="4" borderId="1" xfId="0" applyFont="1" applyFill="1" applyBorder="1" applyAlignment="1">
      <alignment horizontal="center"/>
    </xf>
    <xf numFmtId="0" fontId="26" fillId="0" borderId="43" xfId="0" applyFont="1" applyFill="1" applyBorder="1" applyAlignment="1">
      <alignment horizontal="center"/>
    </xf>
    <xf numFmtId="0" fontId="26" fillId="0" borderId="54" xfId="0" applyFont="1" applyFill="1" applyBorder="1" applyAlignment="1">
      <alignment horizontal="center"/>
    </xf>
    <xf numFmtId="0" fontId="29" fillId="3" borderId="25" xfId="0" applyFont="1" applyFill="1" applyBorder="1"/>
    <xf numFmtId="0" fontId="40" fillId="11" borderId="41" xfId="0" applyFont="1" applyFill="1" applyBorder="1" applyAlignment="1" applyProtection="1">
      <alignment horizontal="center" vertical="center"/>
    </xf>
    <xf numFmtId="0" fontId="40" fillId="11" borderId="50" xfId="0" applyFont="1" applyFill="1" applyBorder="1" applyAlignment="1" applyProtection="1">
      <alignment horizontal="center" vertical="center"/>
    </xf>
    <xf numFmtId="0" fontId="37" fillId="12" borderId="30" xfId="4" applyFill="1" applyBorder="1" applyAlignment="1" applyProtection="1">
      <alignment horizontal="center"/>
      <protection locked="0"/>
    </xf>
    <xf numFmtId="0" fontId="37" fillId="12" borderId="53" xfId="4" applyFill="1" applyBorder="1" applyAlignment="1" applyProtection="1">
      <alignment horizontal="center"/>
      <protection locked="0"/>
    </xf>
    <xf numFmtId="0" fontId="40" fillId="11" borderId="30" xfId="0" applyFont="1" applyFill="1" applyBorder="1" applyAlignment="1" applyProtection="1">
      <alignment horizontal="center" vertical="center" wrapText="1"/>
    </xf>
    <xf numFmtId="0" fontId="40" fillId="11" borderId="56" xfId="0" applyFont="1" applyFill="1" applyBorder="1" applyAlignment="1" applyProtection="1">
      <alignment horizontal="center" vertical="center" wrapText="1"/>
    </xf>
    <xf numFmtId="0" fontId="45" fillId="12" borderId="30" xfId="4" applyFont="1" applyFill="1" applyBorder="1" applyAlignment="1" applyProtection="1">
      <alignment horizontal="center" vertical="center"/>
      <protection locked="0"/>
    </xf>
    <xf numFmtId="0" fontId="45" fillId="12" borderId="56" xfId="4" applyFont="1" applyFill="1" applyBorder="1" applyAlignment="1" applyProtection="1">
      <alignment horizontal="center" vertical="center"/>
      <protection locked="0"/>
    </xf>
    <xf numFmtId="0" fontId="0" fillId="10" borderId="62" xfId="0" applyFill="1" applyBorder="1" applyAlignment="1" applyProtection="1">
      <alignment horizontal="center" vertical="center"/>
    </xf>
    <xf numFmtId="0" fontId="0" fillId="10" borderId="63" xfId="0" applyFill="1" applyBorder="1" applyAlignment="1" applyProtection="1">
      <alignment horizontal="center" vertical="center"/>
    </xf>
    <xf numFmtId="0" fontId="0" fillId="10" borderId="18" xfId="0" applyFill="1" applyBorder="1" applyAlignment="1" applyProtection="1">
      <alignment horizontal="center" vertical="center"/>
    </xf>
    <xf numFmtId="0" fontId="37" fillId="12" borderId="40" xfId="4" applyFill="1" applyBorder="1" applyAlignment="1" applyProtection="1">
      <alignment horizontal="center" vertical="center"/>
      <protection locked="0"/>
    </xf>
    <xf numFmtId="0" fontId="37" fillId="12" borderId="60" xfId="4" applyFill="1" applyBorder="1" applyAlignment="1" applyProtection="1">
      <alignment horizontal="center" vertical="center"/>
      <protection locked="0"/>
    </xf>
    <xf numFmtId="0" fontId="37" fillId="12" borderId="37" xfId="4" applyFill="1" applyBorder="1" applyAlignment="1" applyProtection="1">
      <alignment horizontal="center" vertical="center"/>
      <protection locked="0"/>
    </xf>
    <xf numFmtId="0" fontId="37" fillId="12" borderId="44" xfId="4" applyFill="1" applyBorder="1" applyAlignment="1" applyProtection="1">
      <alignment horizontal="center" vertical="center"/>
      <protection locked="0"/>
    </xf>
    <xf numFmtId="10" fontId="37" fillId="12" borderId="30" xfId="4" applyNumberFormat="1" applyFill="1" applyBorder="1" applyAlignment="1" applyProtection="1">
      <alignment horizontal="center" vertical="center"/>
      <protection locked="0"/>
    </xf>
    <xf numFmtId="10" fontId="37" fillId="12" borderId="56" xfId="4" applyNumberFormat="1" applyFill="1" applyBorder="1" applyAlignment="1" applyProtection="1">
      <alignment horizontal="center" vertical="center"/>
      <protection locked="0"/>
    </xf>
    <xf numFmtId="0" fontId="27" fillId="3" borderId="20" xfId="0" applyFont="1" applyFill="1" applyBorder="1" applyAlignment="1">
      <alignment horizontal="center" vertical="center"/>
    </xf>
    <xf numFmtId="0" fontId="16" fillId="3" borderId="19" xfId="0" applyFont="1" applyFill="1" applyBorder="1" applyAlignment="1">
      <alignment horizontal="center" vertical="top" wrapText="1"/>
    </xf>
    <xf numFmtId="0" fontId="16" fillId="3" borderId="20" xfId="0" applyFont="1" applyFill="1" applyBorder="1" applyAlignment="1">
      <alignment horizontal="center" vertical="top" wrapText="1"/>
    </xf>
    <xf numFmtId="0" fontId="23" fillId="3" borderId="20" xfId="0" applyFont="1" applyFill="1" applyBorder="1" applyAlignment="1">
      <alignment horizontal="center" vertical="top" wrapText="1"/>
    </xf>
    <xf numFmtId="0" fontId="21" fillId="3" borderId="24" xfId="1" applyFill="1" applyBorder="1" applyAlignment="1" applyProtection="1">
      <alignment horizontal="center" vertical="top" wrapText="1"/>
    </xf>
    <xf numFmtId="0" fontId="21" fillId="3" borderId="25" xfId="1" applyFill="1" applyBorder="1" applyAlignment="1" applyProtection="1">
      <alignment horizontal="center" vertical="top" wrapText="1"/>
    </xf>
    <xf numFmtId="0" fontId="34" fillId="2" borderId="30" xfId="0" applyFont="1" applyFill="1" applyBorder="1" applyAlignment="1">
      <alignment horizontal="center" vertical="center"/>
    </xf>
    <xf numFmtId="0" fontId="34" fillId="2" borderId="52" xfId="0" applyFont="1" applyFill="1" applyBorder="1" applyAlignment="1">
      <alignment horizontal="center" vertical="center"/>
    </xf>
    <xf numFmtId="0" fontId="34" fillId="2" borderId="56" xfId="0" applyFont="1" applyFill="1" applyBorder="1" applyAlignment="1">
      <alignment horizontal="center" vertical="center"/>
    </xf>
    <xf numFmtId="0" fontId="0" fillId="0" borderId="40" xfId="0" applyBorder="1" applyAlignment="1" applyProtection="1">
      <alignment horizontal="left" vertical="center" wrapText="1"/>
    </xf>
    <xf numFmtId="0" fontId="0" fillId="0" borderId="60" xfId="0" applyBorder="1" applyAlignment="1" applyProtection="1">
      <alignment horizontal="left" vertical="center" wrapText="1"/>
    </xf>
    <xf numFmtId="0" fontId="45" fillId="8" borderId="30" xfId="4" applyFont="1" applyBorder="1" applyAlignment="1" applyProtection="1">
      <alignment horizontal="center" vertical="center"/>
      <protection locked="0"/>
    </xf>
    <xf numFmtId="0" fontId="45" fillId="8" borderId="56" xfId="4" applyFont="1" applyBorder="1" applyAlignment="1" applyProtection="1">
      <alignment horizontal="center" vertical="center"/>
      <protection locked="0"/>
    </xf>
    <xf numFmtId="0" fontId="40" fillId="11" borderId="49" xfId="0" applyFont="1" applyFill="1" applyBorder="1" applyAlignment="1" applyProtection="1">
      <alignment horizontal="center" vertical="center"/>
    </xf>
    <xf numFmtId="0" fontId="37" fillId="8" borderId="30" xfId="4" applyBorder="1" applyAlignment="1" applyProtection="1">
      <alignment horizontal="left" vertical="top" wrapText="1"/>
      <protection locked="0"/>
    </xf>
    <xf numFmtId="0" fontId="37" fillId="8" borderId="52" xfId="4" applyBorder="1" applyAlignment="1" applyProtection="1">
      <alignment horizontal="left" vertical="top" wrapText="1"/>
      <protection locked="0"/>
    </xf>
    <xf numFmtId="0" fontId="37" fillId="8" borderId="53" xfId="4" applyBorder="1" applyAlignment="1" applyProtection="1">
      <alignment horizontal="left" vertical="top" wrapText="1"/>
      <protection locked="0"/>
    </xf>
    <xf numFmtId="0" fontId="37" fillId="12" borderId="30" xfId="4" applyFill="1" applyBorder="1" applyAlignment="1" applyProtection="1">
      <alignment horizontal="left" vertical="center" wrapText="1"/>
      <protection locked="0"/>
    </xf>
    <xf numFmtId="0" fontId="37" fillId="12" borderId="52" xfId="4" applyFill="1" applyBorder="1" applyAlignment="1" applyProtection="1">
      <alignment horizontal="left" vertical="center" wrapText="1"/>
      <protection locked="0"/>
    </xf>
    <xf numFmtId="0" fontId="37" fillId="12" borderId="53" xfId="4" applyFill="1" applyBorder="1" applyAlignment="1" applyProtection="1">
      <alignment horizontal="left" vertical="center" wrapText="1"/>
      <protection locked="0"/>
    </xf>
    <xf numFmtId="0" fontId="0" fillId="0" borderId="57" xfId="0" applyBorder="1" applyAlignment="1" applyProtection="1">
      <alignment horizontal="left" vertical="center" wrapText="1"/>
    </xf>
    <xf numFmtId="0" fontId="0" fillId="10" borderId="40" xfId="0" applyFill="1" applyBorder="1" applyAlignment="1" applyProtection="1">
      <alignment horizontal="left" vertical="center" wrapText="1"/>
    </xf>
    <xf numFmtId="0" fontId="0" fillId="10" borderId="60" xfId="0" applyFill="1" applyBorder="1" applyAlignment="1" applyProtection="1">
      <alignment horizontal="left" vertical="center" wrapText="1"/>
    </xf>
    <xf numFmtId="0" fontId="0" fillId="0" borderId="40" xfId="0" applyBorder="1" applyAlignment="1" applyProtection="1">
      <alignment horizontal="center" vertical="center" wrapText="1"/>
    </xf>
    <xf numFmtId="0" fontId="0" fillId="0" borderId="57" xfId="0" applyBorder="1" applyAlignment="1" applyProtection="1">
      <alignment horizontal="center" vertical="center" wrapText="1"/>
    </xf>
    <xf numFmtId="0" fontId="0" fillId="0" borderId="60" xfId="0" applyBorder="1" applyAlignment="1" applyProtection="1">
      <alignment horizontal="center" vertical="center" wrapText="1"/>
    </xf>
    <xf numFmtId="0" fontId="0" fillId="0" borderId="55" xfId="0" applyBorder="1" applyAlignment="1" applyProtection="1">
      <alignment horizontal="left" vertical="center" wrapText="1"/>
    </xf>
    <xf numFmtId="0" fontId="0" fillId="0" borderId="61" xfId="0" applyBorder="1" applyAlignment="1" applyProtection="1">
      <alignment horizontal="left" vertical="center" wrapText="1"/>
    </xf>
    <xf numFmtId="0" fontId="0" fillId="10" borderId="43" xfId="0" applyFill="1" applyBorder="1" applyAlignment="1" applyProtection="1">
      <alignment horizontal="center" vertical="center"/>
    </xf>
    <xf numFmtId="0" fontId="0" fillId="10" borderId="17" xfId="0" applyFill="1" applyBorder="1" applyAlignment="1" applyProtection="1">
      <alignment horizontal="center" vertical="center"/>
    </xf>
    <xf numFmtId="0" fontId="0" fillId="10" borderId="31" xfId="0" applyFill="1" applyBorder="1" applyAlignment="1" applyProtection="1">
      <alignment horizontal="center" vertical="center"/>
    </xf>
    <xf numFmtId="0" fontId="0" fillId="10" borderId="40" xfId="0" applyFill="1" applyBorder="1" applyAlignment="1" applyProtection="1">
      <alignment horizontal="center" vertical="center" wrapText="1"/>
    </xf>
    <xf numFmtId="0" fontId="0" fillId="10" borderId="57" xfId="0" applyFill="1" applyBorder="1" applyAlignment="1" applyProtection="1">
      <alignment horizontal="center" vertical="center" wrapText="1"/>
    </xf>
    <xf numFmtId="0" fontId="0" fillId="10" borderId="60" xfId="0" applyFill="1" applyBorder="1" applyAlignment="1" applyProtection="1">
      <alignment horizontal="center" vertical="center" wrapText="1"/>
    </xf>
    <xf numFmtId="0" fontId="37" fillId="8" borderId="30" xfId="4" applyBorder="1" applyAlignment="1" applyProtection="1">
      <alignment horizontal="center" vertical="center" wrapText="1"/>
      <protection locked="0"/>
    </xf>
    <xf numFmtId="0" fontId="37" fillId="8" borderId="53" xfId="4" applyBorder="1" applyAlignment="1" applyProtection="1">
      <alignment horizontal="center" vertical="center" wrapText="1"/>
      <protection locked="0"/>
    </xf>
    <xf numFmtId="0" fontId="37" fillId="8" borderId="40" xfId="4" applyBorder="1" applyAlignment="1" applyProtection="1">
      <alignment horizontal="center" vertical="center"/>
      <protection locked="0"/>
    </xf>
    <xf numFmtId="0" fontId="37" fillId="8" borderId="60" xfId="4" applyBorder="1" applyAlignment="1" applyProtection="1">
      <alignment horizontal="center" vertical="center"/>
      <protection locked="0"/>
    </xf>
    <xf numFmtId="0" fontId="37" fillId="9" borderId="40" xfId="4" applyFill="1" applyBorder="1" applyAlignment="1" applyProtection="1">
      <alignment horizontal="center" vertical="center"/>
      <protection locked="0"/>
    </xf>
    <xf numFmtId="0" fontId="37" fillId="9" borderId="60" xfId="4" applyFill="1" applyBorder="1" applyAlignment="1" applyProtection="1">
      <alignment horizontal="center" vertical="center"/>
      <protection locked="0"/>
    </xf>
    <xf numFmtId="0" fontId="37" fillId="8" borderId="37" xfId="4" applyBorder="1" applyAlignment="1" applyProtection="1">
      <alignment horizontal="center" vertical="center"/>
      <protection locked="0"/>
    </xf>
    <xf numFmtId="0" fontId="37" fillId="8" borderId="44" xfId="4" applyBorder="1" applyAlignment="1" applyProtection="1">
      <alignment horizontal="center" vertical="center"/>
      <protection locked="0"/>
    </xf>
    <xf numFmtId="0" fontId="0" fillId="0" borderId="11" xfId="0" applyBorder="1" applyAlignment="1" applyProtection="1">
      <alignment horizontal="center" vertical="center" wrapText="1"/>
    </xf>
    <xf numFmtId="0" fontId="0" fillId="10" borderId="36" xfId="0" applyFill="1" applyBorder="1" applyAlignment="1" applyProtection="1">
      <alignment horizontal="center" vertical="center"/>
    </xf>
    <xf numFmtId="0" fontId="0" fillId="10" borderId="32" xfId="0" applyFill="1" applyBorder="1" applyAlignment="1" applyProtection="1">
      <alignment horizontal="center" vertical="center"/>
    </xf>
    <xf numFmtId="0" fontId="40" fillId="11" borderId="59" xfId="0" applyFont="1" applyFill="1" applyBorder="1" applyAlignment="1" applyProtection="1">
      <alignment horizontal="center" vertical="center"/>
    </xf>
    <xf numFmtId="0" fontId="40" fillId="11" borderId="48" xfId="0" applyFont="1" applyFill="1" applyBorder="1" applyAlignment="1" applyProtection="1">
      <alignment horizontal="center" vertical="center"/>
    </xf>
    <xf numFmtId="0" fontId="37" fillId="8" borderId="30" xfId="4" applyBorder="1" applyAlignment="1" applyProtection="1">
      <alignment horizontal="center" vertical="center"/>
      <protection locked="0"/>
    </xf>
    <xf numFmtId="0" fontId="37" fillId="8" borderId="56" xfId="4" applyBorder="1" applyAlignment="1" applyProtection="1">
      <alignment horizontal="center" vertical="center"/>
      <protection locked="0"/>
    </xf>
    <xf numFmtId="0" fontId="37" fillId="12" borderId="30" xfId="4" applyFill="1" applyBorder="1" applyAlignment="1" applyProtection="1">
      <alignment horizontal="center" vertical="center"/>
      <protection locked="0"/>
    </xf>
    <xf numFmtId="0" fontId="37" fillId="12" borderId="56" xfId="4" applyFill="1" applyBorder="1" applyAlignment="1" applyProtection="1">
      <alignment horizontal="center" vertical="center"/>
      <protection locked="0"/>
    </xf>
    <xf numFmtId="0" fontId="37" fillId="8" borderId="56" xfId="4" applyBorder="1" applyAlignment="1" applyProtection="1">
      <alignment horizontal="center" vertical="center" wrapText="1"/>
      <protection locked="0"/>
    </xf>
    <xf numFmtId="0" fontId="0" fillId="0" borderId="11" xfId="0" applyBorder="1" applyAlignment="1" applyProtection="1">
      <alignment horizontal="left" vertical="center" wrapText="1"/>
    </xf>
    <xf numFmtId="0" fontId="37" fillId="12" borderId="30" xfId="4" applyFill="1" applyBorder="1" applyAlignment="1" applyProtection="1">
      <alignment horizontal="center" vertical="center" wrapText="1"/>
      <protection locked="0"/>
    </xf>
    <xf numFmtId="0" fontId="37" fillId="12" borderId="53" xfId="4" applyFill="1" applyBorder="1" applyAlignment="1" applyProtection="1">
      <alignment horizontal="center" vertical="center" wrapText="1"/>
      <protection locked="0"/>
    </xf>
    <xf numFmtId="0" fontId="40" fillId="11" borderId="53" xfId="0" applyFont="1" applyFill="1" applyBorder="1" applyAlignment="1" applyProtection="1">
      <alignment horizontal="center" vertical="center" wrapText="1"/>
    </xf>
    <xf numFmtId="0" fontId="0" fillId="10" borderId="57" xfId="0" applyFill="1" applyBorder="1" applyAlignment="1" applyProtection="1">
      <alignment horizontal="left" vertical="center" wrapText="1"/>
    </xf>
    <xf numFmtId="0" fontId="37" fillId="8" borderId="30" xfId="4" applyBorder="1" applyAlignment="1" applyProtection="1">
      <alignment horizontal="center"/>
      <protection locked="0"/>
    </xf>
    <xf numFmtId="0" fontId="37" fillId="8" borderId="53" xfId="4" applyBorder="1" applyAlignment="1" applyProtection="1">
      <alignment horizontal="center"/>
      <protection locked="0"/>
    </xf>
    <xf numFmtId="0" fontId="37" fillId="12" borderId="52" xfId="4" applyFill="1" applyBorder="1" applyAlignment="1" applyProtection="1">
      <alignment horizontal="center" vertical="center"/>
      <protection locked="0"/>
    </xf>
    <xf numFmtId="0" fontId="37" fillId="12" borderId="53" xfId="4" applyFill="1" applyBorder="1" applyAlignment="1" applyProtection="1">
      <alignment horizontal="center" vertical="center"/>
      <protection locked="0"/>
    </xf>
    <xf numFmtId="0" fontId="37" fillId="12" borderId="51" xfId="4" applyFill="1" applyBorder="1" applyAlignment="1" applyProtection="1">
      <alignment horizontal="center" vertical="center" wrapText="1"/>
      <protection locked="0"/>
    </xf>
    <xf numFmtId="0" fontId="37" fillId="12" borderId="56" xfId="4" applyFill="1" applyBorder="1" applyAlignment="1" applyProtection="1">
      <alignment horizontal="center" vertical="center" wrapText="1"/>
      <protection locked="0"/>
    </xf>
    <xf numFmtId="0" fontId="0" fillId="0" borderId="40" xfId="0" applyFill="1" applyBorder="1" applyAlignment="1" applyProtection="1">
      <alignment horizontal="left" vertical="center" wrapText="1"/>
    </xf>
    <xf numFmtId="0" fontId="0" fillId="0" borderId="60" xfId="0" applyFill="1" applyBorder="1" applyAlignment="1" applyProtection="1">
      <alignment horizontal="left" vertical="center" wrapText="1"/>
    </xf>
    <xf numFmtId="0" fontId="40" fillId="11" borderId="52" xfId="0" applyFont="1" applyFill="1" applyBorder="1" applyAlignment="1" applyProtection="1">
      <alignment horizontal="center" vertical="center" wrapText="1"/>
    </xf>
    <xf numFmtId="0" fontId="37" fillId="8" borderId="52" xfId="4" applyBorder="1" applyAlignment="1" applyProtection="1">
      <alignment horizontal="center" vertical="center"/>
      <protection locked="0"/>
    </xf>
    <xf numFmtId="10" fontId="37" fillId="8" borderId="30" xfId="4" applyNumberFormat="1" applyBorder="1" applyAlignment="1" applyProtection="1">
      <alignment horizontal="center" vertical="center" wrapText="1"/>
      <protection locked="0"/>
    </xf>
    <xf numFmtId="10" fontId="37" fillId="8" borderId="56" xfId="4" applyNumberFormat="1" applyBorder="1" applyAlignment="1" applyProtection="1">
      <alignment horizontal="center" vertical="center" wrapText="1"/>
      <protection locked="0"/>
    </xf>
    <xf numFmtId="0" fontId="37" fillId="8" borderId="52" xfId="4" applyBorder="1" applyAlignment="1" applyProtection="1">
      <alignment horizontal="center" vertical="center" wrapText="1"/>
      <protection locked="0"/>
    </xf>
    <xf numFmtId="0" fontId="40" fillId="11" borderId="41" xfId="0" applyFont="1" applyFill="1" applyBorder="1" applyAlignment="1" applyProtection="1">
      <alignment horizontal="center" vertical="center" wrapText="1"/>
    </xf>
    <xf numFmtId="0" fontId="40" fillId="11" borderId="59" xfId="0" applyFont="1" applyFill="1" applyBorder="1" applyAlignment="1" applyProtection="1">
      <alignment horizontal="center" vertical="center" wrapText="1"/>
    </xf>
    <xf numFmtId="0" fontId="40" fillId="11" borderId="48" xfId="0" applyFont="1" applyFill="1" applyBorder="1" applyAlignment="1" applyProtection="1">
      <alignment horizontal="center" vertical="center" wrapText="1"/>
    </xf>
    <xf numFmtId="0" fontId="0" fillId="0" borderId="29" xfId="0" applyBorder="1" applyAlignment="1" applyProtection="1">
      <alignment horizontal="left" vertical="center" wrapText="1"/>
    </xf>
    <xf numFmtId="0" fontId="37" fillId="12" borderId="40" xfId="4" applyFill="1" applyBorder="1" applyAlignment="1" applyProtection="1">
      <alignment horizontal="center" wrapText="1"/>
      <protection locked="0"/>
    </xf>
    <xf numFmtId="0" fontId="37" fillId="12" borderId="60" xfId="4" applyFill="1" applyBorder="1" applyAlignment="1" applyProtection="1">
      <alignment horizontal="center" wrapText="1"/>
      <protection locked="0"/>
    </xf>
    <xf numFmtId="0" fontId="37" fillId="12" borderId="37" xfId="4" applyFill="1" applyBorder="1" applyAlignment="1" applyProtection="1">
      <alignment horizontal="center" wrapText="1"/>
      <protection locked="0"/>
    </xf>
    <xf numFmtId="0" fontId="37" fillId="12" borderId="44" xfId="4" applyFill="1" applyBorder="1" applyAlignment="1" applyProtection="1">
      <alignment horizontal="center" wrapText="1"/>
      <protection locked="0"/>
    </xf>
    <xf numFmtId="0" fontId="0" fillId="0" borderId="57" xfId="0" applyFill="1" applyBorder="1" applyAlignment="1" applyProtection="1">
      <alignment horizontal="left" vertical="center" wrapText="1"/>
    </xf>
    <xf numFmtId="0" fontId="37" fillId="8" borderId="40" xfId="4" applyBorder="1" applyAlignment="1" applyProtection="1">
      <alignment horizontal="center" wrapText="1"/>
      <protection locked="0"/>
    </xf>
    <xf numFmtId="0" fontId="37" fillId="8" borderId="60" xfId="4" applyBorder="1" applyAlignment="1" applyProtection="1">
      <alignment horizontal="center" wrapText="1"/>
      <protection locked="0"/>
    </xf>
    <xf numFmtId="0" fontId="37" fillId="8" borderId="37" xfId="4" applyBorder="1" applyAlignment="1" applyProtection="1">
      <alignment horizontal="center" wrapText="1"/>
      <protection locked="0"/>
    </xf>
    <xf numFmtId="0" fontId="37" fillId="8" borderId="44" xfId="4" applyBorder="1" applyAlignment="1" applyProtection="1">
      <alignment horizontal="center" wrapText="1"/>
      <protection locked="0"/>
    </xf>
    <xf numFmtId="0" fontId="45" fillId="8" borderId="30" xfId="4" applyFont="1" applyBorder="1" applyAlignment="1" applyProtection="1">
      <alignment horizontal="center" vertical="center" wrapText="1"/>
      <protection locked="0"/>
    </xf>
    <xf numFmtId="0" fontId="45" fillId="8" borderId="53" xfId="4" applyFont="1" applyBorder="1" applyAlignment="1" applyProtection="1">
      <alignment horizontal="center" vertical="center" wrapText="1"/>
      <protection locked="0"/>
    </xf>
    <xf numFmtId="0" fontId="45" fillId="12" borderId="30" xfId="4" applyFont="1" applyFill="1" applyBorder="1" applyAlignment="1" applyProtection="1">
      <alignment horizontal="center" vertical="center" wrapText="1"/>
      <protection locked="0"/>
    </xf>
    <xf numFmtId="0" fontId="45" fillId="12" borderId="53" xfId="4" applyFont="1" applyFill="1" applyBorder="1" applyAlignment="1" applyProtection="1">
      <alignment horizontal="center" vertical="center" wrapText="1"/>
      <protection locked="0"/>
    </xf>
    <xf numFmtId="0" fontId="45" fillId="12" borderId="40" xfId="4" applyFont="1" applyFill="1" applyBorder="1" applyAlignment="1" applyProtection="1">
      <alignment horizontal="center" vertical="center"/>
      <protection locked="0"/>
    </xf>
    <xf numFmtId="0" fontId="45" fillId="12" borderId="60" xfId="4" applyFont="1" applyFill="1" applyBorder="1" applyAlignment="1" applyProtection="1">
      <alignment horizontal="center" vertical="center"/>
      <protection locked="0"/>
    </xf>
    <xf numFmtId="0" fontId="45" fillId="8" borderId="40" xfId="4" applyFont="1" applyBorder="1" applyAlignment="1" applyProtection="1">
      <alignment horizontal="center" vertical="center"/>
      <protection locked="0"/>
    </xf>
    <xf numFmtId="0" fontId="45" fillId="8" borderId="60" xfId="4" applyFont="1" applyBorder="1" applyAlignment="1" applyProtection="1">
      <alignment horizontal="center" vertical="center"/>
      <protection locked="0"/>
    </xf>
    <xf numFmtId="0" fontId="0" fillId="0" borderId="40" xfId="0" applyFill="1" applyBorder="1" applyAlignment="1" applyProtection="1">
      <alignment horizontal="center" vertical="center" wrapText="1"/>
    </xf>
    <xf numFmtId="0" fontId="0" fillId="0" borderId="57" xfId="0" applyFill="1" applyBorder="1" applyAlignment="1" applyProtection="1">
      <alignment horizontal="center" vertical="center" wrapText="1"/>
    </xf>
    <xf numFmtId="0" fontId="0" fillId="0" borderId="60" xfId="0" applyFill="1" applyBorder="1" applyAlignment="1" applyProtection="1">
      <alignment horizontal="center" vertical="center" wrapText="1"/>
    </xf>
    <xf numFmtId="0" fontId="38" fillId="0" borderId="0" xfId="0" applyFont="1" applyAlignment="1" applyProtection="1">
      <alignment horizontal="left"/>
    </xf>
    <xf numFmtId="0" fontId="0" fillId="10" borderId="55" xfId="0" applyFill="1" applyBorder="1" applyAlignment="1" applyProtection="1">
      <alignment horizontal="left" vertical="center" wrapText="1"/>
    </xf>
    <xf numFmtId="0" fontId="0" fillId="10" borderId="58" xfId="0" applyFill="1" applyBorder="1" applyAlignment="1" applyProtection="1">
      <alignment horizontal="left" vertical="center" wrapText="1"/>
    </xf>
    <xf numFmtId="0" fontId="0" fillId="10" borderId="61" xfId="0" applyFill="1" applyBorder="1" applyAlignment="1" applyProtection="1">
      <alignment horizontal="left" vertical="center" wrapText="1"/>
    </xf>
  </cellXfs>
  <cellStyles count="7">
    <cellStyle name="Bad" xfId="3" builtinId="27"/>
    <cellStyle name="Comma" xfId="5" builtinId="3"/>
    <cellStyle name="Currency" xfId="6" builtinId="4"/>
    <cellStyle name="Good" xfId="2" builtinId="26"/>
    <cellStyle name="Hyperlink" xfId="1" builtinId="8"/>
    <cellStyle name="Neutral" xfId="4" builtinId="2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3007" b="23802"/>
        <a:stretch>
          <a:fillRect/>
        </a:stretch>
      </xdr:blipFill>
      <xdr:spPr bwMode="auto">
        <a:xfrm>
          <a:off x="190500" y="209550"/>
          <a:ext cx="7905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3" name="logo-image" descr="Home">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238" y="240846"/>
          <a:ext cx="1417647"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chive\El-Arini\Database\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efreshError="1">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nino.antadze@undp.org" TargetMode="External"/><Relationship Id="rId2" Type="http://schemas.openxmlformats.org/officeDocument/2006/relationships/hyperlink" Target="mailto:ivane.tsiklauri@undp.org" TargetMode="External"/><Relationship Id="rId1" Type="http://schemas.openxmlformats.org/officeDocument/2006/relationships/hyperlink" Target="http://www.ge.undp.org/content/georgia/en/home/operations/projects/environment_and_energy/floods.html"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t.bagratia@nea.gov.g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mailto:giakordzakhia@gmail.com" TargetMode="External"/><Relationship Id="rId2" Type="http://schemas.openxmlformats.org/officeDocument/2006/relationships/hyperlink" Target="mailto:nino.antadze@undp.org" TargetMode="External"/><Relationship Id="rId1" Type="http://schemas.openxmlformats.org/officeDocument/2006/relationships/hyperlink" Target="mailto:ivane.tsiklauri@undp.org"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rionimaps.nea.gov.ge/" TargetMode="External"/><Relationship Id="rId1" Type="http://schemas.openxmlformats.org/officeDocument/2006/relationships/hyperlink" Target="http://rionimaps.nea.gov.ge/"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77"/>
  <sheetViews>
    <sheetView topLeftCell="A43" zoomScaleNormal="100" workbookViewId="0">
      <selection activeCell="D42" sqref="D42"/>
    </sheetView>
  </sheetViews>
  <sheetFormatPr defaultColWidth="102.1796875" defaultRowHeight="14" x14ac:dyDescent="0.3"/>
  <cols>
    <col min="1" max="1" width="2.54296875" style="1" customWidth="1"/>
    <col min="2" max="2" width="10.81640625" style="116" customWidth="1"/>
    <col min="3" max="3" width="14.81640625" style="116" customWidth="1"/>
    <col min="4" max="4" width="115.453125" style="1" customWidth="1"/>
    <col min="5" max="5" width="3.81640625" style="1" customWidth="1"/>
    <col min="6" max="6" width="9.1796875" style="1" customWidth="1"/>
    <col min="7" max="7" width="12.1796875" style="2" customWidth="1"/>
    <col min="8" max="8" width="15.453125" style="2" hidden="1" customWidth="1"/>
    <col min="9" max="13" width="0" style="2" hidden="1" customWidth="1"/>
    <col min="14" max="15" width="9.1796875" style="2" hidden="1" customWidth="1"/>
    <col min="16" max="16" width="0" style="2" hidden="1" customWidth="1"/>
    <col min="17" max="251" width="9.1796875" style="1" customWidth="1"/>
    <col min="252" max="252" width="2.81640625" style="1" customWidth="1"/>
    <col min="253" max="254" width="9.1796875" style="1" customWidth="1"/>
    <col min="255" max="255" width="17.1796875" style="1" customWidth="1"/>
    <col min="256" max="16384" width="102.1796875" style="1"/>
  </cols>
  <sheetData>
    <row r="1" spans="2:16" ht="14.5" thickBot="1" x14ac:dyDescent="0.35"/>
    <row r="2" spans="2:16" ht="14.5" thickBot="1" x14ac:dyDescent="0.35">
      <c r="B2" s="117"/>
      <c r="C2" s="118"/>
      <c r="D2" s="68"/>
      <c r="E2" s="69"/>
    </row>
    <row r="3" spans="2:16" ht="18" thickBot="1" x14ac:dyDescent="0.4">
      <c r="B3" s="119"/>
      <c r="C3" s="120"/>
      <c r="D3" s="80" t="s">
        <v>252</v>
      </c>
      <c r="E3" s="71"/>
    </row>
    <row r="4" spans="2:16" ht="14.5" thickBot="1" x14ac:dyDescent="0.35">
      <c r="B4" s="119"/>
      <c r="C4" s="120"/>
      <c r="D4" s="70"/>
      <c r="E4" s="71"/>
    </row>
    <row r="5" spans="2:16" ht="14.5" thickBot="1" x14ac:dyDescent="0.35">
      <c r="B5" s="119"/>
      <c r="C5" s="123" t="s">
        <v>295</v>
      </c>
      <c r="D5" s="244" t="s">
        <v>856</v>
      </c>
      <c r="E5" s="71"/>
    </row>
    <row r="6" spans="2:16" s="3" customFormat="1" ht="14.5" thickBot="1" x14ac:dyDescent="0.35">
      <c r="B6" s="121"/>
      <c r="C6" s="78"/>
      <c r="D6" s="38"/>
      <c r="E6" s="36"/>
      <c r="G6" s="2"/>
      <c r="H6" s="2"/>
      <c r="I6" s="2"/>
      <c r="J6" s="2"/>
      <c r="K6" s="2"/>
      <c r="L6" s="2"/>
      <c r="M6" s="2"/>
      <c r="N6" s="2"/>
      <c r="O6" s="2"/>
      <c r="P6" s="2"/>
    </row>
    <row r="7" spans="2:16" s="3" customFormat="1" ht="30.75" customHeight="1" thickBot="1" x14ac:dyDescent="0.35">
      <c r="B7" s="121"/>
      <c r="C7" s="72" t="s">
        <v>214</v>
      </c>
      <c r="D7" s="8" t="s">
        <v>690</v>
      </c>
      <c r="E7" s="36"/>
      <c r="G7" s="2"/>
      <c r="H7" s="2"/>
      <c r="I7" s="2"/>
      <c r="J7" s="2"/>
      <c r="K7" s="2"/>
      <c r="L7" s="2"/>
      <c r="M7" s="2"/>
      <c r="N7" s="2"/>
      <c r="O7" s="2"/>
      <c r="P7" s="2"/>
    </row>
    <row r="8" spans="2:16" s="3" customFormat="1" hidden="1" x14ac:dyDescent="0.3">
      <c r="B8" s="119"/>
      <c r="C8" s="120"/>
      <c r="D8" s="70"/>
      <c r="E8" s="36"/>
      <c r="G8" s="2"/>
      <c r="H8" s="2"/>
      <c r="I8" s="2"/>
      <c r="J8" s="2"/>
      <c r="K8" s="2"/>
      <c r="L8" s="2"/>
      <c r="M8" s="2"/>
      <c r="N8" s="2"/>
      <c r="O8" s="2"/>
      <c r="P8" s="2"/>
    </row>
    <row r="9" spans="2:16" s="3" customFormat="1" hidden="1" x14ac:dyDescent="0.3">
      <c r="B9" s="119"/>
      <c r="C9" s="120"/>
      <c r="D9" s="70"/>
      <c r="E9" s="36"/>
      <c r="G9" s="2"/>
      <c r="H9" s="2"/>
      <c r="I9" s="2"/>
      <c r="J9" s="2"/>
      <c r="K9" s="2"/>
      <c r="L9" s="2"/>
      <c r="M9" s="2"/>
      <c r="N9" s="2"/>
      <c r="O9" s="2"/>
      <c r="P9" s="2"/>
    </row>
    <row r="10" spans="2:16" s="3" customFormat="1" hidden="1" x14ac:dyDescent="0.3">
      <c r="B10" s="119"/>
      <c r="C10" s="120"/>
      <c r="D10" s="70"/>
      <c r="E10" s="36"/>
      <c r="G10" s="2"/>
      <c r="H10" s="2"/>
      <c r="I10" s="2"/>
      <c r="J10" s="2"/>
      <c r="K10" s="2"/>
      <c r="L10" s="2"/>
      <c r="M10" s="2"/>
      <c r="N10" s="2"/>
      <c r="O10" s="2"/>
      <c r="P10" s="2"/>
    </row>
    <row r="11" spans="2:16" s="3" customFormat="1" hidden="1" x14ac:dyDescent="0.3">
      <c r="B11" s="119"/>
      <c r="C11" s="120"/>
      <c r="D11" s="70"/>
      <c r="E11" s="36"/>
      <c r="G11" s="2"/>
      <c r="H11" s="2"/>
      <c r="I11" s="2"/>
      <c r="J11" s="2"/>
      <c r="K11" s="2"/>
      <c r="L11" s="2"/>
      <c r="M11" s="2"/>
      <c r="N11" s="2"/>
      <c r="O11" s="2"/>
      <c r="P11" s="2"/>
    </row>
    <row r="12" spans="2:16" s="3" customFormat="1" ht="14.5" thickBot="1" x14ac:dyDescent="0.35">
      <c r="B12" s="121"/>
      <c r="C12" s="78"/>
      <c r="D12" s="38"/>
      <c r="E12" s="36"/>
      <c r="G12" s="2"/>
      <c r="H12" s="2"/>
      <c r="I12" s="2"/>
      <c r="J12" s="2"/>
      <c r="K12" s="2"/>
      <c r="L12" s="2"/>
      <c r="M12" s="2"/>
      <c r="N12" s="2"/>
      <c r="O12" s="2"/>
      <c r="P12" s="2"/>
    </row>
    <row r="13" spans="2:16" s="3" customFormat="1" ht="409.5" customHeight="1" thickBot="1" x14ac:dyDescent="0.35">
      <c r="B13" s="121"/>
      <c r="C13" s="73" t="s">
        <v>0</v>
      </c>
      <c r="D13" s="245" t="s">
        <v>919</v>
      </c>
      <c r="E13" s="36"/>
      <c r="G13" s="2"/>
      <c r="H13" s="2"/>
      <c r="I13" s="2"/>
      <c r="J13" s="2"/>
      <c r="K13" s="2"/>
      <c r="L13" s="2"/>
      <c r="M13" s="2"/>
      <c r="N13" s="2"/>
      <c r="O13" s="2"/>
      <c r="P13" s="2"/>
    </row>
    <row r="14" spans="2:16" s="3" customFormat="1" ht="14.5" thickBot="1" x14ac:dyDescent="0.35">
      <c r="B14" s="121"/>
      <c r="C14" s="78"/>
      <c r="D14" s="38"/>
      <c r="E14" s="36"/>
      <c r="G14" s="2"/>
      <c r="H14" s="2" t="s">
        <v>1</v>
      </c>
      <c r="I14" s="2" t="s">
        <v>2</v>
      </c>
      <c r="J14" s="2"/>
      <c r="K14" s="2" t="s">
        <v>3</v>
      </c>
      <c r="L14" s="2" t="s">
        <v>4</v>
      </c>
      <c r="M14" s="2" t="s">
        <v>5</v>
      </c>
      <c r="N14" s="2" t="s">
        <v>6</v>
      </c>
      <c r="O14" s="2" t="s">
        <v>7</v>
      </c>
      <c r="P14" s="2" t="s">
        <v>8</v>
      </c>
    </row>
    <row r="15" spans="2:16" s="3" customFormat="1" x14ac:dyDescent="0.3">
      <c r="B15" s="121"/>
      <c r="C15" s="74" t="s">
        <v>204</v>
      </c>
      <c r="D15" s="246" t="s">
        <v>691</v>
      </c>
      <c r="E15" s="36"/>
      <c r="G15" s="2"/>
      <c r="H15" s="4" t="s">
        <v>9</v>
      </c>
      <c r="I15" s="2" t="s">
        <v>10</v>
      </c>
      <c r="J15" s="2" t="s">
        <v>11</v>
      </c>
      <c r="K15" s="2" t="s">
        <v>12</v>
      </c>
      <c r="L15" s="2">
        <v>1</v>
      </c>
      <c r="M15" s="2">
        <v>1</v>
      </c>
      <c r="N15" s="2" t="s">
        <v>13</v>
      </c>
      <c r="O15" s="2" t="s">
        <v>14</v>
      </c>
      <c r="P15" s="2" t="s">
        <v>15</v>
      </c>
    </row>
    <row r="16" spans="2:16" s="3" customFormat="1" ht="29.25" customHeight="1" x14ac:dyDescent="0.3">
      <c r="B16" s="375" t="s">
        <v>282</v>
      </c>
      <c r="C16" s="376"/>
      <c r="D16" s="247" t="s">
        <v>692</v>
      </c>
      <c r="E16" s="36"/>
      <c r="G16" s="2"/>
      <c r="H16" s="4" t="s">
        <v>16</v>
      </c>
      <c r="I16" s="2" t="s">
        <v>17</v>
      </c>
      <c r="J16" s="2" t="s">
        <v>18</v>
      </c>
      <c r="K16" s="2" t="s">
        <v>19</v>
      </c>
      <c r="L16" s="2">
        <v>2</v>
      </c>
      <c r="M16" s="2">
        <v>2</v>
      </c>
      <c r="N16" s="2" t="s">
        <v>20</v>
      </c>
      <c r="O16" s="2" t="s">
        <v>21</v>
      </c>
      <c r="P16" s="2" t="s">
        <v>22</v>
      </c>
    </row>
    <row r="17" spans="2:16" s="3" customFormat="1" x14ac:dyDescent="0.3">
      <c r="B17" s="121"/>
      <c r="C17" s="74" t="s">
        <v>210</v>
      </c>
      <c r="D17" s="248" t="s">
        <v>693</v>
      </c>
      <c r="E17" s="36"/>
      <c r="G17" s="2"/>
      <c r="H17" s="4" t="s">
        <v>23</v>
      </c>
      <c r="I17" s="2" t="s">
        <v>24</v>
      </c>
      <c r="J17" s="2"/>
      <c r="K17" s="2" t="s">
        <v>25</v>
      </c>
      <c r="L17" s="2">
        <v>3</v>
      </c>
      <c r="M17" s="2">
        <v>3</v>
      </c>
      <c r="N17" s="2" t="s">
        <v>26</v>
      </c>
      <c r="O17" s="2" t="s">
        <v>27</v>
      </c>
      <c r="P17" s="2" t="s">
        <v>28</v>
      </c>
    </row>
    <row r="18" spans="2:16" s="3" customFormat="1" x14ac:dyDescent="0.3">
      <c r="B18" s="122"/>
      <c r="C18" s="73" t="s">
        <v>205</v>
      </c>
      <c r="D18" s="249" t="s">
        <v>75</v>
      </c>
      <c r="E18" s="36"/>
      <c r="G18" s="2"/>
      <c r="H18" s="4" t="s">
        <v>29</v>
      </c>
      <c r="I18" s="2"/>
      <c r="J18" s="2"/>
      <c r="K18" s="2" t="s">
        <v>30</v>
      </c>
      <c r="L18" s="2">
        <v>5</v>
      </c>
      <c r="M18" s="2">
        <v>5</v>
      </c>
      <c r="N18" s="2" t="s">
        <v>31</v>
      </c>
      <c r="O18" s="2" t="s">
        <v>32</v>
      </c>
      <c r="P18" s="2" t="s">
        <v>33</v>
      </c>
    </row>
    <row r="19" spans="2:16" s="3" customFormat="1" ht="44.25" customHeight="1" x14ac:dyDescent="0.3">
      <c r="B19" s="378" t="s">
        <v>206</v>
      </c>
      <c r="C19" s="379"/>
      <c r="D19" s="250" t="s">
        <v>694</v>
      </c>
      <c r="E19" s="36"/>
      <c r="G19" s="2"/>
      <c r="H19" s="4" t="s">
        <v>34</v>
      </c>
      <c r="I19" s="2"/>
      <c r="J19" s="2"/>
      <c r="K19" s="2" t="s">
        <v>35</v>
      </c>
      <c r="L19" s="2"/>
      <c r="M19" s="2"/>
      <c r="N19" s="2"/>
      <c r="O19" s="2" t="s">
        <v>36</v>
      </c>
      <c r="P19" s="2" t="s">
        <v>37</v>
      </c>
    </row>
    <row r="20" spans="2:16" s="3" customFormat="1" x14ac:dyDescent="0.3">
      <c r="B20" s="121"/>
      <c r="C20" s="73"/>
      <c r="D20" s="38"/>
      <c r="E20" s="71"/>
      <c r="F20" s="4"/>
      <c r="G20" s="2"/>
      <c r="H20" s="2"/>
      <c r="J20" s="2"/>
      <c r="K20" s="2"/>
      <c r="L20" s="2"/>
      <c r="M20" s="2" t="s">
        <v>38</v>
      </c>
      <c r="N20" s="2" t="s">
        <v>39</v>
      </c>
    </row>
    <row r="21" spans="2:16" s="3" customFormat="1" x14ac:dyDescent="0.3">
      <c r="B21" s="121"/>
      <c r="C21" s="123" t="s">
        <v>209</v>
      </c>
      <c r="D21" s="38"/>
      <c r="E21" s="71"/>
      <c r="F21" s="4"/>
      <c r="G21" s="2"/>
      <c r="H21" s="2"/>
      <c r="J21" s="2"/>
      <c r="K21" s="2"/>
      <c r="L21" s="2"/>
      <c r="M21" s="2" t="s">
        <v>40</v>
      </c>
      <c r="N21" s="2" t="s">
        <v>41</v>
      </c>
    </row>
    <row r="22" spans="2:16" s="3" customFormat="1" ht="14.5" thickBot="1" x14ac:dyDescent="0.35">
      <c r="B22" s="121"/>
      <c r="C22" s="124" t="s">
        <v>212</v>
      </c>
      <c r="D22" s="38"/>
      <c r="E22" s="36"/>
      <c r="G22" s="2"/>
      <c r="H22" s="4" t="s">
        <v>42</v>
      </c>
      <c r="I22" s="2"/>
      <c r="J22" s="2"/>
      <c r="L22" s="2"/>
      <c r="M22" s="2"/>
      <c r="N22" s="2"/>
      <c r="O22" s="2" t="s">
        <v>43</v>
      </c>
      <c r="P22" s="2" t="s">
        <v>44</v>
      </c>
    </row>
    <row r="23" spans="2:16" s="3" customFormat="1" x14ac:dyDescent="0.3">
      <c r="B23" s="375" t="s">
        <v>211</v>
      </c>
      <c r="C23" s="376"/>
      <c r="D23" s="373" t="s">
        <v>695</v>
      </c>
      <c r="E23" s="36"/>
      <c r="G23" s="2"/>
      <c r="H23" s="4"/>
      <c r="I23" s="2"/>
      <c r="J23" s="2"/>
      <c r="L23" s="2"/>
      <c r="M23" s="2"/>
      <c r="N23" s="2"/>
      <c r="O23" s="2"/>
      <c r="P23" s="2"/>
    </row>
    <row r="24" spans="2:16" s="3" customFormat="1" ht="4.5" customHeight="1" x14ac:dyDescent="0.3">
      <c r="B24" s="375"/>
      <c r="C24" s="376"/>
      <c r="D24" s="374"/>
      <c r="E24" s="36"/>
      <c r="G24" s="2"/>
      <c r="H24" s="4"/>
      <c r="I24" s="2"/>
      <c r="J24" s="2"/>
      <c r="L24" s="2"/>
      <c r="M24" s="2"/>
      <c r="N24" s="2"/>
      <c r="O24" s="2"/>
      <c r="P24" s="2"/>
    </row>
    <row r="25" spans="2:16" s="3" customFormat="1" ht="27.75" customHeight="1" x14ac:dyDescent="0.3">
      <c r="B25" s="375" t="s">
        <v>288</v>
      </c>
      <c r="C25" s="376"/>
      <c r="D25" s="251">
        <v>40953</v>
      </c>
      <c r="E25" s="36"/>
      <c r="F25" s="2"/>
      <c r="G25" s="4"/>
      <c r="H25" s="2"/>
      <c r="I25" s="2"/>
      <c r="K25" s="2"/>
      <c r="L25" s="2"/>
      <c r="M25" s="2"/>
      <c r="N25" s="2" t="s">
        <v>45</v>
      </c>
      <c r="O25" s="2" t="s">
        <v>46</v>
      </c>
    </row>
    <row r="26" spans="2:16" s="3" customFormat="1" x14ac:dyDescent="0.3">
      <c r="B26" s="375" t="s">
        <v>213</v>
      </c>
      <c r="C26" s="376"/>
      <c r="D26" s="252" t="s">
        <v>696</v>
      </c>
      <c r="E26" s="36"/>
      <c r="F26" s="2"/>
      <c r="G26" s="4"/>
      <c r="H26" s="2"/>
      <c r="I26" s="2"/>
      <c r="K26" s="2"/>
      <c r="L26" s="2"/>
      <c r="M26" s="2"/>
      <c r="N26" s="2" t="s">
        <v>47</v>
      </c>
      <c r="O26" s="2" t="s">
        <v>48</v>
      </c>
    </row>
    <row r="27" spans="2:16" s="3" customFormat="1" ht="27.65" customHeight="1" x14ac:dyDescent="0.3">
      <c r="B27" s="375" t="s">
        <v>287</v>
      </c>
      <c r="C27" s="376"/>
      <c r="D27" s="252" t="s">
        <v>697</v>
      </c>
      <c r="E27" s="75"/>
      <c r="F27" s="2"/>
      <c r="G27" s="4"/>
      <c r="H27" s="2"/>
      <c r="I27" s="2"/>
      <c r="J27" s="2"/>
      <c r="K27" s="2"/>
      <c r="L27" s="2"/>
      <c r="M27" s="2"/>
      <c r="N27" s="2"/>
      <c r="O27" s="2"/>
    </row>
    <row r="28" spans="2:16" s="3" customFormat="1" x14ac:dyDescent="0.3">
      <c r="B28" s="121"/>
      <c r="C28" s="74" t="s">
        <v>291</v>
      </c>
      <c r="D28" s="252" t="s">
        <v>698</v>
      </c>
      <c r="E28" s="36"/>
      <c r="F28" s="2"/>
      <c r="G28" s="4"/>
      <c r="H28" s="2"/>
      <c r="I28" s="2"/>
      <c r="J28" s="2"/>
      <c r="K28" s="2"/>
      <c r="L28" s="2"/>
      <c r="M28" s="2"/>
      <c r="N28" s="2"/>
      <c r="O28" s="2"/>
    </row>
    <row r="29" spans="2:16" s="3" customFormat="1" x14ac:dyDescent="0.3">
      <c r="B29" s="121"/>
      <c r="C29" s="78"/>
      <c r="D29" s="76"/>
      <c r="E29" s="36"/>
      <c r="F29" s="2"/>
      <c r="G29" s="4"/>
      <c r="H29" s="2"/>
      <c r="I29" s="2"/>
      <c r="J29" s="2"/>
      <c r="K29" s="2"/>
      <c r="L29" s="2"/>
      <c r="M29" s="2"/>
      <c r="N29" s="2"/>
      <c r="O29" s="2"/>
    </row>
    <row r="30" spans="2:16" s="3" customFormat="1" ht="14.5" thickBot="1" x14ac:dyDescent="0.35">
      <c r="B30" s="121"/>
      <c r="C30" s="78"/>
      <c r="D30" s="77" t="s">
        <v>49</v>
      </c>
      <c r="E30" s="36"/>
      <c r="G30" s="2"/>
      <c r="H30" s="4" t="s">
        <v>50</v>
      </c>
      <c r="I30" s="2"/>
      <c r="J30" s="2"/>
      <c r="K30" s="2"/>
      <c r="L30" s="2"/>
      <c r="M30" s="2"/>
      <c r="N30" s="2"/>
      <c r="O30" s="2"/>
      <c r="P30" s="2"/>
    </row>
    <row r="31" spans="2:16" s="3" customFormat="1" ht="351.75" customHeight="1" thickBot="1" x14ac:dyDescent="0.35">
      <c r="B31" s="121"/>
      <c r="C31" s="78"/>
      <c r="D31" s="10" t="s">
        <v>837</v>
      </c>
      <c r="E31" s="36"/>
      <c r="F31" s="346"/>
      <c r="G31" s="2"/>
      <c r="H31" s="4" t="s">
        <v>51</v>
      </c>
      <c r="I31" s="2"/>
      <c r="J31" s="2"/>
      <c r="K31" s="2"/>
      <c r="L31" s="2"/>
      <c r="M31" s="2"/>
      <c r="N31" s="2"/>
      <c r="O31" s="2"/>
      <c r="P31" s="2"/>
    </row>
    <row r="32" spans="2:16" s="3" customFormat="1" ht="32.25" customHeight="1" thickBot="1" x14ac:dyDescent="0.35">
      <c r="B32" s="375" t="s">
        <v>52</v>
      </c>
      <c r="C32" s="377"/>
      <c r="D32" s="38"/>
      <c r="E32" s="36"/>
      <c r="G32" s="2"/>
      <c r="H32" s="4" t="s">
        <v>53</v>
      </c>
      <c r="I32" s="2"/>
      <c r="J32" s="2"/>
      <c r="K32" s="2"/>
      <c r="L32" s="2"/>
      <c r="M32" s="2"/>
      <c r="N32" s="2"/>
      <c r="O32" s="2"/>
      <c r="P32" s="2"/>
    </row>
    <row r="33" spans="1:16" s="3" customFormat="1" ht="42.5" thickBot="1" x14ac:dyDescent="0.35">
      <c r="B33" s="121"/>
      <c r="C33" s="78"/>
      <c r="D33" s="253" t="s">
        <v>699</v>
      </c>
      <c r="E33" s="36"/>
      <c r="G33" s="2"/>
      <c r="H33" s="4" t="s">
        <v>54</v>
      </c>
      <c r="I33" s="2"/>
      <c r="J33" s="2"/>
      <c r="K33" s="2"/>
      <c r="L33" s="2"/>
      <c r="M33" s="2"/>
      <c r="N33" s="2"/>
      <c r="O33" s="2"/>
      <c r="P33" s="2"/>
    </row>
    <row r="34" spans="1:16" s="3" customFormat="1" x14ac:dyDescent="0.3">
      <c r="B34" s="121"/>
      <c r="C34" s="78"/>
      <c r="D34" s="38"/>
      <c r="E34" s="36"/>
      <c r="F34" s="5"/>
      <c r="G34" s="2"/>
      <c r="H34" s="4" t="s">
        <v>55</v>
      </c>
      <c r="I34" s="2"/>
      <c r="J34" s="2"/>
      <c r="K34" s="2"/>
      <c r="L34" s="2"/>
      <c r="M34" s="2"/>
      <c r="N34" s="2"/>
      <c r="O34" s="2"/>
      <c r="P34" s="2"/>
    </row>
    <row r="35" spans="1:16" s="3" customFormat="1" x14ac:dyDescent="0.3">
      <c r="B35" s="121"/>
      <c r="C35" s="125" t="s">
        <v>56</v>
      </c>
      <c r="D35" s="38"/>
      <c r="E35" s="36"/>
      <c r="G35" s="2"/>
      <c r="H35" s="4" t="s">
        <v>57</v>
      </c>
      <c r="I35" s="2"/>
      <c r="J35" s="2"/>
      <c r="K35" s="2"/>
      <c r="L35" s="2"/>
      <c r="M35" s="2"/>
      <c r="N35" s="2"/>
      <c r="O35" s="2"/>
      <c r="P35" s="2"/>
    </row>
    <row r="36" spans="1:16" s="3" customFormat="1" ht="31.5" customHeight="1" thickBot="1" x14ac:dyDescent="0.35">
      <c r="B36" s="375" t="s">
        <v>58</v>
      </c>
      <c r="C36" s="377"/>
      <c r="D36" s="38"/>
      <c r="E36" s="36"/>
      <c r="G36" s="2"/>
      <c r="H36" s="4" t="s">
        <v>59</v>
      </c>
      <c r="I36" s="2"/>
      <c r="J36" s="2"/>
      <c r="K36" s="2"/>
      <c r="L36" s="2"/>
      <c r="M36" s="2"/>
      <c r="N36" s="2"/>
      <c r="O36" s="2"/>
      <c r="P36" s="2"/>
    </row>
    <row r="37" spans="1:16" s="3" customFormat="1" x14ac:dyDescent="0.3">
      <c r="B37" s="121"/>
      <c r="C37" s="78" t="s">
        <v>60</v>
      </c>
      <c r="D37" s="254" t="s">
        <v>700</v>
      </c>
      <c r="E37" s="36"/>
      <c r="G37" s="2"/>
      <c r="H37" s="4" t="s">
        <v>61</v>
      </c>
      <c r="I37" s="2"/>
      <c r="J37" s="2"/>
      <c r="K37" s="2"/>
      <c r="L37" s="2"/>
      <c r="M37" s="2"/>
      <c r="N37" s="2"/>
      <c r="O37" s="2"/>
      <c r="P37" s="2"/>
    </row>
    <row r="38" spans="1:16" s="3" customFormat="1" x14ac:dyDescent="0.3">
      <c r="B38" s="121"/>
      <c r="C38" s="78" t="s">
        <v>62</v>
      </c>
      <c r="D38" s="255" t="s">
        <v>701</v>
      </c>
      <c r="E38" s="36"/>
      <c r="G38" s="2"/>
      <c r="H38" s="4" t="s">
        <v>63</v>
      </c>
      <c r="I38" s="2"/>
      <c r="J38" s="2"/>
      <c r="K38" s="2"/>
      <c r="L38" s="2"/>
      <c r="M38" s="2"/>
      <c r="N38" s="2"/>
      <c r="O38" s="2"/>
      <c r="P38" s="2"/>
    </row>
    <row r="39" spans="1:16" s="3" customFormat="1" ht="14.5" thickBot="1" x14ac:dyDescent="0.35">
      <c r="B39" s="121"/>
      <c r="C39" s="78" t="s">
        <v>64</v>
      </c>
      <c r="D39" s="12" t="s">
        <v>920</v>
      </c>
      <c r="E39" s="36"/>
      <c r="G39" s="2"/>
      <c r="H39" s="4" t="s">
        <v>65</v>
      </c>
      <c r="I39" s="2"/>
      <c r="J39" s="2"/>
      <c r="K39" s="2"/>
      <c r="L39" s="2"/>
      <c r="M39" s="2"/>
      <c r="N39" s="2"/>
      <c r="O39" s="2"/>
      <c r="P39" s="2"/>
    </row>
    <row r="40" spans="1:16" s="3" customFormat="1" ht="15" customHeight="1" thickBot="1" x14ac:dyDescent="0.35">
      <c r="B40" s="121"/>
      <c r="C40" s="74" t="s">
        <v>208</v>
      </c>
      <c r="D40" s="38"/>
      <c r="E40" s="36"/>
      <c r="G40" s="2"/>
      <c r="H40" s="4" t="s">
        <v>66</v>
      </c>
      <c r="I40" s="2"/>
      <c r="J40" s="2"/>
      <c r="K40" s="2"/>
      <c r="L40" s="2"/>
      <c r="M40" s="2"/>
      <c r="N40" s="2"/>
      <c r="O40" s="2"/>
      <c r="P40" s="2"/>
    </row>
    <row r="41" spans="1:16" s="3" customFormat="1" x14ac:dyDescent="0.3">
      <c r="B41" s="121"/>
      <c r="C41" s="78" t="s">
        <v>60</v>
      </c>
      <c r="D41" s="254" t="s">
        <v>924</v>
      </c>
      <c r="E41" s="36"/>
      <c r="G41" s="2"/>
      <c r="H41" s="4" t="s">
        <v>67</v>
      </c>
      <c r="I41" s="2"/>
      <c r="J41" s="2"/>
      <c r="K41" s="2"/>
      <c r="L41" s="2"/>
      <c r="M41" s="2"/>
      <c r="N41" s="2"/>
      <c r="O41" s="2"/>
      <c r="P41" s="2"/>
    </row>
    <row r="42" spans="1:16" s="3" customFormat="1" x14ac:dyDescent="0.3">
      <c r="B42" s="121"/>
      <c r="C42" s="78" t="s">
        <v>62</v>
      </c>
      <c r="D42" s="255" t="s">
        <v>921</v>
      </c>
      <c r="E42" s="36"/>
      <c r="G42" s="2"/>
      <c r="H42" s="4" t="s">
        <v>68</v>
      </c>
      <c r="I42" s="2"/>
      <c r="J42" s="2"/>
      <c r="K42" s="2"/>
      <c r="L42" s="2"/>
      <c r="M42" s="2"/>
      <c r="N42" s="2"/>
      <c r="O42" s="2"/>
      <c r="P42" s="2"/>
    </row>
    <row r="43" spans="1:16" s="3" customFormat="1" ht="14.5" thickBot="1" x14ac:dyDescent="0.35">
      <c r="B43" s="121"/>
      <c r="C43" s="78" t="s">
        <v>64</v>
      </c>
      <c r="D43" s="12" t="s">
        <v>920</v>
      </c>
      <c r="E43" s="36"/>
      <c r="G43" s="2"/>
      <c r="H43" s="4" t="s">
        <v>69</v>
      </c>
      <c r="I43" s="2"/>
      <c r="J43" s="2"/>
      <c r="K43" s="2"/>
      <c r="L43" s="2"/>
      <c r="M43" s="2"/>
      <c r="N43" s="2"/>
      <c r="O43" s="2"/>
      <c r="P43" s="2"/>
    </row>
    <row r="44" spans="1:16" s="3" customFormat="1" ht="14.5" thickBot="1" x14ac:dyDescent="0.35">
      <c r="B44" s="121"/>
      <c r="C44" s="74" t="s">
        <v>289</v>
      </c>
      <c r="D44" s="38"/>
      <c r="E44" s="36"/>
      <c r="G44" s="2"/>
      <c r="H44" s="4" t="s">
        <v>70</v>
      </c>
      <c r="I44" s="2"/>
      <c r="J44" s="2"/>
      <c r="K44" s="2"/>
      <c r="L44" s="2"/>
      <c r="M44" s="2"/>
      <c r="N44" s="2"/>
      <c r="O44" s="2"/>
      <c r="P44" s="2"/>
    </row>
    <row r="45" spans="1:16" s="3" customFormat="1" x14ac:dyDescent="0.3">
      <c r="B45" s="121"/>
      <c r="C45" s="78" t="s">
        <v>60</v>
      </c>
      <c r="D45" s="11" t="s">
        <v>702</v>
      </c>
      <c r="E45" s="36"/>
      <c r="G45" s="2"/>
      <c r="H45" s="4" t="s">
        <v>71</v>
      </c>
      <c r="I45" s="2"/>
      <c r="J45" s="2"/>
      <c r="K45" s="2"/>
      <c r="L45" s="2"/>
      <c r="M45" s="2"/>
      <c r="N45" s="2"/>
      <c r="O45" s="2"/>
      <c r="P45" s="2"/>
    </row>
    <row r="46" spans="1:16" s="3" customFormat="1" x14ac:dyDescent="0.3">
      <c r="B46" s="121"/>
      <c r="C46" s="78" t="s">
        <v>62</v>
      </c>
      <c r="D46" s="255" t="s">
        <v>703</v>
      </c>
      <c r="E46" s="36"/>
      <c r="G46" s="2"/>
      <c r="H46" s="4" t="s">
        <v>72</v>
      </c>
      <c r="I46" s="2"/>
      <c r="J46" s="2"/>
      <c r="K46" s="2"/>
      <c r="L46" s="2"/>
      <c r="M46" s="2"/>
      <c r="N46" s="2"/>
      <c r="O46" s="2"/>
      <c r="P46" s="2"/>
    </row>
    <row r="47" spans="1:16" ht="14.5" thickBot="1" x14ac:dyDescent="0.35">
      <c r="A47" s="3"/>
      <c r="B47" s="121"/>
      <c r="C47" s="78" t="s">
        <v>64</v>
      </c>
      <c r="D47" s="12" t="s">
        <v>920</v>
      </c>
      <c r="E47" s="36"/>
      <c r="H47" s="4" t="s">
        <v>73</v>
      </c>
    </row>
    <row r="48" spans="1:16" ht="14.5" thickBot="1" x14ac:dyDescent="0.35">
      <c r="B48" s="121"/>
      <c r="C48" s="74" t="s">
        <v>207</v>
      </c>
      <c r="D48" s="38"/>
      <c r="E48" s="36"/>
      <c r="H48" s="4" t="s">
        <v>74</v>
      </c>
    </row>
    <row r="49" spans="2:8" x14ac:dyDescent="0.3">
      <c r="B49" s="121"/>
      <c r="C49" s="78" t="s">
        <v>60</v>
      </c>
      <c r="D49" s="11" t="s">
        <v>704</v>
      </c>
      <c r="E49" s="36"/>
      <c r="H49" s="4" t="s">
        <v>75</v>
      </c>
    </row>
    <row r="50" spans="2:8" x14ac:dyDescent="0.3">
      <c r="B50" s="121"/>
      <c r="C50" s="78" t="s">
        <v>62</v>
      </c>
      <c r="D50" s="255" t="s">
        <v>705</v>
      </c>
      <c r="E50" s="36"/>
      <c r="H50" s="4" t="s">
        <v>76</v>
      </c>
    </row>
    <row r="51" spans="2:8" ht="14.5" thickBot="1" x14ac:dyDescent="0.35">
      <c r="B51" s="121"/>
      <c r="C51" s="78" t="s">
        <v>64</v>
      </c>
      <c r="D51" s="12" t="s">
        <v>920</v>
      </c>
      <c r="E51" s="36"/>
      <c r="H51" s="4" t="s">
        <v>77</v>
      </c>
    </row>
    <row r="52" spans="2:8" ht="14.5" thickBot="1" x14ac:dyDescent="0.35">
      <c r="B52" s="121"/>
      <c r="C52" s="74" t="s">
        <v>207</v>
      </c>
      <c r="D52" s="38"/>
      <c r="E52" s="36"/>
      <c r="H52" s="4" t="s">
        <v>78</v>
      </c>
    </row>
    <row r="53" spans="2:8" x14ac:dyDescent="0.3">
      <c r="B53" s="121"/>
      <c r="C53" s="78" t="s">
        <v>60</v>
      </c>
      <c r="D53" s="11"/>
      <c r="E53" s="36"/>
      <c r="H53" s="4" t="s">
        <v>79</v>
      </c>
    </row>
    <row r="54" spans="2:8" x14ac:dyDescent="0.3">
      <c r="B54" s="121"/>
      <c r="C54" s="78" t="s">
        <v>62</v>
      </c>
      <c r="D54" s="9"/>
      <c r="E54" s="36"/>
      <c r="H54" s="4" t="s">
        <v>80</v>
      </c>
    </row>
    <row r="55" spans="2:8" ht="14.5" thickBot="1" x14ac:dyDescent="0.35">
      <c r="B55" s="121"/>
      <c r="C55" s="78" t="s">
        <v>64</v>
      </c>
      <c r="D55" s="12"/>
      <c r="E55" s="36"/>
      <c r="H55" s="4" t="s">
        <v>81</v>
      </c>
    </row>
    <row r="56" spans="2:8" ht="14.5" thickBot="1" x14ac:dyDescent="0.35">
      <c r="B56" s="121"/>
      <c r="C56" s="74" t="s">
        <v>207</v>
      </c>
      <c r="D56" s="38"/>
      <c r="E56" s="36"/>
      <c r="H56" s="4" t="s">
        <v>82</v>
      </c>
    </row>
    <row r="57" spans="2:8" x14ac:dyDescent="0.3">
      <c r="B57" s="121"/>
      <c r="C57" s="78" t="s">
        <v>60</v>
      </c>
      <c r="D57" s="11"/>
      <c r="E57" s="36"/>
      <c r="H57" s="4" t="s">
        <v>83</v>
      </c>
    </row>
    <row r="58" spans="2:8" x14ac:dyDescent="0.3">
      <c r="B58" s="121"/>
      <c r="C58" s="78" t="s">
        <v>62</v>
      </c>
      <c r="D58" s="9"/>
      <c r="E58" s="36"/>
      <c r="H58" s="4" t="s">
        <v>84</v>
      </c>
    </row>
    <row r="59" spans="2:8" ht="14.5" thickBot="1" x14ac:dyDescent="0.35">
      <c r="B59" s="121"/>
      <c r="C59" s="78" t="s">
        <v>64</v>
      </c>
      <c r="D59" s="12"/>
      <c r="E59" s="36"/>
      <c r="H59" s="4" t="s">
        <v>85</v>
      </c>
    </row>
    <row r="60" spans="2:8" ht="14.5" thickBot="1" x14ac:dyDescent="0.35">
      <c r="B60" s="126"/>
      <c r="C60" s="127"/>
      <c r="D60" s="79"/>
      <c r="E60" s="48"/>
      <c r="H60" s="4" t="s">
        <v>86</v>
      </c>
    </row>
    <row r="61" spans="2:8" x14ac:dyDescent="0.3">
      <c r="H61" s="4" t="s">
        <v>87</v>
      </c>
    </row>
    <row r="62" spans="2:8" x14ac:dyDescent="0.3">
      <c r="H62" s="4" t="s">
        <v>88</v>
      </c>
    </row>
    <row r="63" spans="2:8" x14ac:dyDescent="0.3">
      <c r="H63" s="4" t="s">
        <v>89</v>
      </c>
    </row>
    <row r="64" spans="2:8" x14ac:dyDescent="0.3">
      <c r="H64" s="4" t="s">
        <v>90</v>
      </c>
    </row>
    <row r="65" spans="8:8" x14ac:dyDescent="0.3">
      <c r="H65" s="4" t="s">
        <v>91</v>
      </c>
    </row>
    <row r="66" spans="8:8" x14ac:dyDescent="0.3">
      <c r="H66" s="4" t="s">
        <v>92</v>
      </c>
    </row>
    <row r="67" spans="8:8" x14ac:dyDescent="0.3">
      <c r="H67" s="4" t="s">
        <v>93</v>
      </c>
    </row>
    <row r="68" spans="8:8" x14ac:dyDescent="0.3">
      <c r="H68" s="4" t="s">
        <v>94</v>
      </c>
    </row>
    <row r="69" spans="8:8" x14ac:dyDescent="0.3">
      <c r="H69" s="4" t="s">
        <v>95</v>
      </c>
    </row>
    <row r="70" spans="8:8" x14ac:dyDescent="0.3">
      <c r="H70" s="4" t="s">
        <v>96</v>
      </c>
    </row>
    <row r="71" spans="8:8" x14ac:dyDescent="0.3">
      <c r="H71" s="4" t="s">
        <v>97</v>
      </c>
    </row>
    <row r="72" spans="8:8" x14ac:dyDescent="0.3">
      <c r="H72" s="4" t="s">
        <v>98</v>
      </c>
    </row>
    <row r="73" spans="8:8" x14ac:dyDescent="0.3">
      <c r="H73" s="4" t="s">
        <v>99</v>
      </c>
    </row>
    <row r="74" spans="8:8" x14ac:dyDescent="0.3">
      <c r="H74" s="4" t="s">
        <v>100</v>
      </c>
    </row>
    <row r="75" spans="8:8" x14ac:dyDescent="0.3">
      <c r="H75" s="4" t="s">
        <v>101</v>
      </c>
    </row>
    <row r="76" spans="8:8" x14ac:dyDescent="0.3">
      <c r="H76" s="4" t="s">
        <v>102</v>
      </c>
    </row>
    <row r="77" spans="8:8" x14ac:dyDescent="0.3">
      <c r="H77" s="4" t="s">
        <v>103</v>
      </c>
    </row>
    <row r="78" spans="8:8" x14ac:dyDescent="0.3">
      <c r="H78" s="4" t="s">
        <v>104</v>
      </c>
    </row>
    <row r="79" spans="8:8" x14ac:dyDescent="0.3">
      <c r="H79" s="4" t="s">
        <v>105</v>
      </c>
    </row>
    <row r="80" spans="8:8" x14ac:dyDescent="0.3">
      <c r="H80" s="4" t="s">
        <v>106</v>
      </c>
    </row>
    <row r="81" spans="8:8" x14ac:dyDescent="0.3">
      <c r="H81" s="4" t="s">
        <v>107</v>
      </c>
    </row>
    <row r="82" spans="8:8" x14ac:dyDescent="0.3">
      <c r="H82" s="4" t="s">
        <v>108</v>
      </c>
    </row>
    <row r="83" spans="8:8" x14ac:dyDescent="0.3">
      <c r="H83" s="4" t="s">
        <v>109</v>
      </c>
    </row>
    <row r="84" spans="8:8" x14ac:dyDescent="0.3">
      <c r="H84" s="4" t="s">
        <v>110</v>
      </c>
    </row>
    <row r="85" spans="8:8" x14ac:dyDescent="0.3">
      <c r="H85" s="4" t="s">
        <v>111</v>
      </c>
    </row>
    <row r="86" spans="8:8" x14ac:dyDescent="0.3">
      <c r="H86" s="4" t="s">
        <v>112</v>
      </c>
    </row>
    <row r="87" spans="8:8" x14ac:dyDescent="0.3">
      <c r="H87" s="4" t="s">
        <v>113</v>
      </c>
    </row>
    <row r="88" spans="8:8" x14ac:dyDescent="0.3">
      <c r="H88" s="4" t="s">
        <v>114</v>
      </c>
    </row>
    <row r="89" spans="8:8" x14ac:dyDescent="0.3">
      <c r="H89" s="4" t="s">
        <v>115</v>
      </c>
    </row>
    <row r="90" spans="8:8" x14ac:dyDescent="0.3">
      <c r="H90" s="4" t="s">
        <v>116</v>
      </c>
    </row>
    <row r="91" spans="8:8" x14ac:dyDescent="0.3">
      <c r="H91" s="4" t="s">
        <v>117</v>
      </c>
    </row>
    <row r="92" spans="8:8" x14ac:dyDescent="0.3">
      <c r="H92" s="4" t="s">
        <v>118</v>
      </c>
    </row>
    <row r="93" spans="8:8" x14ac:dyDescent="0.3">
      <c r="H93" s="4" t="s">
        <v>119</v>
      </c>
    </row>
    <row r="94" spans="8:8" x14ac:dyDescent="0.3">
      <c r="H94" s="4" t="s">
        <v>120</v>
      </c>
    </row>
    <row r="95" spans="8:8" x14ac:dyDescent="0.3">
      <c r="H95" s="4" t="s">
        <v>121</v>
      </c>
    </row>
    <row r="96" spans="8:8" x14ac:dyDescent="0.3">
      <c r="H96" s="4" t="s">
        <v>122</v>
      </c>
    </row>
    <row r="97" spans="8:8" x14ac:dyDescent="0.3">
      <c r="H97" s="4" t="s">
        <v>123</v>
      </c>
    </row>
    <row r="98" spans="8:8" x14ac:dyDescent="0.3">
      <c r="H98" s="4" t="s">
        <v>124</v>
      </c>
    </row>
    <row r="99" spans="8:8" x14ac:dyDescent="0.3">
      <c r="H99" s="4" t="s">
        <v>125</v>
      </c>
    </row>
    <row r="100" spans="8:8" x14ac:dyDescent="0.3">
      <c r="H100" s="4" t="s">
        <v>126</v>
      </c>
    </row>
    <row r="101" spans="8:8" x14ac:dyDescent="0.3">
      <c r="H101" s="4" t="s">
        <v>127</v>
      </c>
    </row>
    <row r="102" spans="8:8" x14ac:dyDescent="0.3">
      <c r="H102" s="4" t="s">
        <v>128</v>
      </c>
    </row>
    <row r="103" spans="8:8" x14ac:dyDescent="0.3">
      <c r="H103" s="4" t="s">
        <v>129</v>
      </c>
    </row>
    <row r="104" spans="8:8" x14ac:dyDescent="0.3">
      <c r="H104" s="4" t="s">
        <v>130</v>
      </c>
    </row>
    <row r="105" spans="8:8" x14ac:dyDescent="0.3">
      <c r="H105" s="4" t="s">
        <v>131</v>
      </c>
    </row>
    <row r="106" spans="8:8" x14ac:dyDescent="0.3">
      <c r="H106" s="4" t="s">
        <v>132</v>
      </c>
    </row>
    <row r="107" spans="8:8" x14ac:dyDescent="0.3">
      <c r="H107" s="4" t="s">
        <v>133</v>
      </c>
    </row>
    <row r="108" spans="8:8" x14ac:dyDescent="0.3">
      <c r="H108" s="4" t="s">
        <v>134</v>
      </c>
    </row>
    <row r="109" spans="8:8" x14ac:dyDescent="0.3">
      <c r="H109" s="4" t="s">
        <v>135</v>
      </c>
    </row>
    <row r="110" spans="8:8" x14ac:dyDescent="0.3">
      <c r="H110" s="4" t="s">
        <v>136</v>
      </c>
    </row>
    <row r="111" spans="8:8" x14ac:dyDescent="0.3">
      <c r="H111" s="4" t="s">
        <v>137</v>
      </c>
    </row>
    <row r="112" spans="8:8" x14ac:dyDescent="0.3">
      <c r="H112" s="4" t="s">
        <v>138</v>
      </c>
    </row>
    <row r="113" spans="8:8" x14ac:dyDescent="0.3">
      <c r="H113" s="4" t="s">
        <v>139</v>
      </c>
    </row>
    <row r="114" spans="8:8" x14ac:dyDescent="0.3">
      <c r="H114" s="4" t="s">
        <v>140</v>
      </c>
    </row>
    <row r="115" spans="8:8" x14ac:dyDescent="0.3">
      <c r="H115" s="4" t="s">
        <v>141</v>
      </c>
    </row>
    <row r="116" spans="8:8" x14ac:dyDescent="0.3">
      <c r="H116" s="4" t="s">
        <v>142</v>
      </c>
    </row>
    <row r="117" spans="8:8" x14ac:dyDescent="0.3">
      <c r="H117" s="4" t="s">
        <v>143</v>
      </c>
    </row>
    <row r="118" spans="8:8" x14ac:dyDescent="0.3">
      <c r="H118" s="4" t="s">
        <v>144</v>
      </c>
    </row>
    <row r="119" spans="8:8" x14ac:dyDescent="0.3">
      <c r="H119" s="4" t="s">
        <v>145</v>
      </c>
    </row>
    <row r="120" spans="8:8" x14ac:dyDescent="0.3">
      <c r="H120" s="4" t="s">
        <v>146</v>
      </c>
    </row>
    <row r="121" spans="8:8" x14ac:dyDescent="0.3">
      <c r="H121" s="4" t="s">
        <v>147</v>
      </c>
    </row>
    <row r="122" spans="8:8" x14ac:dyDescent="0.3">
      <c r="H122" s="4" t="s">
        <v>148</v>
      </c>
    </row>
    <row r="123" spans="8:8" x14ac:dyDescent="0.3">
      <c r="H123" s="4" t="s">
        <v>149</v>
      </c>
    </row>
    <row r="124" spans="8:8" x14ac:dyDescent="0.3">
      <c r="H124" s="4" t="s">
        <v>150</v>
      </c>
    </row>
    <row r="125" spans="8:8" x14ac:dyDescent="0.3">
      <c r="H125" s="4" t="s">
        <v>151</v>
      </c>
    </row>
    <row r="126" spans="8:8" x14ac:dyDescent="0.3">
      <c r="H126" s="4" t="s">
        <v>152</v>
      </c>
    </row>
    <row r="127" spans="8:8" x14ac:dyDescent="0.3">
      <c r="H127" s="4" t="s">
        <v>153</v>
      </c>
    </row>
    <row r="128" spans="8:8" x14ac:dyDescent="0.3">
      <c r="H128" s="4" t="s">
        <v>154</v>
      </c>
    </row>
    <row r="129" spans="8:8" x14ac:dyDescent="0.3">
      <c r="H129" s="4" t="s">
        <v>155</v>
      </c>
    </row>
    <row r="130" spans="8:8" x14ac:dyDescent="0.3">
      <c r="H130" s="4" t="s">
        <v>156</v>
      </c>
    </row>
    <row r="131" spans="8:8" x14ac:dyDescent="0.3">
      <c r="H131" s="4" t="s">
        <v>157</v>
      </c>
    </row>
    <row r="132" spans="8:8" x14ac:dyDescent="0.3">
      <c r="H132" s="4" t="s">
        <v>158</v>
      </c>
    </row>
    <row r="133" spans="8:8" x14ac:dyDescent="0.3">
      <c r="H133" s="4" t="s">
        <v>159</v>
      </c>
    </row>
    <row r="134" spans="8:8" x14ac:dyDescent="0.3">
      <c r="H134" s="4" t="s">
        <v>160</v>
      </c>
    </row>
    <row r="135" spans="8:8" x14ac:dyDescent="0.3">
      <c r="H135" s="4" t="s">
        <v>161</v>
      </c>
    </row>
    <row r="136" spans="8:8" x14ac:dyDescent="0.3">
      <c r="H136" s="4" t="s">
        <v>162</v>
      </c>
    </row>
    <row r="137" spans="8:8" x14ac:dyDescent="0.3">
      <c r="H137" s="4" t="s">
        <v>163</v>
      </c>
    </row>
    <row r="138" spans="8:8" x14ac:dyDescent="0.3">
      <c r="H138" s="4" t="s">
        <v>164</v>
      </c>
    </row>
    <row r="139" spans="8:8" x14ac:dyDescent="0.3">
      <c r="H139" s="4" t="s">
        <v>165</v>
      </c>
    </row>
    <row r="140" spans="8:8" x14ac:dyDescent="0.3">
      <c r="H140" s="4" t="s">
        <v>166</v>
      </c>
    </row>
    <row r="141" spans="8:8" x14ac:dyDescent="0.3">
      <c r="H141" s="4" t="s">
        <v>167</v>
      </c>
    </row>
    <row r="142" spans="8:8" x14ac:dyDescent="0.3">
      <c r="H142" s="4" t="s">
        <v>168</v>
      </c>
    </row>
    <row r="143" spans="8:8" x14ac:dyDescent="0.3">
      <c r="H143" s="4" t="s">
        <v>169</v>
      </c>
    </row>
    <row r="144" spans="8:8" x14ac:dyDescent="0.3">
      <c r="H144" s="4" t="s">
        <v>170</v>
      </c>
    </row>
    <row r="145" spans="8:8" x14ac:dyDescent="0.3">
      <c r="H145" s="4" t="s">
        <v>171</v>
      </c>
    </row>
    <row r="146" spans="8:8" x14ac:dyDescent="0.3">
      <c r="H146" s="4" t="s">
        <v>172</v>
      </c>
    </row>
    <row r="147" spans="8:8" x14ac:dyDescent="0.3">
      <c r="H147" s="4" t="s">
        <v>173</v>
      </c>
    </row>
    <row r="148" spans="8:8" x14ac:dyDescent="0.3">
      <c r="H148" s="4" t="s">
        <v>174</v>
      </c>
    </row>
    <row r="149" spans="8:8" x14ac:dyDescent="0.3">
      <c r="H149" s="4" t="s">
        <v>175</v>
      </c>
    </row>
    <row r="150" spans="8:8" x14ac:dyDescent="0.3">
      <c r="H150" s="4" t="s">
        <v>176</v>
      </c>
    </row>
    <row r="151" spans="8:8" x14ac:dyDescent="0.3">
      <c r="H151" s="4" t="s">
        <v>177</v>
      </c>
    </row>
    <row r="152" spans="8:8" x14ac:dyDescent="0.3">
      <c r="H152" s="4" t="s">
        <v>178</v>
      </c>
    </row>
    <row r="153" spans="8:8" x14ac:dyDescent="0.3">
      <c r="H153" s="4" t="s">
        <v>179</v>
      </c>
    </row>
    <row r="154" spans="8:8" x14ac:dyDescent="0.3">
      <c r="H154" s="4" t="s">
        <v>180</v>
      </c>
    </row>
    <row r="155" spans="8:8" x14ac:dyDescent="0.3">
      <c r="H155" s="4" t="s">
        <v>181</v>
      </c>
    </row>
    <row r="156" spans="8:8" x14ac:dyDescent="0.3">
      <c r="H156" s="4" t="s">
        <v>182</v>
      </c>
    </row>
    <row r="157" spans="8:8" x14ac:dyDescent="0.3">
      <c r="H157" s="4" t="s">
        <v>183</v>
      </c>
    </row>
    <row r="158" spans="8:8" x14ac:dyDescent="0.3">
      <c r="H158" s="4" t="s">
        <v>184</v>
      </c>
    </row>
    <row r="159" spans="8:8" x14ac:dyDescent="0.3">
      <c r="H159" s="4" t="s">
        <v>185</v>
      </c>
    </row>
    <row r="160" spans="8:8" x14ac:dyDescent="0.3">
      <c r="H160" s="4" t="s">
        <v>186</v>
      </c>
    </row>
    <row r="161" spans="8:8" x14ac:dyDescent="0.3">
      <c r="H161" s="4" t="s">
        <v>187</v>
      </c>
    </row>
    <row r="162" spans="8:8" x14ac:dyDescent="0.3">
      <c r="H162" s="4" t="s">
        <v>188</v>
      </c>
    </row>
    <row r="163" spans="8:8" x14ac:dyDescent="0.3">
      <c r="H163" s="4" t="s">
        <v>189</v>
      </c>
    </row>
    <row r="164" spans="8:8" x14ac:dyDescent="0.3">
      <c r="H164" s="4" t="s">
        <v>190</v>
      </c>
    </row>
    <row r="165" spans="8:8" x14ac:dyDescent="0.3">
      <c r="H165" s="4" t="s">
        <v>191</v>
      </c>
    </row>
    <row r="166" spans="8:8" x14ac:dyDescent="0.3">
      <c r="H166" s="4" t="s">
        <v>192</v>
      </c>
    </row>
    <row r="167" spans="8:8" x14ac:dyDescent="0.3">
      <c r="H167" s="4" t="s">
        <v>193</v>
      </c>
    </row>
    <row r="168" spans="8:8" x14ac:dyDescent="0.3">
      <c r="H168" s="4" t="s">
        <v>194</v>
      </c>
    </row>
    <row r="169" spans="8:8" x14ac:dyDescent="0.3">
      <c r="H169" s="4" t="s">
        <v>195</v>
      </c>
    </row>
    <row r="170" spans="8:8" x14ac:dyDescent="0.3">
      <c r="H170" s="4" t="s">
        <v>196</v>
      </c>
    </row>
    <row r="171" spans="8:8" x14ac:dyDescent="0.3">
      <c r="H171" s="4" t="s">
        <v>197</v>
      </c>
    </row>
    <row r="172" spans="8:8" x14ac:dyDescent="0.3">
      <c r="H172" s="4" t="s">
        <v>198</v>
      </c>
    </row>
    <row r="173" spans="8:8" x14ac:dyDescent="0.3">
      <c r="H173" s="4" t="s">
        <v>199</v>
      </c>
    </row>
    <row r="174" spans="8:8" x14ac:dyDescent="0.3">
      <c r="H174" s="4" t="s">
        <v>200</v>
      </c>
    </row>
    <row r="175" spans="8:8" x14ac:dyDescent="0.3">
      <c r="H175" s="4" t="s">
        <v>201</v>
      </c>
    </row>
    <row r="176" spans="8:8" x14ac:dyDescent="0.3">
      <c r="H176" s="4" t="s">
        <v>202</v>
      </c>
    </row>
    <row r="177" spans="8:8" x14ac:dyDescent="0.3">
      <c r="H177" s="4" t="s">
        <v>203</v>
      </c>
    </row>
  </sheetData>
  <mergeCells count="9">
    <mergeCell ref="D23:D24"/>
    <mergeCell ref="B16:C16"/>
    <mergeCell ref="B27:C27"/>
    <mergeCell ref="B36:C36"/>
    <mergeCell ref="B26:C26"/>
    <mergeCell ref="B19:C19"/>
    <mergeCell ref="B23:C24"/>
    <mergeCell ref="B25:C25"/>
    <mergeCell ref="B32:C32"/>
  </mergeCells>
  <dataValidations count="5">
    <dataValidation type="list" allowBlank="1" showInputMessage="1" showErrorMessage="1" sqref="D65534" xr:uid="{00000000-0002-0000-0000-000000000000}">
      <formula1>$P$15:$P$26</formula1>
    </dataValidation>
    <dataValidation type="list" allowBlank="1" showInputMessage="1" showErrorMessage="1" sqref="IV65532" xr:uid="{00000000-0002-0000-0000-000001000000}">
      <formula1>$K$15:$K$19</formula1>
    </dataValidation>
    <dataValidation type="list" allowBlank="1" showInputMessage="1" showErrorMessage="1" sqref="D65533" xr:uid="{00000000-0002-0000-0000-000002000000}">
      <formula1>$O$15:$O$26</formula1>
    </dataValidation>
    <dataValidation type="list" allowBlank="1" showInputMessage="1" showErrorMessage="1" sqref="IV65525 D65525" xr:uid="{00000000-0002-0000-0000-000003000000}">
      <formula1>$I$15:$I$17</formula1>
    </dataValidation>
    <dataValidation type="list" allowBlank="1" showInputMessage="1" showErrorMessage="1" sqref="IV65526:IV65530 D65526:D65530" xr:uid="{00000000-0002-0000-0000-000004000000}">
      <formula1>$H$15:$H$177</formula1>
    </dataValidation>
  </dataValidations>
  <hyperlinks>
    <hyperlink ref="D33" r:id="rId1" display="http://www.ge.undp.org/content/georgia/en/home/operations/projects/environment_and_energy/floods.html" xr:uid="{00000000-0004-0000-0000-000000000000}"/>
    <hyperlink ref="D38" r:id="rId2" xr:uid="{00000000-0004-0000-0000-000001000000}"/>
    <hyperlink ref="D46" r:id="rId3" xr:uid="{00000000-0004-0000-0000-000002000000}"/>
    <hyperlink ref="D50" r:id="rId4" xr:uid="{00000000-0004-0000-0000-000003000000}"/>
  </hyperlinks>
  <pageMargins left="0.7" right="0.7" top="0.75" bottom="0.75" header="0.3" footer="0.3"/>
  <pageSetup orientation="landscape"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O47"/>
  <sheetViews>
    <sheetView workbookViewId="0">
      <selection activeCell="E14" sqref="E14"/>
    </sheetView>
  </sheetViews>
  <sheetFormatPr defaultColWidth="9.1796875" defaultRowHeight="14" x14ac:dyDescent="0.3"/>
  <cols>
    <col min="1" max="1" width="1.453125" style="14" customWidth="1"/>
    <col min="2" max="2" width="1.54296875" style="13" customWidth="1"/>
    <col min="3" max="3" width="10.1796875" style="13" customWidth="1"/>
    <col min="4" max="4" width="21" style="13" customWidth="1"/>
    <col min="5" max="5" width="45.81640625" style="14" customWidth="1"/>
    <col min="6" max="6" width="22.81640625" style="14" customWidth="1"/>
    <col min="7" max="7" width="13.54296875" style="14" customWidth="1"/>
    <col min="8" max="8" width="1.1796875" style="14" customWidth="1"/>
    <col min="9" max="9" width="1.453125" style="14" customWidth="1"/>
    <col min="10" max="10" width="9.1796875" style="14"/>
    <col min="11" max="14" width="18.1796875" style="14" customWidth="1"/>
    <col min="15" max="15" width="9.1796875" style="14" customWidth="1"/>
    <col min="16" max="16384" width="9.1796875" style="14"/>
  </cols>
  <sheetData>
    <row r="1" spans="2:15" ht="14.5" thickBot="1" x14ac:dyDescent="0.35"/>
    <row r="2" spans="2:15" ht="14.5" thickBot="1" x14ac:dyDescent="0.35">
      <c r="B2" s="57"/>
      <c r="C2" s="58"/>
      <c r="D2" s="58"/>
      <c r="E2" s="59"/>
      <c r="F2" s="59"/>
      <c r="G2" s="59"/>
      <c r="H2" s="60"/>
    </row>
    <row r="3" spans="2:15" ht="20.5" thickBot="1" x14ac:dyDescent="0.45">
      <c r="B3" s="61"/>
      <c r="C3" s="393" t="s">
        <v>922</v>
      </c>
      <c r="D3" s="394"/>
      <c r="E3" s="394"/>
      <c r="F3" s="394"/>
      <c r="G3" s="395"/>
      <c r="H3" s="62"/>
    </row>
    <row r="4" spans="2:15" x14ac:dyDescent="0.3">
      <c r="B4" s="398"/>
      <c r="C4" s="399"/>
      <c r="D4" s="399"/>
      <c r="E4" s="399"/>
      <c r="F4" s="399"/>
      <c r="G4" s="64"/>
      <c r="H4" s="62"/>
    </row>
    <row r="5" spans="2:15" x14ac:dyDescent="0.3">
      <c r="B5" s="63"/>
      <c r="C5" s="397"/>
      <c r="D5" s="397"/>
      <c r="E5" s="397"/>
      <c r="F5" s="397"/>
      <c r="G5" s="64"/>
      <c r="H5" s="62"/>
    </row>
    <row r="6" spans="2:15" x14ac:dyDescent="0.3">
      <c r="B6" s="63"/>
      <c r="C6" s="37"/>
      <c r="D6" s="42"/>
      <c r="E6" s="38"/>
      <c r="F6" s="64"/>
      <c r="G6" s="64"/>
      <c r="H6" s="62"/>
    </row>
    <row r="7" spans="2:15" x14ac:dyDescent="0.3">
      <c r="B7" s="63"/>
      <c r="C7" s="380" t="s">
        <v>244</v>
      </c>
      <c r="D7" s="380"/>
      <c r="E7" s="39"/>
      <c r="F7" s="64"/>
      <c r="G7" s="64"/>
      <c r="H7" s="62"/>
    </row>
    <row r="8" spans="2:15" ht="18" customHeight="1" thickBot="1" x14ac:dyDescent="0.4">
      <c r="B8" s="63"/>
      <c r="C8" s="391" t="s">
        <v>258</v>
      </c>
      <c r="D8" s="391"/>
      <c r="E8" s="391"/>
      <c r="F8" s="391"/>
      <c r="G8" s="64"/>
      <c r="H8" s="62"/>
      <c r="K8" s="372"/>
    </row>
    <row r="9" spans="2:15" ht="39.75" customHeight="1" thickBot="1" x14ac:dyDescent="0.35">
      <c r="B9" s="63"/>
      <c r="C9" s="380" t="s">
        <v>876</v>
      </c>
      <c r="D9" s="380"/>
      <c r="E9" s="387">
        <v>4899985</v>
      </c>
      <c r="F9" s="388"/>
      <c r="G9" s="64"/>
      <c r="H9" s="62"/>
      <c r="K9" s="370"/>
    </row>
    <row r="10" spans="2:15" ht="34.5" customHeight="1" thickBot="1" x14ac:dyDescent="0.35">
      <c r="B10" s="63"/>
      <c r="C10" s="380" t="s">
        <v>245</v>
      </c>
      <c r="D10" s="380"/>
      <c r="E10" s="389"/>
      <c r="F10" s="390"/>
      <c r="G10" s="64"/>
      <c r="H10" s="62"/>
      <c r="K10" s="335"/>
    </row>
    <row r="11" spans="2:15" ht="14.5" thickBot="1" x14ac:dyDescent="0.35">
      <c r="B11" s="63"/>
      <c r="C11" s="42"/>
      <c r="D11" s="42"/>
      <c r="E11" s="64"/>
      <c r="F11" s="64"/>
      <c r="G11" s="64"/>
      <c r="H11" s="62"/>
      <c r="K11" s="335"/>
    </row>
    <row r="12" spans="2:15" ht="18.75" customHeight="1" thickBot="1" x14ac:dyDescent="0.35">
      <c r="B12" s="63"/>
      <c r="C12" s="380" t="s">
        <v>329</v>
      </c>
      <c r="D12" s="380"/>
      <c r="E12" s="387"/>
      <c r="F12" s="388"/>
      <c r="G12" s="64"/>
      <c r="H12" s="62"/>
      <c r="K12" s="336"/>
    </row>
    <row r="13" spans="2:15" ht="15" customHeight="1" x14ac:dyDescent="0.3">
      <c r="B13" s="63"/>
      <c r="C13" s="400" t="s">
        <v>328</v>
      </c>
      <c r="D13" s="400"/>
      <c r="E13" s="400"/>
      <c r="F13" s="400"/>
      <c r="G13" s="64"/>
      <c r="H13" s="62"/>
    </row>
    <row r="14" spans="2:15" ht="15" customHeight="1" x14ac:dyDescent="0.3">
      <c r="B14" s="63"/>
      <c r="C14" s="310"/>
      <c r="D14" s="310"/>
      <c r="E14" s="310"/>
      <c r="F14" s="310"/>
      <c r="G14" s="64"/>
      <c r="H14" s="62"/>
      <c r="K14" s="336"/>
    </row>
    <row r="15" spans="2:15" ht="14.5" thickBot="1" x14ac:dyDescent="0.35">
      <c r="B15" s="63"/>
      <c r="C15" s="380" t="s">
        <v>218</v>
      </c>
      <c r="D15" s="380"/>
      <c r="E15" s="64"/>
      <c r="F15" s="64"/>
      <c r="G15" s="64"/>
      <c r="H15" s="62"/>
      <c r="J15" s="15"/>
      <c r="K15" s="15"/>
      <c r="L15" s="15"/>
      <c r="M15" s="15"/>
      <c r="N15" s="15"/>
      <c r="O15" s="15"/>
    </row>
    <row r="16" spans="2:15" ht="50.15" customHeight="1" thickBot="1" x14ac:dyDescent="0.35">
      <c r="B16" s="63"/>
      <c r="C16" s="380" t="s">
        <v>923</v>
      </c>
      <c r="D16" s="380"/>
      <c r="E16" s="132" t="s">
        <v>219</v>
      </c>
      <c r="F16" s="133" t="s">
        <v>220</v>
      </c>
      <c r="G16" s="64"/>
      <c r="H16" s="62"/>
      <c r="J16" s="15"/>
      <c r="K16" s="299"/>
      <c r="L16" s="299"/>
      <c r="M16" s="299"/>
      <c r="N16" s="299"/>
      <c r="O16" s="15"/>
    </row>
    <row r="17" spans="2:15" ht="28.5" thickBot="1" x14ac:dyDescent="0.35">
      <c r="B17" s="63"/>
      <c r="C17" s="300"/>
      <c r="D17" s="300"/>
      <c r="E17" s="321" t="s">
        <v>735</v>
      </c>
      <c r="F17" s="329">
        <v>9036.0700000000015</v>
      </c>
      <c r="G17" s="64" t="s">
        <v>818</v>
      </c>
      <c r="H17" s="62"/>
      <c r="J17" s="15"/>
      <c r="K17" s="299"/>
      <c r="L17" s="299"/>
      <c r="M17" s="299"/>
      <c r="N17" s="299"/>
      <c r="O17" s="15"/>
    </row>
    <row r="18" spans="2:15" ht="42.5" thickBot="1" x14ac:dyDescent="0.35">
      <c r="B18" s="63"/>
      <c r="C18" s="300"/>
      <c r="D18" s="300"/>
      <c r="E18" s="321" t="s">
        <v>745</v>
      </c>
      <c r="F18" s="329">
        <v>6930</v>
      </c>
      <c r="G18" s="64" t="s">
        <v>818</v>
      </c>
      <c r="H18" s="62"/>
      <c r="J18" s="15"/>
      <c r="K18" s="299"/>
      <c r="L18" s="299"/>
      <c r="M18" s="299"/>
      <c r="N18" s="299"/>
      <c r="O18" s="15"/>
    </row>
    <row r="19" spans="2:15" ht="70.5" thickBot="1" x14ac:dyDescent="0.35">
      <c r="B19" s="63"/>
      <c r="C19" s="300"/>
      <c r="D19" s="300"/>
      <c r="E19" s="321" t="s">
        <v>750</v>
      </c>
      <c r="F19" s="329">
        <v>758930.75000000012</v>
      </c>
      <c r="G19" s="64" t="s">
        <v>818</v>
      </c>
      <c r="H19" s="62"/>
      <c r="J19" s="15"/>
      <c r="K19" s="299"/>
      <c r="L19" s="299"/>
      <c r="M19" s="299"/>
      <c r="N19" s="299"/>
      <c r="O19" s="15"/>
    </row>
    <row r="20" spans="2:15" ht="56.5" thickBot="1" x14ac:dyDescent="0.35">
      <c r="B20" s="63"/>
      <c r="C20" s="300"/>
      <c r="D20" s="300"/>
      <c r="E20" s="321" t="s">
        <v>753</v>
      </c>
      <c r="F20" s="329">
        <v>11114.85</v>
      </c>
      <c r="G20" s="64" t="s">
        <v>818</v>
      </c>
      <c r="H20" s="62"/>
      <c r="J20" s="15"/>
      <c r="K20" s="299"/>
      <c r="L20" s="299"/>
      <c r="M20" s="299"/>
      <c r="N20" s="299"/>
      <c r="O20" s="15"/>
    </row>
    <row r="21" spans="2:15" ht="56.5" thickBot="1" x14ac:dyDescent="0.35">
      <c r="B21" s="63"/>
      <c r="C21" s="300"/>
      <c r="D21" s="300"/>
      <c r="E21" s="321" t="s">
        <v>757</v>
      </c>
      <c r="F21" s="329">
        <v>22660</v>
      </c>
      <c r="G21" s="64" t="s">
        <v>818</v>
      </c>
      <c r="H21" s="62"/>
      <c r="J21" s="15"/>
      <c r="K21" s="299"/>
      <c r="L21" s="299"/>
      <c r="M21" s="299"/>
      <c r="N21" s="299"/>
      <c r="O21" s="15"/>
    </row>
    <row r="22" spans="2:15" ht="42.5" thickBot="1" x14ac:dyDescent="0.35">
      <c r="B22" s="63"/>
      <c r="C22" s="300"/>
      <c r="D22" s="300"/>
      <c r="E22" s="321" t="s">
        <v>917</v>
      </c>
      <c r="F22" s="329">
        <v>3000</v>
      </c>
      <c r="G22" s="64" t="s">
        <v>818</v>
      </c>
      <c r="H22" s="62"/>
      <c r="J22" s="15"/>
      <c r="K22" s="299"/>
      <c r="L22" s="299"/>
      <c r="M22" s="299"/>
      <c r="N22" s="299"/>
      <c r="O22" s="15"/>
    </row>
    <row r="23" spans="2:15" ht="56.5" thickBot="1" x14ac:dyDescent="0.35">
      <c r="B23" s="63"/>
      <c r="C23" s="300"/>
      <c r="D23" s="300"/>
      <c r="E23" s="321" t="s">
        <v>918</v>
      </c>
      <c r="F23" s="329">
        <v>4440.1099999999997</v>
      </c>
      <c r="G23" s="64" t="s">
        <v>818</v>
      </c>
      <c r="H23" s="62"/>
      <c r="J23" s="15"/>
      <c r="K23" s="299"/>
      <c r="L23" s="299"/>
      <c r="M23" s="299"/>
      <c r="N23" s="299"/>
      <c r="O23" s="15"/>
    </row>
    <row r="24" spans="2:15" x14ac:dyDescent="0.3">
      <c r="B24" s="63"/>
      <c r="C24" s="42"/>
      <c r="D24" s="42"/>
      <c r="E24" s="385" t="s">
        <v>815</v>
      </c>
      <c r="F24" s="325">
        <v>77003.41</v>
      </c>
      <c r="G24" s="64" t="s">
        <v>818</v>
      </c>
      <c r="H24" s="62"/>
      <c r="J24" s="15"/>
      <c r="K24" s="334"/>
      <c r="L24" s="16"/>
      <c r="M24" s="16"/>
      <c r="N24" s="16"/>
      <c r="O24" s="15"/>
    </row>
    <row r="25" spans="2:15" ht="14.5" thickBot="1" x14ac:dyDescent="0.35">
      <c r="B25" s="63"/>
      <c r="C25" s="42"/>
      <c r="D25" s="42"/>
      <c r="E25" s="386"/>
      <c r="F25" s="326">
        <v>28417.879999999997</v>
      </c>
      <c r="G25" s="64" t="s">
        <v>819</v>
      </c>
      <c r="H25" s="62"/>
      <c r="J25" s="15"/>
      <c r="K25" s="334"/>
      <c r="L25" s="16"/>
      <c r="M25" s="16"/>
      <c r="N25" s="16"/>
      <c r="O25" s="15"/>
    </row>
    <row r="26" spans="2:15" x14ac:dyDescent="0.3">
      <c r="B26" s="63"/>
      <c r="C26" s="42"/>
      <c r="D26" s="42"/>
      <c r="E26" s="322" t="s">
        <v>816</v>
      </c>
      <c r="F26" s="325">
        <f>SUM(F17:F24)</f>
        <v>893115.19000000006</v>
      </c>
      <c r="G26" s="64"/>
      <c r="H26" s="62"/>
      <c r="J26" s="15"/>
      <c r="K26" s="16"/>
      <c r="L26" s="16"/>
      <c r="M26" s="16"/>
      <c r="N26" s="16"/>
      <c r="O26" s="15"/>
    </row>
    <row r="27" spans="2:15" ht="14.5" thickBot="1" x14ac:dyDescent="0.35">
      <c r="B27" s="63"/>
      <c r="C27" s="42"/>
      <c r="D27" s="42"/>
      <c r="E27" s="323" t="s">
        <v>817</v>
      </c>
      <c r="F27" s="327">
        <f>F25</f>
        <v>28417.879999999997</v>
      </c>
      <c r="G27" s="64"/>
      <c r="H27" s="62"/>
      <c r="J27" s="15"/>
      <c r="K27" s="16"/>
      <c r="L27" s="16"/>
      <c r="M27" s="16"/>
      <c r="N27" s="16"/>
      <c r="O27" s="15"/>
    </row>
    <row r="28" spans="2:15" ht="14.5" thickBot="1" x14ac:dyDescent="0.35">
      <c r="B28" s="63"/>
      <c r="C28" s="42"/>
      <c r="D28" s="42"/>
      <c r="E28" s="324" t="s">
        <v>292</v>
      </c>
      <c r="F28" s="328">
        <f>F26+F27</f>
        <v>921533.07000000007</v>
      </c>
      <c r="G28" s="64"/>
      <c r="H28" s="62"/>
      <c r="J28" s="15"/>
      <c r="K28" s="334"/>
      <c r="L28" s="16"/>
      <c r="M28" s="16"/>
      <c r="N28" s="16"/>
      <c r="O28" s="15"/>
    </row>
    <row r="29" spans="2:15" x14ac:dyDescent="0.3">
      <c r="B29" s="63"/>
      <c r="C29" s="42"/>
      <c r="D29" s="42"/>
      <c r="E29" s="64"/>
      <c r="F29" s="64"/>
      <c r="G29" s="64"/>
      <c r="H29" s="62"/>
      <c r="J29" s="15"/>
      <c r="K29" s="371"/>
      <c r="L29" s="15"/>
      <c r="M29" s="15"/>
      <c r="N29" s="15"/>
      <c r="O29" s="15"/>
    </row>
    <row r="30" spans="2:15" ht="29.25" customHeight="1" thickBot="1" x14ac:dyDescent="0.35">
      <c r="B30" s="63"/>
      <c r="C30" s="380" t="s">
        <v>302</v>
      </c>
      <c r="D30" s="380"/>
      <c r="E30" s="64"/>
      <c r="F30" s="64"/>
      <c r="G30" s="64"/>
      <c r="H30" s="62"/>
      <c r="J30" s="15"/>
      <c r="K30" s="15"/>
      <c r="L30" s="15"/>
      <c r="M30" s="15"/>
      <c r="N30" s="15"/>
      <c r="O30" s="15"/>
    </row>
    <row r="31" spans="2:15" ht="42.5" thickBot="1" x14ac:dyDescent="0.35">
      <c r="B31" s="63"/>
      <c r="C31" s="380" t="s">
        <v>304</v>
      </c>
      <c r="D31" s="380"/>
      <c r="E31" s="309" t="s">
        <v>219</v>
      </c>
      <c r="F31" s="134" t="s">
        <v>221</v>
      </c>
      <c r="G31" s="90" t="s">
        <v>259</v>
      </c>
      <c r="H31" s="62"/>
    </row>
    <row r="32" spans="2:15" x14ac:dyDescent="0.3">
      <c r="B32" s="63"/>
      <c r="C32" s="42"/>
      <c r="D32" s="42"/>
      <c r="E32" s="17"/>
      <c r="F32" s="337"/>
      <c r="G32" s="338"/>
      <c r="H32" s="62"/>
    </row>
    <row r="33" spans="2:11" x14ac:dyDescent="0.3">
      <c r="B33" s="63"/>
      <c r="C33" s="42"/>
      <c r="D33" s="42"/>
      <c r="E33" s="341" t="s">
        <v>822</v>
      </c>
      <c r="F33" s="337">
        <f>SUM(F32:F32)</f>
        <v>0</v>
      </c>
      <c r="G33" s="115"/>
      <c r="H33" s="62"/>
    </row>
    <row r="34" spans="2:11" ht="14.5" thickBot="1" x14ac:dyDescent="0.35">
      <c r="B34" s="63"/>
      <c r="C34" s="42"/>
      <c r="D34" s="42"/>
      <c r="E34" s="128" t="s">
        <v>815</v>
      </c>
      <c r="F34" s="339"/>
      <c r="G34" s="129"/>
      <c r="H34" s="62"/>
      <c r="K34" s="336"/>
    </row>
    <row r="35" spans="2:11" ht="14.5" thickBot="1" x14ac:dyDescent="0.35">
      <c r="B35" s="63"/>
      <c r="C35" s="42"/>
      <c r="D35" s="42"/>
      <c r="E35" s="131" t="s">
        <v>292</v>
      </c>
      <c r="F35" s="340">
        <f>SUM(F33:F34)</f>
        <v>0</v>
      </c>
      <c r="G35" s="130"/>
      <c r="H35" s="62"/>
      <c r="K35" s="335"/>
    </row>
    <row r="36" spans="2:11" x14ac:dyDescent="0.3">
      <c r="B36" s="63"/>
      <c r="C36" s="42"/>
      <c r="D36" s="42"/>
      <c r="E36" s="64"/>
      <c r="F36" s="64"/>
      <c r="G36" s="64"/>
      <c r="H36" s="62"/>
      <c r="K36" s="336"/>
    </row>
    <row r="37" spans="2:11" ht="34.5" customHeight="1" thickBot="1" x14ac:dyDescent="0.35">
      <c r="B37" s="63"/>
      <c r="C37" s="380" t="s">
        <v>305</v>
      </c>
      <c r="D37" s="380"/>
      <c r="E37" s="380"/>
      <c r="F37" s="380"/>
      <c r="G37" s="136"/>
      <c r="H37" s="62"/>
      <c r="K37" s="336"/>
    </row>
    <row r="38" spans="2:11" ht="63.75" customHeight="1" thickBot="1" x14ac:dyDescent="0.35">
      <c r="B38" s="63"/>
      <c r="C38" s="380" t="s">
        <v>215</v>
      </c>
      <c r="D38" s="380"/>
      <c r="E38" s="383" t="s">
        <v>820</v>
      </c>
      <c r="F38" s="384"/>
      <c r="G38" s="64"/>
      <c r="H38" s="62"/>
    </row>
    <row r="39" spans="2:11" ht="14.5" thickBot="1" x14ac:dyDescent="0.35">
      <c r="B39" s="63"/>
      <c r="C39" s="396"/>
      <c r="D39" s="396"/>
      <c r="E39" s="396"/>
      <c r="F39" s="396"/>
      <c r="G39" s="64"/>
      <c r="H39" s="62"/>
    </row>
    <row r="40" spans="2:11" ht="59.25" customHeight="1" thickBot="1" x14ac:dyDescent="0.35">
      <c r="B40" s="63"/>
      <c r="C40" s="380" t="s">
        <v>216</v>
      </c>
      <c r="D40" s="380"/>
      <c r="E40" s="383" t="s">
        <v>820</v>
      </c>
      <c r="F40" s="384"/>
      <c r="G40" s="64"/>
      <c r="H40" s="62"/>
    </row>
    <row r="41" spans="2:11" ht="100" customHeight="1" thickBot="1" x14ac:dyDescent="0.35">
      <c r="B41" s="63"/>
      <c r="C41" s="380" t="s">
        <v>217</v>
      </c>
      <c r="D41" s="380"/>
      <c r="E41" s="381" t="s">
        <v>821</v>
      </c>
      <c r="F41" s="382"/>
      <c r="G41" s="64"/>
      <c r="H41" s="62"/>
    </row>
    <row r="42" spans="2:11" x14ac:dyDescent="0.3">
      <c r="B42" s="63"/>
      <c r="C42" s="42"/>
      <c r="D42" s="42"/>
      <c r="E42" s="64"/>
      <c r="F42" s="64"/>
      <c r="G42" s="64"/>
      <c r="H42" s="62"/>
    </row>
    <row r="43" spans="2:11" ht="14.5" thickBot="1" x14ac:dyDescent="0.35">
      <c r="B43" s="65"/>
      <c r="C43" s="392"/>
      <c r="D43" s="392"/>
      <c r="E43" s="66"/>
      <c r="F43" s="47"/>
      <c r="G43" s="47"/>
      <c r="H43" s="67"/>
    </row>
    <row r="44" spans="2:11" x14ac:dyDescent="0.3">
      <c r="B44" s="301"/>
      <c r="C44" s="18"/>
      <c r="D44" s="301"/>
      <c r="E44" s="19"/>
      <c r="F44" s="7"/>
      <c r="G44" s="7"/>
    </row>
    <row r="45" spans="2:11" x14ac:dyDescent="0.3">
      <c r="B45" s="301"/>
      <c r="C45" s="18"/>
      <c r="D45" s="18"/>
      <c r="E45" s="19"/>
      <c r="F45" s="19"/>
      <c r="G45" s="6"/>
    </row>
    <row r="46" spans="2:11" x14ac:dyDescent="0.3">
      <c r="E46" s="20"/>
      <c r="F46" s="20"/>
    </row>
    <row r="47" spans="2:11" x14ac:dyDescent="0.3">
      <c r="E47" s="20"/>
      <c r="F47" s="20"/>
    </row>
  </sheetData>
  <mergeCells count="26">
    <mergeCell ref="C43:D43"/>
    <mergeCell ref="C37:F37"/>
    <mergeCell ref="C3:G3"/>
    <mergeCell ref="C39:F39"/>
    <mergeCell ref="C9:D9"/>
    <mergeCell ref="C10:D10"/>
    <mergeCell ref="C30:D30"/>
    <mergeCell ref="C31:D31"/>
    <mergeCell ref="C38:D38"/>
    <mergeCell ref="E38:F38"/>
    <mergeCell ref="C5:F5"/>
    <mergeCell ref="B4:F4"/>
    <mergeCell ref="C16:D16"/>
    <mergeCell ref="C7:D7"/>
    <mergeCell ref="C15:D15"/>
    <mergeCell ref="C13:F13"/>
    <mergeCell ref="E12:F12"/>
    <mergeCell ref="E9:F9"/>
    <mergeCell ref="E10:F10"/>
    <mergeCell ref="C8:F8"/>
    <mergeCell ref="C12:D12"/>
    <mergeCell ref="C41:D41"/>
    <mergeCell ref="C40:D40"/>
    <mergeCell ref="E41:F41"/>
    <mergeCell ref="E40:F40"/>
    <mergeCell ref="E24:E25"/>
  </mergeCells>
  <dataValidations count="1">
    <dataValidation type="whole" allowBlank="1" showInputMessage="1" showErrorMessage="1" sqref="E9" xr:uid="{00000000-0002-0000-0100-000000000000}">
      <formula1>-999999999</formula1>
      <formula2>999999999</formula2>
    </dataValidation>
  </dataValidations>
  <pageMargins left="0.25" right="0.25" top="0.18" bottom="0.19" header="0.17" footer="0.17"/>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59"/>
  <sheetViews>
    <sheetView zoomScaleNormal="100" workbookViewId="0">
      <selection activeCell="F10" sqref="F10"/>
    </sheetView>
  </sheetViews>
  <sheetFormatPr defaultColWidth="9.1796875" defaultRowHeight="14" x14ac:dyDescent="0.3"/>
  <cols>
    <col min="1" max="1" width="1.1796875" style="14" customWidth="1"/>
    <col min="2" max="2" width="1.81640625" style="14" customWidth="1"/>
    <col min="3" max="3" width="26.453125" style="14" bestFit="1" customWidth="1"/>
    <col min="4" max="4" width="59.453125" style="14" customWidth="1"/>
    <col min="5" max="5" width="13.81640625" style="14" customWidth="1"/>
    <col min="6" max="6" width="11" style="14" customWidth="1"/>
    <col min="7" max="8" width="15.1796875" style="14" customWidth="1"/>
    <col min="9" max="9" width="1.54296875" style="14" customWidth="1"/>
    <col min="10" max="10" width="31.453125" style="14" customWidth="1"/>
    <col min="11" max="16384" width="9.1796875" style="14"/>
  </cols>
  <sheetData>
    <row r="1" spans="2:10" ht="25.5" customHeight="1" thickBot="1" x14ac:dyDescent="0.35">
      <c r="J1" s="342"/>
    </row>
    <row r="2" spans="2:10" ht="14.5" thickBot="1" x14ac:dyDescent="0.35">
      <c r="B2" s="100"/>
      <c r="C2" s="59"/>
      <c r="D2" s="59"/>
      <c r="E2" s="59"/>
      <c r="F2" s="59"/>
      <c r="G2" s="59"/>
      <c r="H2" s="59"/>
      <c r="I2" s="60"/>
    </row>
    <row r="3" spans="2:10" ht="20.5" thickBot="1" x14ac:dyDescent="0.45">
      <c r="B3" s="101"/>
      <c r="C3" s="393" t="s">
        <v>222</v>
      </c>
      <c r="D3" s="394"/>
      <c r="E3" s="394"/>
      <c r="F3" s="394"/>
      <c r="G3" s="394"/>
      <c r="H3" s="395"/>
      <c r="I3" s="49"/>
    </row>
    <row r="4" spans="2:10" x14ac:dyDescent="0.3">
      <c r="B4" s="407"/>
      <c r="C4" s="408"/>
      <c r="D4" s="408"/>
      <c r="E4" s="408"/>
      <c r="F4" s="408"/>
      <c r="G4" s="408"/>
      <c r="H4" s="408"/>
      <c r="I4" s="49"/>
    </row>
    <row r="5" spans="2:10" ht="14.25" customHeight="1" thickBot="1" x14ac:dyDescent="0.35">
      <c r="B5" s="50"/>
      <c r="C5" s="409" t="s">
        <v>312</v>
      </c>
      <c r="D5" s="409"/>
      <c r="E5" s="409"/>
      <c r="F5" s="409"/>
      <c r="G5" s="409"/>
      <c r="H5" s="409"/>
      <c r="I5" s="49"/>
    </row>
    <row r="6" spans="2:10" ht="14.5" thickBot="1" x14ac:dyDescent="0.35">
      <c r="B6" s="50"/>
      <c r="C6" s="410" t="s">
        <v>327</v>
      </c>
      <c r="D6" s="410"/>
      <c r="E6" s="410"/>
      <c r="F6" s="411"/>
      <c r="G6" s="333">
        <v>3</v>
      </c>
      <c r="H6" s="51"/>
      <c r="I6" s="49"/>
    </row>
    <row r="7" spans="2:10" x14ac:dyDescent="0.3">
      <c r="B7" s="50"/>
      <c r="C7" s="51"/>
      <c r="D7" s="52"/>
      <c r="E7" s="51"/>
      <c r="F7" s="51"/>
      <c r="G7" s="51"/>
      <c r="H7" s="51"/>
      <c r="I7" s="49"/>
    </row>
    <row r="8" spans="2:10" x14ac:dyDescent="0.3">
      <c r="B8" s="50"/>
      <c r="C8" s="406" t="s">
        <v>237</v>
      </c>
      <c r="D8" s="406"/>
      <c r="E8" s="53"/>
      <c r="F8" s="53"/>
      <c r="G8" s="53"/>
      <c r="H8" s="53"/>
      <c r="I8" s="49"/>
    </row>
    <row r="9" spans="2:10" ht="14.5" thickBot="1" x14ac:dyDescent="0.35">
      <c r="B9" s="50"/>
      <c r="C9" s="406" t="s">
        <v>238</v>
      </c>
      <c r="D9" s="406"/>
      <c r="E9" s="406"/>
      <c r="F9" s="406"/>
      <c r="G9" s="406"/>
      <c r="H9" s="406"/>
      <c r="I9" s="49"/>
    </row>
    <row r="10" spans="2:10" ht="42" x14ac:dyDescent="0.3">
      <c r="B10" s="50"/>
      <c r="C10" s="330" t="s">
        <v>240</v>
      </c>
      <c r="D10" s="331" t="s">
        <v>239</v>
      </c>
      <c r="E10" s="331" t="s">
        <v>297</v>
      </c>
      <c r="F10" s="331" t="s">
        <v>301</v>
      </c>
      <c r="G10" s="331" t="s">
        <v>915</v>
      </c>
      <c r="H10" s="332" t="s">
        <v>916</v>
      </c>
      <c r="I10" s="49"/>
    </row>
    <row r="11" spans="2:10" x14ac:dyDescent="0.3">
      <c r="B11" s="50"/>
      <c r="C11" s="358" t="s">
        <v>877</v>
      </c>
      <c r="D11" s="352" t="s">
        <v>878</v>
      </c>
      <c r="E11" s="353">
        <v>45308</v>
      </c>
      <c r="F11" s="351">
        <v>42552</v>
      </c>
      <c r="G11" s="353">
        <v>152575</v>
      </c>
      <c r="H11" s="359">
        <v>4977</v>
      </c>
      <c r="I11" s="49"/>
    </row>
    <row r="12" spans="2:10" x14ac:dyDescent="0.3">
      <c r="B12" s="50"/>
      <c r="C12" s="358" t="s">
        <v>879</v>
      </c>
      <c r="D12" s="352" t="s">
        <v>880</v>
      </c>
      <c r="E12" s="353">
        <v>0</v>
      </c>
      <c r="F12" s="351">
        <v>42571</v>
      </c>
      <c r="G12" s="353">
        <v>19485</v>
      </c>
      <c r="H12" s="359">
        <v>540</v>
      </c>
      <c r="I12" s="49"/>
    </row>
    <row r="13" spans="2:10" s="15" customFormat="1" x14ac:dyDescent="0.3">
      <c r="B13" s="50"/>
      <c r="C13" s="358" t="s">
        <v>879</v>
      </c>
      <c r="D13" s="352" t="s">
        <v>880</v>
      </c>
      <c r="E13" s="353">
        <v>2025</v>
      </c>
      <c r="F13" s="351">
        <v>42632</v>
      </c>
      <c r="G13" s="353"/>
      <c r="H13" s="359"/>
      <c r="I13" s="49"/>
    </row>
    <row r="14" spans="2:10" s="15" customFormat="1" x14ac:dyDescent="0.3">
      <c r="B14" s="50"/>
      <c r="C14" s="358" t="s">
        <v>881</v>
      </c>
      <c r="D14" s="352" t="s">
        <v>882</v>
      </c>
      <c r="E14" s="353">
        <v>0</v>
      </c>
      <c r="F14" s="351">
        <v>42632</v>
      </c>
      <c r="G14" s="353">
        <v>42240</v>
      </c>
      <c r="H14" s="359">
        <v>362</v>
      </c>
      <c r="I14" s="49"/>
    </row>
    <row r="15" spans="2:10" s="15" customFormat="1" x14ac:dyDescent="0.3">
      <c r="B15" s="50"/>
      <c r="C15" s="358" t="s">
        <v>883</v>
      </c>
      <c r="D15" s="352" t="s">
        <v>884</v>
      </c>
      <c r="E15" s="353">
        <v>2400</v>
      </c>
      <c r="F15" s="351">
        <v>42646</v>
      </c>
      <c r="G15" s="353">
        <v>2400</v>
      </c>
      <c r="H15" s="359">
        <v>0</v>
      </c>
      <c r="I15" s="49"/>
    </row>
    <row r="16" spans="2:10" s="15" customFormat="1" x14ac:dyDescent="0.3">
      <c r="B16" s="50"/>
      <c r="C16" s="358" t="s">
        <v>885</v>
      </c>
      <c r="D16" s="352" t="s">
        <v>886</v>
      </c>
      <c r="E16" s="353">
        <v>17770</v>
      </c>
      <c r="F16" s="351">
        <v>42709</v>
      </c>
      <c r="G16" s="353">
        <v>17770</v>
      </c>
      <c r="H16" s="359">
        <v>0</v>
      </c>
      <c r="I16" s="49"/>
    </row>
    <row r="17" spans="2:10" s="15" customFormat="1" x14ac:dyDescent="0.3">
      <c r="B17" s="50"/>
      <c r="C17" s="358" t="s">
        <v>887</v>
      </c>
      <c r="D17" s="352" t="s">
        <v>888</v>
      </c>
      <c r="E17" s="353">
        <v>2490</v>
      </c>
      <c r="F17" s="351">
        <v>42709</v>
      </c>
      <c r="G17" s="353">
        <v>2490</v>
      </c>
      <c r="H17" s="359">
        <v>0</v>
      </c>
      <c r="I17" s="49"/>
    </row>
    <row r="18" spans="2:10" ht="39" x14ac:dyDescent="0.3">
      <c r="B18" s="50"/>
      <c r="C18" s="360" t="s">
        <v>889</v>
      </c>
      <c r="D18" s="352" t="s">
        <v>890</v>
      </c>
      <c r="E18" s="353">
        <v>4670</v>
      </c>
      <c r="F18" s="351">
        <v>42549</v>
      </c>
      <c r="G18" s="353">
        <v>4670</v>
      </c>
      <c r="H18" s="359">
        <v>0</v>
      </c>
      <c r="I18" s="49"/>
    </row>
    <row r="19" spans="2:10" ht="39" x14ac:dyDescent="0.3">
      <c r="B19" s="50"/>
      <c r="C19" s="360" t="s">
        <v>891</v>
      </c>
      <c r="D19" s="352" t="s">
        <v>892</v>
      </c>
      <c r="E19" s="353">
        <v>8972.1627408993572</v>
      </c>
      <c r="F19" s="351">
        <v>42655</v>
      </c>
      <c r="G19" s="353">
        <v>8595.8700000000008</v>
      </c>
      <c r="H19" s="359">
        <v>376.29274089935643</v>
      </c>
      <c r="I19" s="49"/>
    </row>
    <row r="20" spans="2:10" ht="26" x14ac:dyDescent="0.3">
      <c r="B20" s="50"/>
      <c r="C20" s="360" t="s">
        <v>893</v>
      </c>
      <c r="D20" s="352" t="s">
        <v>894</v>
      </c>
      <c r="E20" s="353">
        <v>56141.01</v>
      </c>
      <c r="F20" s="351">
        <v>42654</v>
      </c>
      <c r="G20" s="353">
        <v>56141.01</v>
      </c>
      <c r="H20" s="359">
        <v>0</v>
      </c>
      <c r="I20" s="49"/>
    </row>
    <row r="21" spans="2:10" ht="26" x14ac:dyDescent="0.3">
      <c r="B21" s="50"/>
      <c r="C21" s="360" t="s">
        <v>895</v>
      </c>
      <c r="D21" s="352" t="s">
        <v>896</v>
      </c>
      <c r="E21" s="353">
        <v>7030</v>
      </c>
      <c r="F21" s="351">
        <v>42710</v>
      </c>
      <c r="G21" s="353">
        <v>7030</v>
      </c>
      <c r="H21" s="359">
        <v>0</v>
      </c>
      <c r="I21" s="49"/>
    </row>
    <row r="22" spans="2:10" x14ac:dyDescent="0.3">
      <c r="B22" s="50"/>
      <c r="C22" s="360" t="s">
        <v>897</v>
      </c>
      <c r="D22" s="352" t="s">
        <v>898</v>
      </c>
      <c r="E22" s="353">
        <v>1200</v>
      </c>
      <c r="F22" s="351">
        <v>42549</v>
      </c>
      <c r="G22" s="353">
        <v>1200</v>
      </c>
      <c r="H22" s="359">
        <v>0</v>
      </c>
      <c r="I22" s="49"/>
    </row>
    <row r="23" spans="2:10" x14ac:dyDescent="0.3">
      <c r="B23" s="50"/>
      <c r="C23" s="360" t="s">
        <v>897</v>
      </c>
      <c r="D23" s="352" t="s">
        <v>898</v>
      </c>
      <c r="E23" s="353">
        <v>1114.1400000000001</v>
      </c>
      <c r="F23" s="351">
        <v>42607</v>
      </c>
      <c r="G23" s="353">
        <v>1114.1400000000001</v>
      </c>
      <c r="H23" s="359">
        <v>0</v>
      </c>
      <c r="I23" s="49"/>
    </row>
    <row r="24" spans="2:10" x14ac:dyDescent="0.3">
      <c r="B24" s="50"/>
      <c r="C24" s="360" t="s">
        <v>899</v>
      </c>
      <c r="D24" s="352" t="s">
        <v>900</v>
      </c>
      <c r="E24" s="353">
        <v>12260</v>
      </c>
      <c r="F24" s="351">
        <v>42583</v>
      </c>
      <c r="G24" s="353">
        <f>12240+4200</f>
        <v>16440</v>
      </c>
      <c r="H24" s="359">
        <v>-4180</v>
      </c>
      <c r="I24" s="49"/>
    </row>
    <row r="25" spans="2:10" x14ac:dyDescent="0.3">
      <c r="B25" s="50"/>
      <c r="C25" s="360" t="s">
        <v>899</v>
      </c>
      <c r="D25" s="352" t="s">
        <v>900</v>
      </c>
      <c r="E25" s="353">
        <v>4220</v>
      </c>
      <c r="F25" s="351">
        <v>42736</v>
      </c>
      <c r="G25" s="353"/>
      <c r="H25" s="359">
        <v>4220</v>
      </c>
      <c r="I25" s="49"/>
    </row>
    <row r="26" spans="2:10" x14ac:dyDescent="0.3">
      <c r="B26" s="50"/>
      <c r="C26" s="360" t="s">
        <v>899</v>
      </c>
      <c r="D26" s="352" t="s">
        <v>901</v>
      </c>
      <c r="E26" s="353">
        <v>9100</v>
      </c>
      <c r="F26" s="351">
        <v>42583</v>
      </c>
      <c r="G26" s="353">
        <f>8940+3210</f>
        <v>12150</v>
      </c>
      <c r="H26" s="359">
        <v>-3050</v>
      </c>
      <c r="I26" s="49"/>
    </row>
    <row r="27" spans="2:10" ht="14.5" thickBot="1" x14ac:dyDescent="0.35">
      <c r="B27" s="50"/>
      <c r="C27" s="361" t="s">
        <v>899</v>
      </c>
      <c r="D27" s="362" t="s">
        <v>901</v>
      </c>
      <c r="E27" s="363">
        <v>3130</v>
      </c>
      <c r="F27" s="364">
        <v>42736</v>
      </c>
      <c r="G27" s="363"/>
      <c r="H27" s="365">
        <v>3130</v>
      </c>
      <c r="I27" s="49"/>
    </row>
    <row r="28" spans="2:10" x14ac:dyDescent="0.3">
      <c r="B28" s="50"/>
      <c r="C28" s="306"/>
      <c r="D28" s="306"/>
      <c r="E28" s="306"/>
      <c r="F28" s="306"/>
      <c r="G28" s="306"/>
      <c r="H28" s="306"/>
      <c r="I28" s="49"/>
    </row>
    <row r="29" spans="2:10" x14ac:dyDescent="0.3">
      <c r="B29" s="50"/>
      <c r="C29" s="406" t="s">
        <v>241</v>
      </c>
      <c r="D29" s="406"/>
      <c r="E29" s="52"/>
      <c r="F29" s="52"/>
      <c r="G29" s="52"/>
      <c r="H29" s="52"/>
      <c r="I29" s="49"/>
    </row>
    <row r="30" spans="2:10" ht="14.5" thickBot="1" x14ac:dyDescent="0.35">
      <c r="B30" s="50"/>
      <c r="C30" s="405" t="s">
        <v>243</v>
      </c>
      <c r="D30" s="405"/>
      <c r="E30" s="405"/>
      <c r="F30" s="304"/>
      <c r="G30" s="304"/>
      <c r="H30" s="304"/>
      <c r="I30" s="49"/>
    </row>
    <row r="31" spans="2:10" ht="47.5" customHeight="1" x14ac:dyDescent="0.3">
      <c r="B31" s="50"/>
      <c r="C31" s="366" t="s">
        <v>300</v>
      </c>
      <c r="D31" s="367" t="s">
        <v>242</v>
      </c>
      <c r="E31" s="367" t="s">
        <v>298</v>
      </c>
      <c r="F31" s="367" t="s">
        <v>299</v>
      </c>
      <c r="G31" s="413" t="s">
        <v>296</v>
      </c>
      <c r="H31" s="414"/>
      <c r="I31" s="137"/>
    </row>
    <row r="32" spans="2:10" ht="71.150000000000006" customHeight="1" x14ac:dyDescent="0.35">
      <c r="B32" s="50"/>
      <c r="C32" s="419" t="s">
        <v>902</v>
      </c>
      <c r="D32" s="356" t="s">
        <v>903</v>
      </c>
      <c r="E32" s="357">
        <v>137255.41</v>
      </c>
      <c r="F32" s="412">
        <v>56141.01</v>
      </c>
      <c r="G32" s="415" t="s">
        <v>905</v>
      </c>
      <c r="H32" s="416"/>
      <c r="I32" s="404"/>
      <c r="J32" s="345"/>
    </row>
    <row r="33" spans="2:9" ht="71.150000000000006" customHeight="1" x14ac:dyDescent="0.3">
      <c r="B33" s="50"/>
      <c r="C33" s="419"/>
      <c r="D33" s="356" t="s">
        <v>904</v>
      </c>
      <c r="E33" s="357">
        <v>56141.01</v>
      </c>
      <c r="F33" s="412"/>
      <c r="G33" s="415"/>
      <c r="H33" s="416"/>
      <c r="I33" s="404"/>
    </row>
    <row r="34" spans="2:9" ht="28.5" customHeight="1" x14ac:dyDescent="0.3">
      <c r="B34" s="50"/>
      <c r="C34" s="417" t="s">
        <v>913</v>
      </c>
      <c r="D34" s="354" t="s">
        <v>906</v>
      </c>
      <c r="E34" s="355">
        <f>4987+610</f>
        <v>5597</v>
      </c>
      <c r="F34" s="401">
        <v>4670</v>
      </c>
      <c r="G34" s="420" t="s">
        <v>914</v>
      </c>
      <c r="H34" s="421"/>
      <c r="I34" s="404"/>
    </row>
    <row r="35" spans="2:9" ht="28.5" customHeight="1" x14ac:dyDescent="0.3">
      <c r="B35" s="50"/>
      <c r="C35" s="417"/>
      <c r="D35" s="354" t="s">
        <v>907</v>
      </c>
      <c r="E35" s="355">
        <f>10600+410</f>
        <v>11010</v>
      </c>
      <c r="F35" s="402"/>
      <c r="G35" s="420"/>
      <c r="H35" s="421"/>
      <c r="I35" s="404"/>
    </row>
    <row r="36" spans="2:9" ht="28.5" customHeight="1" x14ac:dyDescent="0.3">
      <c r="B36" s="50"/>
      <c r="C36" s="417"/>
      <c r="D36" s="354" t="s">
        <v>908</v>
      </c>
      <c r="E36" s="355">
        <f>12300+700</f>
        <v>13000</v>
      </c>
      <c r="F36" s="402"/>
      <c r="G36" s="420"/>
      <c r="H36" s="421"/>
      <c r="I36" s="404"/>
    </row>
    <row r="37" spans="2:9" ht="28.5" customHeight="1" x14ac:dyDescent="0.3">
      <c r="B37" s="50"/>
      <c r="C37" s="417"/>
      <c r="D37" s="354" t="s">
        <v>909</v>
      </c>
      <c r="E37" s="355">
        <f>4200+470</f>
        <v>4670</v>
      </c>
      <c r="F37" s="402"/>
      <c r="G37" s="420"/>
      <c r="H37" s="421"/>
      <c r="I37" s="404"/>
    </row>
    <row r="38" spans="2:9" ht="28.5" customHeight="1" x14ac:dyDescent="0.3">
      <c r="B38" s="50"/>
      <c r="C38" s="417"/>
      <c r="D38" s="354" t="s">
        <v>910</v>
      </c>
      <c r="E38" s="355">
        <f>6615.91+381.43</f>
        <v>6997.34</v>
      </c>
      <c r="F38" s="402"/>
      <c r="G38" s="420"/>
      <c r="H38" s="421"/>
      <c r="I38" s="404"/>
    </row>
    <row r="39" spans="2:9" ht="28.5" customHeight="1" thickBot="1" x14ac:dyDescent="0.35">
      <c r="B39" s="50"/>
      <c r="C39" s="418"/>
      <c r="D39" s="368" t="s">
        <v>911</v>
      </c>
      <c r="E39" s="369" t="s">
        <v>912</v>
      </c>
      <c r="F39" s="403"/>
      <c r="G39" s="422"/>
      <c r="H39" s="423"/>
      <c r="I39" s="404"/>
    </row>
    <row r="40" spans="2:9" s="318" customFormat="1" ht="14.5" thickBot="1" x14ac:dyDescent="0.35">
      <c r="B40" s="54"/>
      <c r="C40" s="55"/>
      <c r="D40" s="55"/>
      <c r="E40" s="55"/>
      <c r="F40" s="55"/>
      <c r="G40" s="55"/>
      <c r="H40" s="55"/>
      <c r="I40" s="56"/>
    </row>
    <row r="41" spans="2:9" s="318" customFormat="1" x14ac:dyDescent="0.3">
      <c r="B41" s="7"/>
      <c r="C41" s="7"/>
      <c r="D41" s="7"/>
      <c r="E41" s="7"/>
      <c r="F41" s="7"/>
      <c r="G41" s="7"/>
      <c r="H41" s="7"/>
      <c r="I41" s="7"/>
    </row>
    <row r="42" spans="2:9" s="318" customFormat="1" x14ac:dyDescent="0.3">
      <c r="B42" s="7"/>
      <c r="C42" s="7"/>
      <c r="D42" s="7"/>
      <c r="E42" s="7"/>
      <c r="F42" s="7"/>
      <c r="G42" s="7"/>
      <c r="H42" s="7"/>
      <c r="I42" s="7"/>
    </row>
    <row r="43" spans="2:9" s="318" customFormat="1" x14ac:dyDescent="0.3">
      <c r="B43" s="7"/>
      <c r="C43" s="16"/>
      <c r="D43" s="16"/>
      <c r="E43" s="16"/>
      <c r="F43" s="16"/>
      <c r="G43" s="16"/>
      <c r="H43" s="16"/>
      <c r="I43" s="7"/>
    </row>
    <row r="44" spans="2:9" s="318" customFormat="1" ht="15.75" customHeight="1" x14ac:dyDescent="0.3">
      <c r="B44" s="7"/>
      <c r="C44" s="16"/>
      <c r="D44" s="16"/>
      <c r="E44" s="16"/>
      <c r="F44" s="16"/>
      <c r="G44" s="16"/>
      <c r="H44" s="16"/>
      <c r="I44" s="7"/>
    </row>
    <row r="45" spans="2:9" s="318" customFormat="1" ht="15.75" customHeight="1" x14ac:dyDescent="0.3">
      <c r="B45" s="7"/>
      <c r="C45" s="319"/>
      <c r="D45" s="319"/>
      <c r="E45" s="319"/>
      <c r="F45" s="319"/>
      <c r="G45" s="319"/>
      <c r="H45" s="319"/>
      <c r="I45" s="7"/>
    </row>
    <row r="46" spans="2:9" s="318" customFormat="1" ht="15.75" customHeight="1" x14ac:dyDescent="0.3">
      <c r="B46" s="7"/>
      <c r="C46" s="7"/>
      <c r="D46" s="7"/>
      <c r="E46" s="303"/>
      <c r="F46" s="303"/>
      <c r="G46" s="303"/>
      <c r="H46" s="303"/>
      <c r="I46" s="7"/>
    </row>
    <row r="47" spans="2:9" s="318" customFormat="1" ht="15.75" customHeight="1" x14ac:dyDescent="0.3">
      <c r="B47" s="7"/>
      <c r="C47" s="7"/>
      <c r="D47" s="7"/>
      <c r="E47" s="302"/>
      <c r="F47" s="302"/>
      <c r="G47" s="302"/>
      <c r="H47" s="302"/>
      <c r="I47" s="7"/>
    </row>
    <row r="48" spans="2:9" s="318" customFormat="1" x14ac:dyDescent="0.3">
      <c r="B48" s="7"/>
      <c r="C48" s="7"/>
      <c r="D48" s="7"/>
      <c r="E48" s="7"/>
      <c r="F48" s="7"/>
      <c r="G48" s="7"/>
      <c r="H48" s="7"/>
      <c r="I48" s="7"/>
    </row>
    <row r="49" spans="2:9" s="318" customFormat="1" ht="15.75" customHeight="1" x14ac:dyDescent="0.3">
      <c r="B49" s="7"/>
      <c r="C49" s="16"/>
      <c r="D49" s="16"/>
      <c r="E49" s="16"/>
      <c r="F49" s="16"/>
      <c r="G49" s="16"/>
      <c r="H49" s="16"/>
      <c r="I49" s="7"/>
    </row>
    <row r="50" spans="2:9" s="318" customFormat="1" ht="15.75" customHeight="1" x14ac:dyDescent="0.3">
      <c r="B50" s="7"/>
      <c r="C50" s="16"/>
      <c r="D50" s="16"/>
      <c r="E50" s="16"/>
      <c r="F50" s="16"/>
      <c r="G50" s="16"/>
      <c r="H50" s="16"/>
      <c r="I50" s="7"/>
    </row>
    <row r="51" spans="2:9" s="318" customFormat="1" x14ac:dyDescent="0.3">
      <c r="B51" s="7"/>
      <c r="C51" s="16"/>
      <c r="D51" s="16"/>
      <c r="E51" s="16"/>
      <c r="F51" s="16"/>
      <c r="G51" s="16"/>
      <c r="H51" s="16"/>
      <c r="I51" s="7"/>
    </row>
    <row r="52" spans="2:9" s="318" customFormat="1" ht="15.75" customHeight="1" x14ac:dyDescent="0.3">
      <c r="B52" s="7"/>
      <c r="C52" s="7"/>
      <c r="D52" s="7"/>
      <c r="E52" s="303"/>
      <c r="F52" s="303"/>
      <c r="G52" s="303"/>
      <c r="H52" s="303"/>
      <c r="I52" s="7"/>
    </row>
    <row r="53" spans="2:9" s="318" customFormat="1" ht="15.75" customHeight="1" x14ac:dyDescent="0.3">
      <c r="B53" s="7"/>
      <c r="C53" s="7"/>
      <c r="D53" s="7"/>
      <c r="E53" s="302"/>
      <c r="F53" s="302"/>
      <c r="G53" s="302"/>
      <c r="H53" s="302"/>
      <c r="I53" s="7"/>
    </row>
    <row r="54" spans="2:9" s="318" customFormat="1" x14ac:dyDescent="0.3">
      <c r="B54" s="7"/>
      <c r="C54" s="7"/>
      <c r="D54" s="7"/>
      <c r="E54" s="7"/>
      <c r="F54" s="7"/>
      <c r="G54" s="7"/>
      <c r="H54" s="7"/>
      <c r="I54" s="7"/>
    </row>
    <row r="55" spans="2:9" s="318" customFormat="1" x14ac:dyDescent="0.3">
      <c r="B55" s="7"/>
      <c r="C55" s="16"/>
      <c r="D55" s="16"/>
      <c r="E55" s="7"/>
      <c r="F55" s="7"/>
      <c r="G55" s="7"/>
      <c r="H55" s="7"/>
      <c r="I55" s="7"/>
    </row>
    <row r="56" spans="2:9" s="318" customFormat="1" ht="15.75" customHeight="1" x14ac:dyDescent="0.3">
      <c r="B56" s="7"/>
      <c r="C56" s="16"/>
      <c r="D56" s="16"/>
      <c r="E56" s="302"/>
      <c r="F56" s="302"/>
      <c r="G56" s="302"/>
      <c r="H56" s="302"/>
      <c r="I56" s="7"/>
    </row>
    <row r="57" spans="2:9" s="318" customFormat="1" ht="15.75" customHeight="1" x14ac:dyDescent="0.3">
      <c r="B57" s="7"/>
      <c r="C57" s="7"/>
      <c r="D57" s="7"/>
      <c r="E57" s="302"/>
      <c r="F57" s="302"/>
      <c r="G57" s="302"/>
      <c r="H57" s="302"/>
      <c r="I57" s="7"/>
    </row>
    <row r="58" spans="2:9" s="318" customFormat="1" x14ac:dyDescent="0.3">
      <c r="B58" s="7"/>
      <c r="C58" s="19"/>
      <c r="D58" s="7"/>
      <c r="E58" s="19"/>
      <c r="F58" s="19"/>
      <c r="G58" s="19"/>
      <c r="H58" s="19"/>
      <c r="I58" s="7"/>
    </row>
    <row r="59" spans="2:9" s="318" customFormat="1" x14ac:dyDescent="0.3">
      <c r="B59" s="7"/>
      <c r="C59" s="19"/>
      <c r="D59" s="19"/>
      <c r="E59" s="19"/>
      <c r="F59" s="19"/>
      <c r="G59" s="19"/>
      <c r="H59" s="19"/>
      <c r="I59" s="6"/>
    </row>
  </sheetData>
  <mergeCells count="17">
    <mergeCell ref="G34:H39"/>
    <mergeCell ref="F34:F39"/>
    <mergeCell ref="C3:H3"/>
    <mergeCell ref="I32:I33"/>
    <mergeCell ref="I34:I39"/>
    <mergeCell ref="C30:E30"/>
    <mergeCell ref="C29:D29"/>
    <mergeCell ref="B4:H4"/>
    <mergeCell ref="C5:H5"/>
    <mergeCell ref="C8:D8"/>
    <mergeCell ref="C9:H9"/>
    <mergeCell ref="C6:F6"/>
    <mergeCell ref="F32:F33"/>
    <mergeCell ref="G31:H31"/>
    <mergeCell ref="G32:H33"/>
    <mergeCell ref="C34:C39"/>
    <mergeCell ref="C32:C33"/>
  </mergeCells>
  <dataValidations count="2">
    <dataValidation type="list" allowBlank="1" showInputMessage="1" showErrorMessage="1" sqref="E56:H56" xr:uid="{00000000-0002-0000-0200-000000000000}">
      <formula1>$M$63:$M$64</formula1>
    </dataValidation>
    <dataValidation type="whole" allowBlank="1" showInputMessage="1" showErrorMessage="1" sqref="E52:H52 E46:H46" xr:uid="{00000000-0002-0000-0200-000001000000}">
      <formula1>-999999999</formula1>
      <formula2>999999999</formula2>
    </dataValidation>
  </dataValidations>
  <pageMargins left="0.2" right="0.21" top="0.17" bottom="0.17" header="0.17" footer="0.17"/>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I59"/>
  <sheetViews>
    <sheetView tabSelected="1" topLeftCell="A13" workbookViewId="0">
      <selection activeCell="C25" sqref="C25"/>
    </sheetView>
  </sheetViews>
  <sheetFormatPr defaultColWidth="9.1796875" defaultRowHeight="14" x14ac:dyDescent="0.3"/>
  <cols>
    <col min="1" max="2" width="1.81640625" style="14" customWidth="1"/>
    <col min="3" max="3" width="42.453125" style="14" customWidth="1"/>
    <col min="4" max="4" width="31.453125" style="14" customWidth="1"/>
    <col min="5" max="5" width="22.81640625" style="14" customWidth="1"/>
    <col min="6" max="6" width="30.81640625" style="14" customWidth="1"/>
    <col min="7" max="7" width="2" style="14" customWidth="1"/>
    <col min="8" max="8" width="1.54296875" style="14" customWidth="1"/>
    <col min="9" max="9" width="48.453125" style="14" customWidth="1"/>
    <col min="10" max="16384" width="9.1796875" style="14"/>
  </cols>
  <sheetData>
    <row r="1" spans="2:9" ht="14.5" thickBot="1" x14ac:dyDescent="0.35"/>
    <row r="2" spans="2:9" ht="14.5" thickBot="1" x14ac:dyDescent="0.35">
      <c r="B2" s="100"/>
      <c r="C2" s="59"/>
      <c r="D2" s="59"/>
      <c r="E2" s="59"/>
      <c r="F2" s="59"/>
      <c r="G2" s="60"/>
    </row>
    <row r="3" spans="2:9" ht="20.5" thickBot="1" x14ac:dyDescent="0.45">
      <c r="B3" s="101"/>
      <c r="C3" s="393" t="s">
        <v>223</v>
      </c>
      <c r="D3" s="394"/>
      <c r="E3" s="394"/>
      <c r="F3" s="395"/>
      <c r="G3" s="49"/>
    </row>
    <row r="4" spans="2:9" x14ac:dyDescent="0.3">
      <c r="B4" s="407"/>
      <c r="C4" s="408"/>
      <c r="D4" s="408"/>
      <c r="E4" s="408"/>
      <c r="F4" s="408"/>
      <c r="G4" s="49"/>
    </row>
    <row r="5" spans="2:9" x14ac:dyDescent="0.3">
      <c r="B5" s="50"/>
      <c r="C5" s="450"/>
      <c r="D5" s="450"/>
      <c r="E5" s="450"/>
      <c r="F5" s="450"/>
      <c r="G5" s="49"/>
    </row>
    <row r="6" spans="2:9" x14ac:dyDescent="0.3">
      <c r="B6" s="50"/>
      <c r="C6" s="51"/>
      <c r="D6" s="52"/>
      <c r="E6" s="51"/>
      <c r="F6" s="52"/>
      <c r="G6" s="49"/>
    </row>
    <row r="7" spans="2:9" x14ac:dyDescent="0.3">
      <c r="B7" s="50"/>
      <c r="C7" s="406" t="s">
        <v>234</v>
      </c>
      <c r="D7" s="406"/>
      <c r="E7" s="53"/>
      <c r="F7" s="52"/>
      <c r="G7" s="49"/>
    </row>
    <row r="8" spans="2:9" ht="14.5" thickBot="1" x14ac:dyDescent="0.35">
      <c r="B8" s="50"/>
      <c r="C8" s="433" t="s">
        <v>313</v>
      </c>
      <c r="D8" s="433"/>
      <c r="E8" s="433"/>
      <c r="F8" s="433"/>
      <c r="G8" s="49"/>
    </row>
    <row r="9" spans="2:9" ht="14.5" thickBot="1" x14ac:dyDescent="0.35">
      <c r="B9" s="50"/>
      <c r="C9" s="24" t="s">
        <v>236</v>
      </c>
      <c r="D9" s="25" t="s">
        <v>235</v>
      </c>
      <c r="E9" s="446" t="s">
        <v>283</v>
      </c>
      <c r="F9" s="447"/>
      <c r="G9" s="49"/>
    </row>
    <row r="10" spans="2:9" ht="90" customHeight="1" x14ac:dyDescent="0.3">
      <c r="B10" s="50"/>
      <c r="C10" s="256" t="s">
        <v>706</v>
      </c>
      <c r="D10" s="257" t="s">
        <v>707</v>
      </c>
      <c r="E10" s="434" t="s">
        <v>708</v>
      </c>
      <c r="F10" s="434"/>
      <c r="G10" s="49"/>
      <c r="I10" s="343"/>
    </row>
    <row r="11" spans="2:9" ht="48.75" customHeight="1" x14ac:dyDescent="0.3">
      <c r="B11" s="50"/>
      <c r="C11" s="258" t="s">
        <v>709</v>
      </c>
      <c r="D11" s="257" t="s">
        <v>710</v>
      </c>
      <c r="E11" s="435" t="s">
        <v>711</v>
      </c>
      <c r="F11" s="435"/>
      <c r="G11" s="49"/>
    </row>
    <row r="12" spans="2:9" ht="180" customHeight="1" x14ac:dyDescent="0.3">
      <c r="B12" s="50"/>
      <c r="C12" s="258" t="s">
        <v>712</v>
      </c>
      <c r="D12" s="259" t="s">
        <v>707</v>
      </c>
      <c r="E12" s="436" t="s">
        <v>832</v>
      </c>
      <c r="F12" s="436"/>
      <c r="G12" s="49"/>
      <c r="I12" s="343"/>
    </row>
    <row r="13" spans="2:9" ht="147" customHeight="1" x14ac:dyDescent="0.3">
      <c r="B13" s="50"/>
      <c r="C13" s="260" t="s">
        <v>713</v>
      </c>
      <c r="D13" s="259" t="s">
        <v>707</v>
      </c>
      <c r="E13" s="436" t="s">
        <v>833</v>
      </c>
      <c r="F13" s="436"/>
      <c r="G13" s="49"/>
      <c r="I13" s="343"/>
    </row>
    <row r="14" spans="2:9" ht="93.75" customHeight="1" x14ac:dyDescent="0.3">
      <c r="B14" s="50"/>
      <c r="C14" s="261" t="s">
        <v>714</v>
      </c>
      <c r="D14" s="262" t="s">
        <v>715</v>
      </c>
      <c r="E14" s="451" t="s">
        <v>716</v>
      </c>
      <c r="F14" s="451"/>
      <c r="G14" s="49"/>
    </row>
    <row r="15" spans="2:9" ht="86.25" customHeight="1" x14ac:dyDescent="0.3">
      <c r="B15" s="50"/>
      <c r="C15" s="260" t="s">
        <v>717</v>
      </c>
      <c r="D15" s="259" t="s">
        <v>715</v>
      </c>
      <c r="E15" s="439" t="s">
        <v>718</v>
      </c>
      <c r="F15" s="439"/>
      <c r="G15" s="49"/>
    </row>
    <row r="16" spans="2:9" ht="59.25" customHeight="1" x14ac:dyDescent="0.3">
      <c r="B16" s="50"/>
      <c r="C16" s="260" t="s">
        <v>719</v>
      </c>
      <c r="D16" s="259" t="s">
        <v>715</v>
      </c>
      <c r="E16" s="436" t="s">
        <v>720</v>
      </c>
      <c r="F16" s="436"/>
      <c r="G16" s="49"/>
    </row>
    <row r="17" spans="2:9" ht="30" customHeight="1" x14ac:dyDescent="0.3">
      <c r="B17" s="50"/>
      <c r="C17" s="26"/>
      <c r="D17" s="26"/>
      <c r="E17" s="425"/>
      <c r="F17" s="426"/>
      <c r="G17" s="49"/>
    </row>
    <row r="18" spans="2:9" ht="30" customHeight="1" x14ac:dyDescent="0.3">
      <c r="B18" s="50"/>
      <c r="C18" s="26"/>
      <c r="D18" s="26"/>
      <c r="E18" s="425"/>
      <c r="F18" s="426"/>
      <c r="G18" s="49"/>
    </row>
    <row r="19" spans="2:9" ht="30" customHeight="1" thickBot="1" x14ac:dyDescent="0.35">
      <c r="B19" s="50"/>
      <c r="C19" s="27"/>
      <c r="D19" s="27"/>
      <c r="E19" s="440"/>
      <c r="F19" s="441"/>
      <c r="G19" s="49"/>
    </row>
    <row r="20" spans="2:9" x14ac:dyDescent="0.3">
      <c r="B20" s="50"/>
      <c r="C20" s="52"/>
      <c r="D20" s="52"/>
      <c r="E20" s="52"/>
      <c r="F20" s="52"/>
      <c r="G20" s="49"/>
    </row>
    <row r="21" spans="2:9" x14ac:dyDescent="0.3">
      <c r="B21" s="50"/>
      <c r="C21" s="453" t="s">
        <v>266</v>
      </c>
      <c r="D21" s="453"/>
      <c r="E21" s="453"/>
      <c r="F21" s="453"/>
      <c r="G21" s="49"/>
    </row>
    <row r="22" spans="2:9" ht="14.5" thickBot="1" x14ac:dyDescent="0.35">
      <c r="B22" s="50"/>
      <c r="C22" s="454" t="s">
        <v>281</v>
      </c>
      <c r="D22" s="454"/>
      <c r="E22" s="454"/>
      <c r="F22" s="454"/>
      <c r="G22" s="49"/>
    </row>
    <row r="23" spans="2:9" ht="14.5" thickBot="1" x14ac:dyDescent="0.35">
      <c r="B23" s="50"/>
      <c r="C23" s="24" t="s">
        <v>236</v>
      </c>
      <c r="D23" s="25" t="s">
        <v>235</v>
      </c>
      <c r="E23" s="446" t="s">
        <v>283</v>
      </c>
      <c r="F23" s="447"/>
      <c r="G23" s="49"/>
    </row>
    <row r="24" spans="2:9" ht="88.5" customHeight="1" x14ac:dyDescent="0.3">
      <c r="B24" s="50"/>
      <c r="C24" s="264" t="s">
        <v>829</v>
      </c>
      <c r="D24" s="263" t="s">
        <v>707</v>
      </c>
      <c r="E24" s="442" t="s">
        <v>830</v>
      </c>
      <c r="F24" s="443"/>
      <c r="G24" s="49"/>
      <c r="I24" s="342"/>
    </row>
    <row r="25" spans="2:9" ht="80.5" customHeight="1" x14ac:dyDescent="0.3">
      <c r="B25" s="50"/>
      <c r="C25" s="264" t="s">
        <v>851</v>
      </c>
      <c r="D25" s="265" t="s">
        <v>707</v>
      </c>
      <c r="E25" s="448" t="s">
        <v>850</v>
      </c>
      <c r="F25" s="449"/>
      <c r="G25" s="49"/>
      <c r="I25" s="342"/>
    </row>
    <row r="26" spans="2:9" ht="59.25" customHeight="1" x14ac:dyDescent="0.3">
      <c r="B26" s="50"/>
      <c r="C26" s="264" t="s">
        <v>721</v>
      </c>
      <c r="D26" s="257" t="s">
        <v>710</v>
      </c>
      <c r="E26" s="442" t="s">
        <v>722</v>
      </c>
      <c r="F26" s="444"/>
      <c r="G26" s="49"/>
    </row>
    <row r="27" spans="2:9" ht="184.5" customHeight="1" x14ac:dyDescent="0.3">
      <c r="B27" s="50"/>
      <c r="C27" s="264" t="s">
        <v>723</v>
      </c>
      <c r="D27" s="265" t="s">
        <v>707</v>
      </c>
      <c r="E27" s="442" t="s">
        <v>849</v>
      </c>
      <c r="F27" s="443"/>
      <c r="G27" s="49"/>
    </row>
    <row r="28" spans="2:9" x14ac:dyDescent="0.3">
      <c r="B28" s="50"/>
      <c r="C28" s="52"/>
      <c r="D28" s="52"/>
      <c r="E28" s="52"/>
      <c r="F28" s="52"/>
      <c r="G28" s="49"/>
    </row>
    <row r="29" spans="2:9" x14ac:dyDescent="0.3">
      <c r="B29" s="50"/>
      <c r="C29" s="52"/>
      <c r="D29" s="52"/>
      <c r="E29" s="52"/>
      <c r="F29" s="52"/>
      <c r="G29" s="49"/>
    </row>
    <row r="30" spans="2:9" ht="31.5" customHeight="1" x14ac:dyDescent="0.3">
      <c r="B30" s="50"/>
      <c r="C30" s="452" t="s">
        <v>265</v>
      </c>
      <c r="D30" s="452"/>
      <c r="E30" s="452"/>
      <c r="F30" s="452"/>
      <c r="G30" s="49"/>
    </row>
    <row r="31" spans="2:9" ht="14.5" thickBot="1" x14ac:dyDescent="0.35">
      <c r="B31" s="50"/>
      <c r="C31" s="433" t="s">
        <v>284</v>
      </c>
      <c r="D31" s="433"/>
      <c r="E31" s="445"/>
      <c r="F31" s="445"/>
      <c r="G31" s="49"/>
    </row>
    <row r="32" spans="2:9" ht="76.5" customHeight="1" thickBot="1" x14ac:dyDescent="0.35">
      <c r="B32" s="50"/>
      <c r="C32" s="430" t="s">
        <v>848</v>
      </c>
      <c r="D32" s="431"/>
      <c r="E32" s="431"/>
      <c r="F32" s="432"/>
      <c r="G32" s="49"/>
      <c r="I32" s="342"/>
    </row>
    <row r="33" spans="2:7" x14ac:dyDescent="0.3">
      <c r="B33" s="50"/>
      <c r="C33" s="52"/>
      <c r="D33" s="52"/>
      <c r="E33" s="52"/>
      <c r="F33" s="52"/>
      <c r="G33" s="49"/>
    </row>
    <row r="34" spans="2:7" x14ac:dyDescent="0.3">
      <c r="B34" s="50"/>
      <c r="C34" s="52"/>
      <c r="D34" s="52"/>
      <c r="E34" s="52"/>
      <c r="F34" s="52"/>
      <c r="G34" s="49"/>
    </row>
    <row r="35" spans="2:7" x14ac:dyDescent="0.3">
      <c r="B35" s="50"/>
      <c r="C35" s="52"/>
      <c r="D35" s="52"/>
      <c r="E35" s="52"/>
      <c r="F35" s="52"/>
      <c r="G35" s="49"/>
    </row>
    <row r="36" spans="2:7" ht="14.5" thickBot="1" x14ac:dyDescent="0.35">
      <c r="B36" s="320"/>
      <c r="C36" s="47"/>
      <c r="D36" s="47"/>
      <c r="E36" s="47"/>
      <c r="F36" s="47"/>
      <c r="G36" s="67"/>
    </row>
    <row r="37" spans="2:7" x14ac:dyDescent="0.3">
      <c r="B37" s="7"/>
      <c r="C37" s="7"/>
      <c r="D37" s="7"/>
      <c r="E37" s="7"/>
      <c r="F37" s="7"/>
      <c r="G37" s="7"/>
    </row>
    <row r="38" spans="2:7" x14ac:dyDescent="0.3">
      <c r="B38" s="7"/>
      <c r="C38" s="7"/>
      <c r="D38" s="7"/>
      <c r="E38" s="7"/>
      <c r="F38" s="7"/>
      <c r="G38" s="7"/>
    </row>
    <row r="39" spans="2:7" x14ac:dyDescent="0.3">
      <c r="B39" s="7"/>
      <c r="C39" s="7"/>
      <c r="D39" s="7"/>
      <c r="E39" s="7"/>
      <c r="F39" s="7"/>
      <c r="G39" s="7"/>
    </row>
    <row r="40" spans="2:7" x14ac:dyDescent="0.3">
      <c r="B40" s="7"/>
      <c r="C40" s="7"/>
      <c r="D40" s="7"/>
      <c r="E40" s="7"/>
      <c r="F40" s="7"/>
      <c r="G40" s="7"/>
    </row>
    <row r="41" spans="2:7" x14ac:dyDescent="0.3">
      <c r="B41" s="7"/>
      <c r="C41" s="7"/>
      <c r="D41" s="7"/>
      <c r="E41" s="7"/>
      <c r="F41" s="7"/>
      <c r="G41" s="7"/>
    </row>
    <row r="42" spans="2:7" x14ac:dyDescent="0.3">
      <c r="B42" s="7"/>
      <c r="C42" s="7"/>
      <c r="D42" s="7"/>
      <c r="E42" s="7"/>
      <c r="F42" s="7"/>
      <c r="G42" s="7"/>
    </row>
    <row r="43" spans="2:7" x14ac:dyDescent="0.3">
      <c r="B43" s="7"/>
      <c r="C43" s="428"/>
      <c r="D43" s="428"/>
      <c r="E43" s="16"/>
      <c r="F43" s="7"/>
      <c r="G43" s="7"/>
    </row>
    <row r="44" spans="2:7" x14ac:dyDescent="0.3">
      <c r="B44" s="7"/>
      <c r="C44" s="428"/>
      <c r="D44" s="428"/>
      <c r="E44" s="16"/>
      <c r="F44" s="7"/>
      <c r="G44" s="7"/>
    </row>
    <row r="45" spans="2:7" x14ac:dyDescent="0.3">
      <c r="B45" s="7"/>
      <c r="C45" s="429"/>
      <c r="D45" s="429"/>
      <c r="E45" s="429"/>
      <c r="F45" s="429"/>
      <c r="G45" s="7"/>
    </row>
    <row r="46" spans="2:7" x14ac:dyDescent="0.3">
      <c r="B46" s="7"/>
      <c r="C46" s="424"/>
      <c r="D46" s="424"/>
      <c r="E46" s="438"/>
      <c r="F46" s="438"/>
      <c r="G46" s="7"/>
    </row>
    <row r="47" spans="2:7" x14ac:dyDescent="0.3">
      <c r="B47" s="7"/>
      <c r="C47" s="424"/>
      <c r="D47" s="424"/>
      <c r="E47" s="427"/>
      <c r="F47" s="427"/>
      <c r="G47" s="7"/>
    </row>
    <row r="48" spans="2:7" x14ac:dyDescent="0.3">
      <c r="B48" s="7"/>
      <c r="C48" s="7"/>
      <c r="D48" s="7"/>
      <c r="E48" s="7"/>
      <c r="F48" s="7"/>
      <c r="G48" s="7"/>
    </row>
    <row r="49" spans="2:7" x14ac:dyDescent="0.3">
      <c r="B49" s="7"/>
      <c r="C49" s="428"/>
      <c r="D49" s="428"/>
      <c r="E49" s="16"/>
      <c r="F49" s="7"/>
      <c r="G49" s="7"/>
    </row>
    <row r="50" spans="2:7" x14ac:dyDescent="0.3">
      <c r="B50" s="7"/>
      <c r="C50" s="428"/>
      <c r="D50" s="428"/>
      <c r="E50" s="437"/>
      <c r="F50" s="437"/>
      <c r="G50" s="7"/>
    </row>
    <row r="51" spans="2:7" x14ac:dyDescent="0.3">
      <c r="B51" s="7"/>
      <c r="C51" s="16"/>
      <c r="D51" s="16"/>
      <c r="E51" s="16"/>
      <c r="F51" s="16"/>
      <c r="G51" s="7"/>
    </row>
    <row r="52" spans="2:7" x14ac:dyDescent="0.3">
      <c r="B52" s="7"/>
      <c r="C52" s="424"/>
      <c r="D52" s="424"/>
      <c r="E52" s="438"/>
      <c r="F52" s="438"/>
      <c r="G52" s="7"/>
    </row>
    <row r="53" spans="2:7" x14ac:dyDescent="0.3">
      <c r="B53" s="7"/>
      <c r="C53" s="424"/>
      <c r="D53" s="424"/>
      <c r="E53" s="427"/>
      <c r="F53" s="427"/>
      <c r="G53" s="7"/>
    </row>
    <row r="54" spans="2:7" x14ac:dyDescent="0.3">
      <c r="B54" s="7"/>
      <c r="C54" s="7"/>
      <c r="D54" s="7"/>
      <c r="E54" s="7"/>
      <c r="F54" s="7"/>
      <c r="G54" s="7"/>
    </row>
    <row r="55" spans="2:7" x14ac:dyDescent="0.3">
      <c r="B55" s="7"/>
      <c r="C55" s="428"/>
      <c r="D55" s="428"/>
      <c r="E55" s="7"/>
      <c r="F55" s="7"/>
      <c r="G55" s="7"/>
    </row>
    <row r="56" spans="2:7" x14ac:dyDescent="0.3">
      <c r="B56" s="7"/>
      <c r="C56" s="428"/>
      <c r="D56" s="428"/>
      <c r="E56" s="427"/>
      <c r="F56" s="427"/>
      <c r="G56" s="7"/>
    </row>
    <row r="57" spans="2:7" x14ac:dyDescent="0.3">
      <c r="B57" s="7"/>
      <c r="C57" s="424"/>
      <c r="D57" s="424"/>
      <c r="E57" s="427"/>
      <c r="F57" s="427"/>
      <c r="G57" s="7"/>
    </row>
    <row r="58" spans="2:7" x14ac:dyDescent="0.3">
      <c r="B58" s="7"/>
      <c r="C58" s="19"/>
      <c r="D58" s="7"/>
      <c r="E58" s="19"/>
      <c r="F58" s="7"/>
      <c r="G58" s="7"/>
    </row>
    <row r="59" spans="2:7" x14ac:dyDescent="0.3">
      <c r="B59" s="7"/>
      <c r="C59" s="19"/>
      <c r="D59" s="19"/>
      <c r="E59" s="19"/>
      <c r="F59" s="19"/>
      <c r="G59" s="6"/>
    </row>
  </sheetData>
  <mergeCells count="46">
    <mergeCell ref="C3:F3"/>
    <mergeCell ref="E31:F31"/>
    <mergeCell ref="E23:F23"/>
    <mergeCell ref="E24:F24"/>
    <mergeCell ref="E25:F25"/>
    <mergeCell ref="B4:F4"/>
    <mergeCell ref="C5:F5"/>
    <mergeCell ref="C7:D7"/>
    <mergeCell ref="C8:F8"/>
    <mergeCell ref="E9:F9"/>
    <mergeCell ref="E13:F13"/>
    <mergeCell ref="E14:F14"/>
    <mergeCell ref="C30:F30"/>
    <mergeCell ref="C21:F21"/>
    <mergeCell ref="C22:F22"/>
    <mergeCell ref="E16:F16"/>
    <mergeCell ref="E10:F10"/>
    <mergeCell ref="E11:F11"/>
    <mergeCell ref="E12:F12"/>
    <mergeCell ref="C55:D55"/>
    <mergeCell ref="C56:D56"/>
    <mergeCell ref="E56:F56"/>
    <mergeCell ref="C50:D50"/>
    <mergeCell ref="E50:F50"/>
    <mergeCell ref="C52:D52"/>
    <mergeCell ref="E52:F52"/>
    <mergeCell ref="E15:F15"/>
    <mergeCell ref="E18:F18"/>
    <mergeCell ref="E19:F19"/>
    <mergeCell ref="E27:F27"/>
    <mergeCell ref="E26:F26"/>
    <mergeCell ref="E46:F46"/>
    <mergeCell ref="C47:D47"/>
    <mergeCell ref="E17:F17"/>
    <mergeCell ref="C57:D57"/>
    <mergeCell ref="E57:F57"/>
    <mergeCell ref="C53:D53"/>
    <mergeCell ref="E53:F53"/>
    <mergeCell ref="C43:D43"/>
    <mergeCell ref="C44:D44"/>
    <mergeCell ref="E47:F47"/>
    <mergeCell ref="C49:D49"/>
    <mergeCell ref="C45:F45"/>
    <mergeCell ref="C46:D46"/>
    <mergeCell ref="C32:F32"/>
    <mergeCell ref="C31:D31"/>
  </mergeCells>
  <dataValidations count="2">
    <dataValidation type="whole" allowBlank="1" showInputMessage="1" showErrorMessage="1" sqref="E52 E46" xr:uid="{00000000-0002-0000-0300-000000000000}">
      <formula1>-999999999</formula1>
      <formula2>999999999</formula2>
    </dataValidation>
    <dataValidation type="list" allowBlank="1" showInputMessage="1" showErrorMessage="1" sqref="E56" xr:uid="{00000000-0002-0000-0300-000001000000}">
      <formula1>$K$63:$K$64</formula1>
    </dataValidation>
  </dataValidations>
  <pageMargins left="0.25" right="0.25" top="0.17" bottom="0.17" header="0.17" footer="0.17"/>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Z108"/>
  <sheetViews>
    <sheetView topLeftCell="E29" zoomScale="77" zoomScaleNormal="77" workbookViewId="0">
      <selection activeCell="H25" sqref="H25"/>
    </sheetView>
  </sheetViews>
  <sheetFormatPr defaultColWidth="9.1796875" defaultRowHeight="14" x14ac:dyDescent="0.3"/>
  <cols>
    <col min="1" max="2" width="2.1796875" style="14" customWidth="1"/>
    <col min="3" max="3" width="22.54296875" style="13" customWidth="1"/>
    <col min="4" max="4" width="15.54296875" style="14" customWidth="1"/>
    <col min="5" max="5" width="36.1796875" style="14" customWidth="1"/>
    <col min="6" max="6" width="18.81640625" style="14" customWidth="1"/>
    <col min="7" max="7" width="27.81640625" style="14" customWidth="1"/>
    <col min="8" max="8" width="148.1796875" style="14" customWidth="1"/>
    <col min="9" max="9" width="13.81640625" style="14" customWidth="1"/>
    <col min="10" max="10" width="2.81640625" style="14" customWidth="1"/>
    <col min="11" max="11" width="2" style="14" customWidth="1"/>
    <col min="12" max="12" width="40.81640625" style="14" customWidth="1"/>
    <col min="13" max="16384" width="9.1796875" style="14"/>
  </cols>
  <sheetData>
    <row r="1" spans="2:52" ht="14.5" thickBot="1" x14ac:dyDescent="0.35">
      <c r="H1" s="20"/>
      <c r="I1" s="20"/>
      <c r="L1" s="20" t="s">
        <v>823</v>
      </c>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row>
    <row r="2" spans="2:52" ht="14.5" thickBot="1" x14ac:dyDescent="0.35">
      <c r="B2" s="31"/>
      <c r="C2" s="32"/>
      <c r="D2" s="33"/>
      <c r="E2" s="33"/>
      <c r="F2" s="33"/>
      <c r="G2" s="33"/>
      <c r="H2" s="311"/>
      <c r="I2" s="311"/>
      <c r="J2" s="34"/>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row>
    <row r="3" spans="2:52" ht="20.5" thickBot="1" x14ac:dyDescent="0.45">
      <c r="B3" s="101"/>
      <c r="C3" s="393" t="s">
        <v>262</v>
      </c>
      <c r="D3" s="394"/>
      <c r="E3" s="394"/>
      <c r="F3" s="394"/>
      <c r="G3" s="394"/>
      <c r="H3" s="394"/>
      <c r="I3" s="395"/>
      <c r="J3" s="85"/>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row>
    <row r="4" spans="2:52" ht="15" customHeight="1" x14ac:dyDescent="0.3">
      <c r="B4" s="35"/>
      <c r="C4" s="484" t="s">
        <v>224</v>
      </c>
      <c r="D4" s="484"/>
      <c r="E4" s="484"/>
      <c r="F4" s="484"/>
      <c r="G4" s="484"/>
      <c r="H4" s="484"/>
      <c r="I4" s="484"/>
      <c r="J4" s="36"/>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row>
    <row r="5" spans="2:52" ht="15" customHeight="1" x14ac:dyDescent="0.3">
      <c r="B5" s="35"/>
      <c r="C5" s="308"/>
      <c r="D5" s="308"/>
      <c r="E5" s="308"/>
      <c r="F5" s="308"/>
      <c r="G5" s="308"/>
      <c r="H5" s="308"/>
      <c r="I5" s="308"/>
      <c r="J5" s="36"/>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row>
    <row r="6" spans="2:52" x14ac:dyDescent="0.3">
      <c r="B6" s="35"/>
      <c r="C6" s="37"/>
      <c r="D6" s="38"/>
      <c r="E6" s="38"/>
      <c r="F6" s="38"/>
      <c r="G6" s="38"/>
      <c r="H6" s="312"/>
      <c r="I6" s="312"/>
      <c r="J6" s="36"/>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row>
    <row r="7" spans="2:52" ht="12" customHeight="1" thickBot="1" x14ac:dyDescent="0.35">
      <c r="B7" s="35"/>
      <c r="C7" s="37"/>
      <c r="D7" s="459" t="s">
        <v>263</v>
      </c>
      <c r="E7" s="459"/>
      <c r="F7" s="459" t="s">
        <v>267</v>
      </c>
      <c r="G7" s="459"/>
      <c r="H7" s="96" t="s">
        <v>268</v>
      </c>
      <c r="I7" s="96" t="s">
        <v>233</v>
      </c>
      <c r="J7" s="36"/>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row>
    <row r="8" spans="2:52" s="13" customFormat="1" ht="409.5" customHeight="1" thickBot="1" x14ac:dyDescent="0.35">
      <c r="B8" s="40"/>
      <c r="C8" s="95" t="s">
        <v>260</v>
      </c>
      <c r="D8" s="485" t="s">
        <v>724</v>
      </c>
      <c r="E8" s="486"/>
      <c r="F8" s="464" t="s">
        <v>811</v>
      </c>
      <c r="G8" s="465"/>
      <c r="H8" s="266" t="s">
        <v>870</v>
      </c>
      <c r="I8" s="267" t="s">
        <v>824</v>
      </c>
      <c r="J8" s="41"/>
      <c r="L8" s="343"/>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row>
    <row r="9" spans="2:52" s="13" customFormat="1" ht="353.25" customHeight="1" thickBot="1" x14ac:dyDescent="0.35">
      <c r="B9" s="40"/>
      <c r="C9" s="95"/>
      <c r="D9" s="485" t="s">
        <v>725</v>
      </c>
      <c r="E9" s="487"/>
      <c r="F9" s="469" t="s">
        <v>812</v>
      </c>
      <c r="G9" s="470"/>
      <c r="H9" s="266" t="s">
        <v>871</v>
      </c>
      <c r="I9" s="267" t="s">
        <v>824</v>
      </c>
      <c r="J9" s="41"/>
      <c r="L9" s="343"/>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row>
    <row r="10" spans="2:52" s="13" customFormat="1" ht="409.5" customHeight="1" thickBot="1" x14ac:dyDescent="0.35">
      <c r="B10" s="40"/>
      <c r="C10" s="95"/>
      <c r="D10" s="488" t="s">
        <v>726</v>
      </c>
      <c r="E10" s="489"/>
      <c r="F10" s="464" t="s">
        <v>838</v>
      </c>
      <c r="G10" s="481"/>
      <c r="H10" s="268" t="s">
        <v>872</v>
      </c>
      <c r="I10" s="267" t="s">
        <v>824</v>
      </c>
      <c r="J10" s="41"/>
      <c r="L10" s="344"/>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row>
    <row r="11" spans="2:52" s="13" customFormat="1" ht="53.25" customHeight="1" thickBot="1" x14ac:dyDescent="0.35">
      <c r="B11" s="40"/>
      <c r="C11" s="300"/>
      <c r="D11" s="42"/>
      <c r="E11" s="42"/>
      <c r="F11" s="42"/>
      <c r="G11" s="42"/>
      <c r="H11" s="97" t="s">
        <v>264</v>
      </c>
      <c r="I11" s="99" t="s">
        <v>824</v>
      </c>
      <c r="J11" s="41"/>
      <c r="L11" s="343"/>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row>
    <row r="12" spans="2:52" s="13" customFormat="1" ht="45" customHeight="1" x14ac:dyDescent="0.3">
      <c r="B12" s="40"/>
      <c r="C12" s="300"/>
      <c r="D12" s="42"/>
      <c r="E12" s="42"/>
      <c r="F12" s="42"/>
      <c r="G12" s="42"/>
      <c r="H12" s="98"/>
      <c r="I12" s="37"/>
      <c r="J12" s="41"/>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row>
    <row r="13" spans="2:52" s="13" customFormat="1" ht="42" customHeight="1" thickBot="1" x14ac:dyDescent="0.35">
      <c r="B13" s="40"/>
      <c r="C13" s="300"/>
      <c r="D13" s="496" t="s">
        <v>290</v>
      </c>
      <c r="E13" s="496"/>
      <c r="F13" s="496"/>
      <c r="G13" s="496"/>
      <c r="H13" s="496"/>
      <c r="I13" s="496"/>
      <c r="J13" s="41"/>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row>
    <row r="14" spans="2:52" s="13" customFormat="1" ht="14.5" thickBot="1" x14ac:dyDescent="0.35">
      <c r="B14" s="40"/>
      <c r="C14" s="300"/>
      <c r="D14" s="78" t="s">
        <v>60</v>
      </c>
      <c r="E14" s="490" t="s">
        <v>727</v>
      </c>
      <c r="F14" s="491"/>
      <c r="G14" s="491"/>
      <c r="H14" s="492"/>
      <c r="I14" s="42"/>
      <c r="J14" s="41"/>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row>
    <row r="15" spans="2:52" s="13" customFormat="1" ht="14.5" thickBot="1" x14ac:dyDescent="0.35">
      <c r="B15" s="40"/>
      <c r="C15" s="300"/>
      <c r="D15" s="78" t="s">
        <v>62</v>
      </c>
      <c r="E15" s="493" t="s">
        <v>728</v>
      </c>
      <c r="F15" s="494"/>
      <c r="G15" s="494"/>
      <c r="H15" s="495"/>
      <c r="I15" s="42"/>
      <c r="J15" s="41"/>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row>
    <row r="16" spans="2:52" s="13" customFormat="1" ht="13.5" customHeight="1" x14ac:dyDescent="0.3">
      <c r="B16" s="40"/>
      <c r="C16" s="300"/>
      <c r="D16" s="42"/>
      <c r="E16" s="42"/>
      <c r="F16" s="42"/>
      <c r="G16" s="42"/>
      <c r="H16" s="42"/>
      <c r="I16" s="42"/>
      <c r="J16" s="41"/>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row>
    <row r="17" spans="2:52" s="13" customFormat="1" ht="30.75" customHeight="1" thickBot="1" x14ac:dyDescent="0.35">
      <c r="B17" s="40"/>
      <c r="C17" s="405" t="s">
        <v>225</v>
      </c>
      <c r="D17" s="405"/>
      <c r="E17" s="405"/>
      <c r="F17" s="405"/>
      <c r="G17" s="405"/>
      <c r="H17" s="405"/>
      <c r="I17" s="312"/>
      <c r="J17" s="41"/>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row>
    <row r="18" spans="2:52" s="13" customFormat="1" ht="60.75" customHeight="1" x14ac:dyDescent="0.3">
      <c r="B18" s="40"/>
      <c r="C18" s="304"/>
      <c r="D18" s="497" t="s">
        <v>873</v>
      </c>
      <c r="E18" s="498"/>
      <c r="F18" s="498"/>
      <c r="G18" s="498"/>
      <c r="H18" s="498"/>
      <c r="I18" s="499"/>
      <c r="J18" s="41"/>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row>
    <row r="19" spans="2:52" s="13" customFormat="1" ht="30.75" customHeight="1" x14ac:dyDescent="0.3">
      <c r="B19" s="40"/>
      <c r="C19" s="304"/>
      <c r="D19" s="500"/>
      <c r="E19" s="501"/>
      <c r="F19" s="501"/>
      <c r="G19" s="501"/>
      <c r="H19" s="501"/>
      <c r="I19" s="502"/>
      <c r="J19" s="41"/>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row>
    <row r="20" spans="2:52" s="13" customFormat="1" ht="39.75" customHeight="1" x14ac:dyDescent="0.3">
      <c r="B20" s="40"/>
      <c r="C20" s="304"/>
      <c r="D20" s="500"/>
      <c r="E20" s="501"/>
      <c r="F20" s="501"/>
      <c r="G20" s="501"/>
      <c r="H20" s="501"/>
      <c r="I20" s="502"/>
      <c r="J20" s="41"/>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row>
    <row r="21" spans="2:52" s="13" customFormat="1" ht="25.5" customHeight="1" thickBot="1" x14ac:dyDescent="0.35">
      <c r="B21" s="40"/>
      <c r="C21" s="304"/>
      <c r="D21" s="503"/>
      <c r="E21" s="504"/>
      <c r="F21" s="504"/>
      <c r="G21" s="504"/>
      <c r="H21" s="504"/>
      <c r="I21" s="505"/>
      <c r="J21" s="41"/>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row>
    <row r="22" spans="2:52" s="13" customFormat="1" x14ac:dyDescent="0.3">
      <c r="B22" s="40"/>
      <c r="C22" s="304"/>
      <c r="D22" s="304"/>
      <c r="E22" s="304"/>
      <c r="F22" s="304"/>
      <c r="G22" s="304"/>
      <c r="H22" s="312"/>
      <c r="I22" s="312"/>
      <c r="J22" s="41"/>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row>
    <row r="23" spans="2:52" ht="15.75" customHeight="1" thickBot="1" x14ac:dyDescent="0.35">
      <c r="B23" s="40"/>
      <c r="C23" s="43"/>
      <c r="D23" s="459" t="s">
        <v>263</v>
      </c>
      <c r="E23" s="459"/>
      <c r="F23" s="459" t="s">
        <v>267</v>
      </c>
      <c r="G23" s="459"/>
      <c r="H23" s="96" t="s">
        <v>268</v>
      </c>
      <c r="I23" s="96" t="s">
        <v>233</v>
      </c>
      <c r="J23" s="41"/>
      <c r="K23" s="15"/>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row>
    <row r="24" spans="2:52" ht="287.25" customHeight="1" thickBot="1" x14ac:dyDescent="0.35">
      <c r="B24" s="40"/>
      <c r="C24" s="95" t="s">
        <v>261</v>
      </c>
      <c r="D24" s="485" t="s">
        <v>724</v>
      </c>
      <c r="E24" s="486"/>
      <c r="F24" s="464" t="s">
        <v>811</v>
      </c>
      <c r="G24" s="465"/>
      <c r="H24" s="347" t="s">
        <v>854</v>
      </c>
      <c r="I24" s="267" t="s">
        <v>824</v>
      </c>
      <c r="J24" s="41"/>
      <c r="K24" s="15"/>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row>
    <row r="25" spans="2:52" ht="372" customHeight="1" thickBot="1" x14ac:dyDescent="0.35">
      <c r="B25" s="40"/>
      <c r="C25" s="95"/>
      <c r="D25" s="485" t="s">
        <v>725</v>
      </c>
      <c r="E25" s="487"/>
      <c r="F25" s="469" t="s">
        <v>812</v>
      </c>
      <c r="G25" s="470"/>
      <c r="H25" s="347" t="s">
        <v>875</v>
      </c>
      <c r="I25" s="267" t="s">
        <v>824</v>
      </c>
      <c r="J25" s="41"/>
      <c r="L25" s="343" t="s">
        <v>869</v>
      </c>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row>
    <row r="26" spans="2:52" ht="267.75" customHeight="1" thickBot="1" x14ac:dyDescent="0.35">
      <c r="B26" s="40"/>
      <c r="C26" s="95"/>
      <c r="D26" s="488" t="s">
        <v>726</v>
      </c>
      <c r="E26" s="489"/>
      <c r="F26" s="464" t="s">
        <v>813</v>
      </c>
      <c r="G26" s="481"/>
      <c r="H26" s="347" t="s">
        <v>855</v>
      </c>
      <c r="I26" s="267" t="s">
        <v>824</v>
      </c>
      <c r="J26" s="41"/>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row>
    <row r="27" spans="2:52" ht="18.75" customHeight="1" thickBot="1" x14ac:dyDescent="0.35">
      <c r="B27" s="40"/>
      <c r="C27" s="37"/>
      <c r="D27" s="37"/>
      <c r="E27" s="37"/>
      <c r="F27" s="37"/>
      <c r="G27" s="37"/>
      <c r="H27" s="97" t="s">
        <v>264</v>
      </c>
      <c r="I27" s="99" t="s">
        <v>824</v>
      </c>
      <c r="J27" s="41"/>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row>
    <row r="28" spans="2:52" ht="14.5" thickBot="1" x14ac:dyDescent="0.35">
      <c r="B28" s="40"/>
      <c r="C28" s="37"/>
      <c r="D28" s="135" t="s">
        <v>290</v>
      </c>
      <c r="E28" s="313"/>
      <c r="F28" s="37"/>
      <c r="G28" s="37"/>
      <c r="H28" s="98"/>
      <c r="I28" s="37"/>
      <c r="J28" s="41"/>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row>
    <row r="29" spans="2:52" ht="14.5" thickBot="1" x14ac:dyDescent="0.35">
      <c r="B29" s="40"/>
      <c r="C29" s="37"/>
      <c r="D29" s="78" t="s">
        <v>60</v>
      </c>
      <c r="E29" s="455" t="s">
        <v>834</v>
      </c>
      <c r="F29" s="456"/>
      <c r="G29" s="456"/>
      <c r="H29" s="457"/>
      <c r="I29" s="37"/>
      <c r="J29" s="41"/>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row>
    <row r="30" spans="2:52" ht="14.5" thickBot="1" x14ac:dyDescent="0.35">
      <c r="B30" s="40"/>
      <c r="C30" s="37"/>
      <c r="D30" s="78" t="s">
        <v>62</v>
      </c>
      <c r="E30" s="458" t="s">
        <v>835</v>
      </c>
      <c r="F30" s="456"/>
      <c r="G30" s="456"/>
      <c r="H30" s="457"/>
      <c r="I30" s="37"/>
      <c r="J30" s="41"/>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row>
    <row r="31" spans="2:52" x14ac:dyDescent="0.3">
      <c r="B31" s="40"/>
      <c r="C31" s="37"/>
      <c r="D31" s="37"/>
      <c r="E31" s="37"/>
      <c r="F31" s="37"/>
      <c r="G31" s="37"/>
      <c r="H31" s="98"/>
      <c r="I31" s="37"/>
      <c r="J31" s="41"/>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row>
    <row r="32" spans="2:52" ht="15.75" customHeight="1" thickBot="1" x14ac:dyDescent="0.35">
      <c r="B32" s="40"/>
      <c r="C32" s="43"/>
      <c r="D32" s="459" t="s">
        <v>263</v>
      </c>
      <c r="E32" s="459"/>
      <c r="F32" s="459" t="s">
        <v>267</v>
      </c>
      <c r="G32" s="459"/>
      <c r="H32" s="96" t="s">
        <v>268</v>
      </c>
      <c r="I32" s="96" t="s">
        <v>233</v>
      </c>
      <c r="J32" s="41"/>
      <c r="K32" s="15"/>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row>
    <row r="33" spans="2:52" ht="128.25" customHeight="1" thickBot="1" x14ac:dyDescent="0.35">
      <c r="B33" s="40"/>
      <c r="C33" s="95" t="s">
        <v>293</v>
      </c>
      <c r="D33" s="462" t="s">
        <v>724</v>
      </c>
      <c r="E33" s="463"/>
      <c r="F33" s="464" t="s">
        <v>811</v>
      </c>
      <c r="G33" s="465"/>
      <c r="H33" s="314" t="s">
        <v>836</v>
      </c>
      <c r="I33" s="267" t="s">
        <v>824</v>
      </c>
      <c r="J33" s="41"/>
      <c r="K33" s="15"/>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row>
    <row r="34" spans="2:52" ht="192" customHeight="1" thickBot="1" x14ac:dyDescent="0.35">
      <c r="B34" s="40"/>
      <c r="C34" s="95"/>
      <c r="D34" s="462" t="s">
        <v>725</v>
      </c>
      <c r="E34" s="480"/>
      <c r="F34" s="469" t="s">
        <v>812</v>
      </c>
      <c r="G34" s="470"/>
      <c r="H34" s="288" t="s">
        <v>874</v>
      </c>
      <c r="I34" s="267" t="s">
        <v>824</v>
      </c>
      <c r="J34" s="41"/>
      <c r="L34" s="344"/>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row>
    <row r="35" spans="2:52" ht="409.6" customHeight="1" thickBot="1" x14ac:dyDescent="0.35">
      <c r="B35" s="40"/>
      <c r="C35" s="95"/>
      <c r="D35" s="460" t="s">
        <v>726</v>
      </c>
      <c r="E35" s="461"/>
      <c r="F35" s="464" t="s">
        <v>813</v>
      </c>
      <c r="G35" s="481"/>
      <c r="H35" s="315" t="s">
        <v>810</v>
      </c>
      <c r="I35" s="267" t="s">
        <v>824</v>
      </c>
      <c r="J35" s="41"/>
      <c r="L35" s="344"/>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row>
    <row r="36" spans="2:52" ht="21.75" customHeight="1" thickBot="1" x14ac:dyDescent="0.35">
      <c r="B36" s="40"/>
      <c r="C36" s="37"/>
      <c r="D36" s="37"/>
      <c r="E36" s="37"/>
      <c r="F36" s="37"/>
      <c r="G36" s="37"/>
      <c r="H36" s="97" t="s">
        <v>264</v>
      </c>
      <c r="I36" s="267" t="s">
        <v>824</v>
      </c>
      <c r="J36" s="41"/>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row>
    <row r="37" spans="2:52" ht="14.5" thickBot="1" x14ac:dyDescent="0.35">
      <c r="B37" s="40"/>
      <c r="C37" s="37"/>
      <c r="D37" s="135" t="s">
        <v>290</v>
      </c>
      <c r="E37" s="313"/>
      <c r="F37" s="37"/>
      <c r="G37" s="37"/>
      <c r="H37" s="98"/>
      <c r="I37" s="37"/>
      <c r="J37" s="41"/>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row>
    <row r="38" spans="2:52" ht="14.5" thickBot="1" x14ac:dyDescent="0.35">
      <c r="B38" s="40"/>
      <c r="C38" s="37"/>
      <c r="D38" s="78" t="s">
        <v>60</v>
      </c>
      <c r="E38" s="482" t="s">
        <v>729</v>
      </c>
      <c r="F38" s="478"/>
      <c r="G38" s="478"/>
      <c r="H38" s="479"/>
      <c r="I38" s="37"/>
      <c r="J38" s="41"/>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row>
    <row r="39" spans="2:52" ht="14.5" thickBot="1" x14ac:dyDescent="0.35">
      <c r="B39" s="40"/>
      <c r="C39" s="37"/>
      <c r="D39" s="78" t="s">
        <v>62</v>
      </c>
      <c r="E39" s="477" t="s">
        <v>730</v>
      </c>
      <c r="F39" s="478"/>
      <c r="G39" s="478"/>
      <c r="H39" s="479"/>
      <c r="I39" s="37"/>
      <c r="J39" s="41"/>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row>
    <row r="40" spans="2:52" ht="14.5" thickBot="1" x14ac:dyDescent="0.35">
      <c r="B40" s="40"/>
      <c r="C40" s="37"/>
      <c r="D40" s="78"/>
      <c r="E40" s="37"/>
      <c r="F40" s="37"/>
      <c r="G40" s="37"/>
      <c r="H40" s="37"/>
      <c r="I40" s="37"/>
      <c r="J40" s="41"/>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row>
    <row r="41" spans="2:52" ht="168" customHeight="1" thickBot="1" x14ac:dyDescent="0.35">
      <c r="B41" s="40"/>
      <c r="C41" s="316"/>
      <c r="D41" s="483" t="s">
        <v>269</v>
      </c>
      <c r="E41" s="483"/>
      <c r="F41" s="430" t="s">
        <v>831</v>
      </c>
      <c r="G41" s="431"/>
      <c r="H41" s="431"/>
      <c r="I41" s="432"/>
      <c r="J41" s="41"/>
      <c r="L41" s="343"/>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row>
    <row r="42" spans="2:52" s="13" customFormat="1" ht="18.75" customHeight="1" x14ac:dyDescent="0.3">
      <c r="B42" s="40"/>
      <c r="C42" s="44"/>
      <c r="D42" s="44"/>
      <c r="E42" s="44"/>
      <c r="F42" s="44"/>
      <c r="G42" s="44"/>
      <c r="H42" s="312"/>
      <c r="I42" s="312"/>
      <c r="J42" s="41"/>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row>
    <row r="43" spans="2:52" s="13" customFormat="1" ht="15.75" customHeight="1" thickBot="1" x14ac:dyDescent="0.35">
      <c r="B43" s="40"/>
      <c r="C43" s="37"/>
      <c r="D43" s="38"/>
      <c r="E43" s="38"/>
      <c r="F43" s="38"/>
      <c r="G43" s="77" t="s">
        <v>226</v>
      </c>
      <c r="H43" s="312"/>
      <c r="I43" s="312"/>
      <c r="J43" s="41"/>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row>
    <row r="44" spans="2:52" s="13" customFormat="1" ht="78" customHeight="1" x14ac:dyDescent="0.3">
      <c r="B44" s="40"/>
      <c r="C44" s="37"/>
      <c r="D44" s="38"/>
      <c r="E44" s="38"/>
      <c r="F44" s="21" t="s">
        <v>227</v>
      </c>
      <c r="G44" s="471" t="s">
        <v>306</v>
      </c>
      <c r="H44" s="472"/>
      <c r="I44" s="473"/>
      <c r="J44" s="41"/>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row>
    <row r="45" spans="2:52" s="13" customFormat="1" ht="54.75" customHeight="1" x14ac:dyDescent="0.3">
      <c r="B45" s="40"/>
      <c r="C45" s="37"/>
      <c r="D45" s="38"/>
      <c r="E45" s="38"/>
      <c r="F45" s="22" t="s">
        <v>228</v>
      </c>
      <c r="G45" s="474" t="s">
        <v>307</v>
      </c>
      <c r="H45" s="475"/>
      <c r="I45" s="476"/>
      <c r="J45" s="41"/>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row>
    <row r="46" spans="2:52" s="13" customFormat="1" ht="58.5" customHeight="1" x14ac:dyDescent="0.3">
      <c r="B46" s="40"/>
      <c r="C46" s="37"/>
      <c r="D46" s="38"/>
      <c r="E46" s="38"/>
      <c r="F46" s="22" t="s">
        <v>229</v>
      </c>
      <c r="G46" s="474" t="s">
        <v>308</v>
      </c>
      <c r="H46" s="475"/>
      <c r="I46" s="476"/>
      <c r="J46" s="41"/>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row>
    <row r="47" spans="2:52" ht="60" customHeight="1" x14ac:dyDescent="0.3">
      <c r="B47" s="40"/>
      <c r="C47" s="37"/>
      <c r="D47" s="38"/>
      <c r="E47" s="38"/>
      <c r="F47" s="22" t="s">
        <v>230</v>
      </c>
      <c r="G47" s="474" t="s">
        <v>309</v>
      </c>
      <c r="H47" s="475"/>
      <c r="I47" s="476"/>
      <c r="J47" s="41"/>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row>
    <row r="48" spans="2:52" ht="54" customHeight="1" x14ac:dyDescent="0.3">
      <c r="B48" s="35"/>
      <c r="C48" s="37"/>
      <c r="D48" s="38"/>
      <c r="E48" s="38"/>
      <c r="F48" s="22" t="s">
        <v>231</v>
      </c>
      <c r="G48" s="474" t="s">
        <v>310</v>
      </c>
      <c r="H48" s="475"/>
      <c r="I48" s="476"/>
      <c r="J48" s="36"/>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0"/>
      <c r="AZ48" s="20"/>
    </row>
    <row r="49" spans="1:52" ht="61.5" customHeight="1" thickBot="1" x14ac:dyDescent="0.35">
      <c r="B49" s="35"/>
      <c r="C49" s="37"/>
      <c r="D49" s="38"/>
      <c r="E49" s="38"/>
      <c r="F49" s="23" t="s">
        <v>232</v>
      </c>
      <c r="G49" s="466" t="s">
        <v>311</v>
      </c>
      <c r="H49" s="467"/>
      <c r="I49" s="468"/>
      <c r="J49" s="36"/>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row>
    <row r="50" spans="1:52" ht="14.5" thickBot="1" x14ac:dyDescent="0.35">
      <c r="B50" s="45"/>
      <c r="C50" s="46"/>
      <c r="D50" s="47"/>
      <c r="E50" s="47"/>
      <c r="F50" s="47"/>
      <c r="G50" s="47"/>
      <c r="H50" s="317"/>
      <c r="I50" s="317"/>
      <c r="J50" s="48"/>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row>
    <row r="51" spans="1:52" ht="50.15" customHeight="1" x14ac:dyDescent="0.3">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row>
    <row r="52" spans="1:52" ht="50.15" customHeight="1" x14ac:dyDescent="0.3">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row>
    <row r="53" spans="1:52" ht="49.5" customHeight="1" x14ac:dyDescent="0.3">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row>
    <row r="54" spans="1:52" ht="50.15" customHeight="1" x14ac:dyDescent="0.3">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row>
    <row r="55" spans="1:52" ht="50.15" customHeight="1" x14ac:dyDescent="0.3">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row>
    <row r="56" spans="1:52" ht="50.15" customHeight="1" x14ac:dyDescent="0.3">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row>
    <row r="57" spans="1:52" x14ac:dyDescent="0.3">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row>
    <row r="58" spans="1:52" x14ac:dyDescent="0.3">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row>
    <row r="59" spans="1:52" x14ac:dyDescent="0.3">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row>
    <row r="60" spans="1:52" x14ac:dyDescent="0.3">
      <c r="A60" s="20"/>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c r="AY60" s="20"/>
      <c r="AZ60" s="20"/>
    </row>
    <row r="61" spans="1:52" x14ac:dyDescent="0.3">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row>
    <row r="62" spans="1:52" x14ac:dyDescent="0.3">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row>
    <row r="63" spans="1:52" x14ac:dyDescent="0.3">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c r="AV63" s="20"/>
      <c r="AW63" s="20"/>
      <c r="AX63" s="20"/>
      <c r="AY63" s="20"/>
      <c r="AZ63" s="20"/>
    </row>
    <row r="64" spans="1:52" x14ac:dyDescent="0.3">
      <c r="A64" s="20"/>
      <c r="B64" s="20"/>
      <c r="C64" s="20"/>
      <c r="D64" s="20"/>
      <c r="E64" s="20"/>
      <c r="F64" s="20"/>
      <c r="G64" s="20"/>
      <c r="H64" s="20"/>
      <c r="I64" s="20"/>
      <c r="J64" s="20"/>
      <c r="K64" s="20"/>
    </row>
    <row r="65" spans="1:11" x14ac:dyDescent="0.3">
      <c r="A65" s="20"/>
      <c r="B65" s="20"/>
      <c r="C65" s="20"/>
      <c r="D65" s="20"/>
      <c r="E65" s="20"/>
      <c r="F65" s="20"/>
      <c r="G65" s="20"/>
      <c r="H65" s="20"/>
      <c r="I65" s="20"/>
      <c r="J65" s="20"/>
      <c r="K65" s="20"/>
    </row>
    <row r="66" spans="1:11" x14ac:dyDescent="0.3">
      <c r="A66" s="20"/>
      <c r="B66" s="20"/>
      <c r="C66" s="20"/>
      <c r="D66" s="20"/>
      <c r="E66" s="20"/>
      <c r="F66" s="20"/>
      <c r="G66" s="20"/>
      <c r="H66" s="20"/>
      <c r="I66" s="20"/>
      <c r="J66" s="20"/>
      <c r="K66" s="20"/>
    </row>
    <row r="67" spans="1:11" x14ac:dyDescent="0.3">
      <c r="A67" s="20"/>
      <c r="B67" s="20"/>
      <c r="C67" s="20"/>
      <c r="D67" s="20"/>
      <c r="E67" s="20"/>
      <c r="F67" s="20"/>
      <c r="G67" s="20"/>
      <c r="H67" s="20"/>
      <c r="I67" s="20"/>
      <c r="J67" s="20"/>
      <c r="K67" s="20"/>
    </row>
    <row r="68" spans="1:11" x14ac:dyDescent="0.3">
      <c r="A68" s="20"/>
      <c r="B68" s="20"/>
      <c r="C68" s="20"/>
      <c r="D68" s="20"/>
      <c r="E68" s="20"/>
      <c r="F68" s="20"/>
      <c r="G68" s="20"/>
      <c r="H68" s="20"/>
      <c r="I68" s="20"/>
      <c r="J68" s="20"/>
      <c r="K68" s="20"/>
    </row>
    <row r="69" spans="1:11" x14ac:dyDescent="0.3">
      <c r="A69" s="20"/>
      <c r="B69" s="20"/>
      <c r="C69" s="20"/>
      <c r="D69" s="20"/>
      <c r="E69" s="20"/>
      <c r="F69" s="20"/>
      <c r="G69" s="20"/>
      <c r="H69" s="20"/>
      <c r="I69" s="20"/>
      <c r="J69" s="20"/>
      <c r="K69" s="20"/>
    </row>
    <row r="70" spans="1:11" x14ac:dyDescent="0.3">
      <c r="A70" s="20"/>
      <c r="B70" s="20"/>
      <c r="C70" s="20"/>
      <c r="D70" s="20"/>
      <c r="E70" s="20"/>
      <c r="F70" s="20"/>
      <c r="G70" s="20"/>
      <c r="H70" s="20"/>
      <c r="I70" s="20"/>
      <c r="J70" s="20"/>
      <c r="K70" s="20"/>
    </row>
    <row r="71" spans="1:11" x14ac:dyDescent="0.3">
      <c r="A71" s="20"/>
      <c r="B71" s="20"/>
      <c r="C71" s="20"/>
      <c r="D71" s="20"/>
      <c r="E71" s="20"/>
      <c r="F71" s="20"/>
      <c r="G71" s="20"/>
      <c r="H71" s="20"/>
      <c r="I71" s="20"/>
      <c r="J71" s="20"/>
      <c r="K71" s="20"/>
    </row>
    <row r="72" spans="1:11" x14ac:dyDescent="0.3">
      <c r="A72" s="20"/>
      <c r="B72" s="20"/>
      <c r="C72" s="20"/>
      <c r="D72" s="20"/>
      <c r="E72" s="20"/>
      <c r="F72" s="20"/>
      <c r="G72" s="20"/>
      <c r="H72" s="20"/>
      <c r="I72" s="20"/>
      <c r="J72" s="20"/>
      <c r="K72" s="20"/>
    </row>
    <row r="73" spans="1:11" x14ac:dyDescent="0.3">
      <c r="A73" s="20"/>
      <c r="B73" s="20"/>
      <c r="C73" s="20"/>
      <c r="D73" s="20"/>
      <c r="E73" s="20"/>
      <c r="F73" s="20"/>
      <c r="G73" s="20"/>
      <c r="H73" s="20"/>
      <c r="I73" s="20"/>
      <c r="J73" s="20"/>
      <c r="K73" s="20"/>
    </row>
    <row r="74" spans="1:11" x14ac:dyDescent="0.3">
      <c r="A74" s="20"/>
      <c r="B74" s="20"/>
      <c r="C74" s="20"/>
      <c r="D74" s="20"/>
      <c r="E74" s="20"/>
      <c r="F74" s="20"/>
      <c r="G74" s="20"/>
      <c r="H74" s="20"/>
      <c r="I74" s="20"/>
      <c r="J74" s="20"/>
      <c r="K74" s="20"/>
    </row>
    <row r="75" spans="1:11" x14ac:dyDescent="0.3">
      <c r="A75" s="20"/>
      <c r="B75" s="20"/>
      <c r="C75" s="20"/>
      <c r="D75" s="20"/>
      <c r="E75" s="20"/>
      <c r="F75" s="20"/>
      <c r="G75" s="20"/>
      <c r="H75" s="20"/>
      <c r="I75" s="20"/>
      <c r="J75" s="20"/>
      <c r="K75" s="20"/>
    </row>
    <row r="76" spans="1:11" x14ac:dyDescent="0.3">
      <c r="A76" s="20"/>
      <c r="B76" s="20"/>
      <c r="C76" s="20"/>
      <c r="D76" s="20"/>
      <c r="E76" s="20"/>
      <c r="F76" s="20"/>
      <c r="G76" s="20"/>
      <c r="H76" s="20"/>
      <c r="I76" s="20"/>
      <c r="J76" s="20"/>
      <c r="K76" s="20"/>
    </row>
    <row r="77" spans="1:11" x14ac:dyDescent="0.3">
      <c r="A77" s="20"/>
      <c r="B77" s="20"/>
      <c r="C77" s="20"/>
      <c r="D77" s="20"/>
      <c r="E77" s="20"/>
      <c r="F77" s="20"/>
      <c r="G77" s="20"/>
      <c r="H77" s="20"/>
      <c r="I77" s="20"/>
      <c r="J77" s="20"/>
      <c r="K77" s="20"/>
    </row>
    <row r="78" spans="1:11" x14ac:dyDescent="0.3">
      <c r="A78" s="20"/>
      <c r="B78" s="20"/>
      <c r="C78" s="20"/>
      <c r="D78" s="20"/>
      <c r="E78" s="20"/>
      <c r="F78" s="20"/>
      <c r="G78" s="20"/>
      <c r="H78" s="20"/>
      <c r="I78" s="20"/>
      <c r="J78" s="20"/>
      <c r="K78" s="20"/>
    </row>
    <row r="79" spans="1:11" x14ac:dyDescent="0.3">
      <c r="A79" s="20"/>
      <c r="B79" s="20"/>
      <c r="C79" s="20"/>
      <c r="D79" s="20"/>
      <c r="E79" s="20"/>
      <c r="F79" s="20"/>
      <c r="G79" s="20"/>
      <c r="H79" s="20"/>
      <c r="I79" s="20"/>
      <c r="J79" s="20"/>
      <c r="K79" s="20"/>
    </row>
    <row r="80" spans="1:11" x14ac:dyDescent="0.3">
      <c r="A80" s="20"/>
      <c r="B80" s="20"/>
      <c r="C80" s="20"/>
      <c r="D80" s="20"/>
      <c r="E80" s="20"/>
      <c r="F80" s="20"/>
      <c r="G80" s="20"/>
      <c r="H80" s="20"/>
      <c r="I80" s="20"/>
      <c r="J80" s="20"/>
      <c r="K80" s="20"/>
    </row>
    <row r="81" spans="1:11" x14ac:dyDescent="0.3">
      <c r="A81" s="20"/>
      <c r="B81" s="20"/>
      <c r="C81" s="20"/>
      <c r="D81" s="20"/>
      <c r="E81" s="20"/>
      <c r="F81" s="20"/>
      <c r="G81" s="20"/>
      <c r="H81" s="20"/>
      <c r="I81" s="20"/>
      <c r="J81" s="20"/>
      <c r="K81" s="20"/>
    </row>
    <row r="82" spans="1:11" x14ac:dyDescent="0.3">
      <c r="A82" s="20"/>
      <c r="B82" s="20"/>
      <c r="C82" s="20"/>
      <c r="D82" s="20"/>
      <c r="E82" s="20"/>
      <c r="F82" s="20"/>
      <c r="G82" s="20"/>
      <c r="H82" s="20"/>
      <c r="I82" s="20"/>
      <c r="J82" s="20"/>
      <c r="K82" s="20"/>
    </row>
    <row r="83" spans="1:11" x14ac:dyDescent="0.3">
      <c r="A83" s="20"/>
      <c r="B83" s="20"/>
      <c r="C83" s="20"/>
      <c r="D83" s="20"/>
      <c r="E83" s="20"/>
      <c r="F83" s="20"/>
      <c r="G83" s="20"/>
      <c r="H83" s="20"/>
      <c r="I83" s="20"/>
      <c r="J83" s="20"/>
      <c r="K83" s="20"/>
    </row>
    <row r="84" spans="1:11" x14ac:dyDescent="0.3">
      <c r="A84" s="20"/>
      <c r="B84" s="20"/>
      <c r="C84" s="20"/>
      <c r="D84" s="20"/>
      <c r="E84" s="20"/>
      <c r="F84" s="20"/>
      <c r="G84" s="20"/>
      <c r="H84" s="20"/>
      <c r="I84" s="20"/>
      <c r="J84" s="20"/>
      <c r="K84" s="20"/>
    </row>
    <row r="85" spans="1:11" x14ac:dyDescent="0.3">
      <c r="A85" s="20"/>
      <c r="B85" s="20"/>
      <c r="C85" s="20"/>
      <c r="D85" s="20"/>
      <c r="E85" s="20"/>
      <c r="F85" s="20"/>
      <c r="G85" s="20"/>
      <c r="H85" s="20"/>
      <c r="I85" s="20"/>
      <c r="J85" s="20"/>
      <c r="K85" s="20"/>
    </row>
    <row r="86" spans="1:11" x14ac:dyDescent="0.3">
      <c r="A86" s="20"/>
      <c r="B86" s="20"/>
      <c r="C86" s="20"/>
      <c r="D86" s="20"/>
      <c r="E86" s="20"/>
      <c r="F86" s="20"/>
      <c r="G86" s="20"/>
      <c r="H86" s="20"/>
      <c r="I86" s="20"/>
      <c r="J86" s="20"/>
      <c r="K86" s="20"/>
    </row>
    <row r="87" spans="1:11" x14ac:dyDescent="0.3">
      <c r="A87" s="20"/>
      <c r="B87" s="20"/>
      <c r="C87" s="20"/>
      <c r="D87" s="20"/>
      <c r="E87" s="20"/>
      <c r="F87" s="20"/>
      <c r="G87" s="20"/>
      <c r="H87" s="20"/>
      <c r="I87" s="20"/>
      <c r="J87" s="20"/>
      <c r="K87" s="20"/>
    </row>
    <row r="88" spans="1:11" x14ac:dyDescent="0.3">
      <c r="A88" s="20"/>
      <c r="B88" s="20"/>
      <c r="C88" s="20"/>
      <c r="D88" s="20"/>
      <c r="E88" s="20"/>
      <c r="F88" s="20"/>
      <c r="G88" s="20"/>
      <c r="H88" s="20"/>
      <c r="I88" s="20"/>
      <c r="J88" s="20"/>
      <c r="K88" s="20"/>
    </row>
    <row r="89" spans="1:11" x14ac:dyDescent="0.3">
      <c r="A89" s="20"/>
      <c r="B89" s="20"/>
      <c r="C89" s="20"/>
      <c r="D89" s="20"/>
      <c r="E89" s="20"/>
      <c r="F89" s="20"/>
      <c r="G89" s="20"/>
      <c r="H89" s="20"/>
      <c r="I89" s="20"/>
      <c r="J89" s="20"/>
      <c r="K89" s="20"/>
    </row>
    <row r="90" spans="1:11" x14ac:dyDescent="0.3">
      <c r="A90" s="20"/>
      <c r="B90" s="20"/>
      <c r="C90" s="20"/>
      <c r="D90" s="20"/>
      <c r="E90" s="20"/>
      <c r="F90" s="20"/>
      <c r="G90" s="20"/>
      <c r="H90" s="20"/>
      <c r="I90" s="20"/>
      <c r="J90" s="20"/>
      <c r="K90" s="20"/>
    </row>
    <row r="91" spans="1:11" x14ac:dyDescent="0.3">
      <c r="A91" s="20"/>
      <c r="B91" s="20"/>
      <c r="C91" s="20"/>
      <c r="D91" s="20"/>
      <c r="E91" s="20"/>
      <c r="F91" s="20"/>
      <c r="G91" s="20"/>
      <c r="H91" s="20"/>
      <c r="I91" s="20"/>
      <c r="J91" s="20"/>
      <c r="K91" s="20"/>
    </row>
    <row r="92" spans="1:11" x14ac:dyDescent="0.3">
      <c r="A92" s="20"/>
      <c r="B92" s="20"/>
      <c r="C92" s="20"/>
      <c r="D92" s="20"/>
      <c r="E92" s="20"/>
      <c r="F92" s="20"/>
      <c r="G92" s="20"/>
      <c r="H92" s="20"/>
      <c r="I92" s="20"/>
      <c r="J92" s="20"/>
      <c r="K92" s="20"/>
    </row>
    <row r="93" spans="1:11" x14ac:dyDescent="0.3">
      <c r="A93" s="20"/>
      <c r="B93" s="20"/>
      <c r="C93" s="20"/>
      <c r="D93" s="20"/>
      <c r="E93" s="20"/>
      <c r="F93" s="20"/>
      <c r="G93" s="20"/>
      <c r="H93" s="20"/>
      <c r="I93" s="20"/>
      <c r="J93" s="20"/>
      <c r="K93" s="20"/>
    </row>
    <row r="94" spans="1:11" x14ac:dyDescent="0.3">
      <c r="A94" s="20"/>
      <c r="B94" s="20"/>
      <c r="C94" s="20"/>
      <c r="D94" s="20"/>
      <c r="E94" s="20"/>
      <c r="F94" s="20"/>
      <c r="G94" s="20"/>
      <c r="H94" s="20"/>
      <c r="I94" s="20"/>
      <c r="J94" s="20"/>
      <c r="K94" s="20"/>
    </row>
    <row r="95" spans="1:11" x14ac:dyDescent="0.3">
      <c r="A95" s="20"/>
      <c r="B95" s="20"/>
      <c r="C95" s="20"/>
      <c r="D95" s="20"/>
      <c r="E95" s="20"/>
      <c r="F95" s="20"/>
      <c r="G95" s="20"/>
      <c r="H95" s="20"/>
      <c r="I95" s="20"/>
      <c r="J95" s="20"/>
      <c r="K95" s="20"/>
    </row>
    <row r="96" spans="1:11" x14ac:dyDescent="0.3">
      <c r="A96" s="20"/>
      <c r="B96" s="20"/>
      <c r="C96" s="20"/>
      <c r="D96" s="20"/>
      <c r="E96" s="20"/>
      <c r="F96" s="20"/>
      <c r="G96" s="20"/>
      <c r="H96" s="20"/>
      <c r="I96" s="20"/>
      <c r="J96" s="20"/>
      <c r="K96" s="20"/>
    </row>
    <row r="97" spans="1:11" x14ac:dyDescent="0.3">
      <c r="A97" s="20"/>
      <c r="B97" s="20"/>
      <c r="C97" s="20"/>
      <c r="D97" s="20"/>
      <c r="E97" s="20"/>
      <c r="F97" s="20"/>
      <c r="G97" s="20"/>
      <c r="H97" s="20"/>
      <c r="I97" s="20"/>
      <c r="J97" s="20"/>
      <c r="K97" s="20"/>
    </row>
    <row r="98" spans="1:11" x14ac:dyDescent="0.3">
      <c r="A98" s="20"/>
      <c r="B98" s="20"/>
      <c r="C98" s="20"/>
      <c r="D98" s="20"/>
      <c r="E98" s="20"/>
      <c r="F98" s="20"/>
      <c r="G98" s="20"/>
      <c r="H98" s="20"/>
      <c r="I98" s="20"/>
      <c r="J98" s="20"/>
      <c r="K98" s="20"/>
    </row>
    <row r="99" spans="1:11" x14ac:dyDescent="0.3">
      <c r="A99" s="20"/>
      <c r="B99" s="20"/>
      <c r="H99" s="20"/>
      <c r="I99" s="20"/>
      <c r="J99" s="20"/>
      <c r="K99" s="20"/>
    </row>
    <row r="100" spans="1:11" x14ac:dyDescent="0.3">
      <c r="A100" s="20"/>
      <c r="B100" s="20"/>
      <c r="H100" s="20"/>
      <c r="I100" s="20"/>
      <c r="J100" s="20"/>
      <c r="K100" s="20"/>
    </row>
    <row r="101" spans="1:11" x14ac:dyDescent="0.3">
      <c r="A101" s="20"/>
      <c r="B101" s="20"/>
      <c r="H101" s="20"/>
      <c r="I101" s="20"/>
      <c r="J101" s="20"/>
      <c r="K101" s="20"/>
    </row>
    <row r="102" spans="1:11" x14ac:dyDescent="0.3">
      <c r="A102" s="20"/>
      <c r="B102" s="20"/>
      <c r="H102" s="20"/>
      <c r="I102" s="20"/>
      <c r="J102" s="20"/>
      <c r="K102" s="20"/>
    </row>
    <row r="103" spans="1:11" x14ac:dyDescent="0.3">
      <c r="A103" s="20"/>
      <c r="B103" s="20"/>
      <c r="H103" s="20"/>
      <c r="I103" s="20"/>
      <c r="J103" s="20"/>
      <c r="K103" s="20"/>
    </row>
    <row r="104" spans="1:11" x14ac:dyDescent="0.3">
      <c r="A104" s="20"/>
      <c r="B104" s="20"/>
      <c r="H104" s="20"/>
      <c r="I104" s="20"/>
      <c r="J104" s="20"/>
      <c r="K104" s="20"/>
    </row>
    <row r="105" spans="1:11" x14ac:dyDescent="0.3">
      <c r="A105" s="20"/>
      <c r="B105" s="20"/>
      <c r="H105" s="20"/>
      <c r="I105" s="20"/>
      <c r="J105" s="20"/>
      <c r="K105" s="20"/>
    </row>
    <row r="106" spans="1:11" x14ac:dyDescent="0.3">
      <c r="A106" s="20"/>
      <c r="B106" s="20"/>
      <c r="H106" s="20"/>
      <c r="I106" s="20"/>
      <c r="J106" s="20"/>
      <c r="K106" s="20"/>
    </row>
    <row r="107" spans="1:11" x14ac:dyDescent="0.3">
      <c r="A107" s="20"/>
      <c r="B107" s="20"/>
      <c r="H107" s="20"/>
      <c r="I107" s="20"/>
      <c r="J107" s="20"/>
      <c r="K107" s="20"/>
    </row>
    <row r="108" spans="1:11" x14ac:dyDescent="0.3">
      <c r="B108" s="20"/>
      <c r="J108" s="20"/>
    </row>
  </sheetData>
  <mergeCells count="43">
    <mergeCell ref="D18:I21"/>
    <mergeCell ref="D24:E24"/>
    <mergeCell ref="D25:E25"/>
    <mergeCell ref="D26:E26"/>
    <mergeCell ref="F24:G24"/>
    <mergeCell ref="F25:G25"/>
    <mergeCell ref="F26:G26"/>
    <mergeCell ref="D23:E23"/>
    <mergeCell ref="F23:G23"/>
    <mergeCell ref="C3:I3"/>
    <mergeCell ref="C4:I4"/>
    <mergeCell ref="C17:H17"/>
    <mergeCell ref="D8:E8"/>
    <mergeCell ref="D9:E9"/>
    <mergeCell ref="D10:E10"/>
    <mergeCell ref="D7:E7"/>
    <mergeCell ref="F7:G7"/>
    <mergeCell ref="F10:G10"/>
    <mergeCell ref="F9:G9"/>
    <mergeCell ref="F8:G8"/>
    <mergeCell ref="E14:H14"/>
    <mergeCell ref="E15:H15"/>
    <mergeCell ref="D13:I13"/>
    <mergeCell ref="G49:I49"/>
    <mergeCell ref="F34:G34"/>
    <mergeCell ref="G44:I44"/>
    <mergeCell ref="G45:I45"/>
    <mergeCell ref="G46:I46"/>
    <mergeCell ref="G47:I47"/>
    <mergeCell ref="G48:I48"/>
    <mergeCell ref="E39:H39"/>
    <mergeCell ref="D34:E34"/>
    <mergeCell ref="F35:G35"/>
    <mergeCell ref="E38:H38"/>
    <mergeCell ref="D41:E41"/>
    <mergeCell ref="F41:I41"/>
    <mergeCell ref="E29:H29"/>
    <mergeCell ref="E30:H30"/>
    <mergeCell ref="D32:E32"/>
    <mergeCell ref="D35:E35"/>
    <mergeCell ref="F32:G32"/>
    <mergeCell ref="D33:E33"/>
    <mergeCell ref="F33:G33"/>
  </mergeCells>
  <hyperlinks>
    <hyperlink ref="E15" r:id="rId1" xr:uid="{00000000-0004-0000-0400-000000000000}"/>
    <hyperlink ref="E30" r:id="rId2" display="nino.antadze@undp.org" xr:uid="{00000000-0004-0000-0400-000001000000}"/>
    <hyperlink ref="E39" r:id="rId3" xr:uid="{00000000-0004-0000-0400-000002000000}"/>
  </hyperlinks>
  <pageMargins left="0.2" right="0.21" top="0.17" bottom="0.17" header="0.17" footer="0.17"/>
  <pageSetup orientation="landscape"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K34"/>
  <sheetViews>
    <sheetView topLeftCell="A4" zoomScale="68" zoomScaleNormal="68" workbookViewId="0">
      <selection activeCell="H21" sqref="H21:H25"/>
    </sheetView>
  </sheetViews>
  <sheetFormatPr defaultColWidth="9.1796875" defaultRowHeight="14" x14ac:dyDescent="0.3"/>
  <cols>
    <col min="1" max="1" width="1.453125" style="14" customWidth="1"/>
    <col min="2" max="2" width="1.81640625" style="14" customWidth="1"/>
    <col min="3" max="3" width="38.81640625" style="14" customWidth="1"/>
    <col min="4" max="4" width="11.54296875" style="14" customWidth="1"/>
    <col min="5" max="5" width="22.81640625" style="14" customWidth="1"/>
    <col min="6" max="6" width="30.81640625" style="14" customWidth="1"/>
    <col min="7" max="7" width="84.453125" style="14" customWidth="1"/>
    <col min="8" max="8" width="32.81640625" style="14" customWidth="1"/>
    <col min="9" max="9" width="2.81640625" style="14" customWidth="1"/>
    <col min="10" max="10" width="1.81640625" style="14" customWidth="1"/>
    <col min="11" max="11" width="28" style="14" customWidth="1"/>
    <col min="12" max="16384" width="9.1796875" style="14"/>
  </cols>
  <sheetData>
    <row r="1" spans="2:11" ht="14.5" thickBot="1" x14ac:dyDescent="0.35">
      <c r="K1" s="342"/>
    </row>
    <row r="2" spans="2:11" ht="14.5" thickBot="1" x14ac:dyDescent="0.35">
      <c r="B2" s="31"/>
      <c r="C2" s="32"/>
      <c r="D2" s="33"/>
      <c r="E2" s="33"/>
      <c r="F2" s="33"/>
      <c r="G2" s="33"/>
      <c r="H2" s="33"/>
      <c r="I2" s="34"/>
    </row>
    <row r="3" spans="2:11" ht="20.5" thickBot="1" x14ac:dyDescent="0.45">
      <c r="B3" s="101"/>
      <c r="C3" s="393" t="s">
        <v>255</v>
      </c>
      <c r="D3" s="514"/>
      <c r="E3" s="514"/>
      <c r="F3" s="514"/>
      <c r="G3" s="514"/>
      <c r="H3" s="515"/>
      <c r="I3" s="85"/>
    </row>
    <row r="4" spans="2:11" x14ac:dyDescent="0.3">
      <c r="B4" s="35"/>
      <c r="C4" s="516" t="s">
        <v>256</v>
      </c>
      <c r="D4" s="516"/>
      <c r="E4" s="516"/>
      <c r="F4" s="516"/>
      <c r="G4" s="516"/>
      <c r="H4" s="516"/>
      <c r="I4" s="36"/>
    </row>
    <row r="5" spans="2:11" x14ac:dyDescent="0.3">
      <c r="B5" s="35"/>
      <c r="C5" s="517"/>
      <c r="D5" s="517"/>
      <c r="E5" s="517"/>
      <c r="F5" s="517"/>
      <c r="G5" s="517"/>
      <c r="H5" s="517"/>
      <c r="I5" s="36"/>
    </row>
    <row r="6" spans="2:11" ht="30.75" customHeight="1" thickBot="1" x14ac:dyDescent="0.35">
      <c r="B6" s="35"/>
      <c r="C6" s="522" t="s">
        <v>257</v>
      </c>
      <c r="D6" s="522"/>
      <c r="E6" s="38"/>
      <c r="F6" s="38"/>
      <c r="G6" s="38"/>
      <c r="H6" s="38"/>
      <c r="I6" s="36"/>
    </row>
    <row r="7" spans="2:11" ht="30" customHeight="1" thickBot="1" x14ac:dyDescent="0.35">
      <c r="B7" s="35"/>
      <c r="C7" s="138" t="s">
        <v>254</v>
      </c>
      <c r="D7" s="518" t="s">
        <v>253</v>
      </c>
      <c r="E7" s="519"/>
      <c r="F7" s="90" t="s">
        <v>251</v>
      </c>
      <c r="G7" s="91" t="s">
        <v>285</v>
      </c>
      <c r="H7" s="90" t="s">
        <v>294</v>
      </c>
      <c r="I7" s="36"/>
    </row>
    <row r="8" spans="2:11" ht="255" customHeight="1" thickBot="1" x14ac:dyDescent="0.35">
      <c r="B8" s="40"/>
      <c r="C8" s="269" t="s">
        <v>731</v>
      </c>
      <c r="D8" s="520" t="s">
        <v>732</v>
      </c>
      <c r="E8" s="521"/>
      <c r="F8" s="270" t="s">
        <v>733</v>
      </c>
      <c r="G8" s="271" t="s">
        <v>825</v>
      </c>
      <c r="H8" s="270" t="s">
        <v>734</v>
      </c>
      <c r="I8" s="41"/>
    </row>
    <row r="9" spans="2:11" ht="115.5" customHeight="1" thickBot="1" x14ac:dyDescent="0.35">
      <c r="B9" s="40"/>
      <c r="C9" s="272" t="s">
        <v>735</v>
      </c>
      <c r="D9" s="509" t="s">
        <v>736</v>
      </c>
      <c r="E9" s="510"/>
      <c r="F9" s="21" t="s">
        <v>737</v>
      </c>
      <c r="G9" s="273" t="s">
        <v>826</v>
      </c>
      <c r="H9" s="274" t="s">
        <v>738</v>
      </c>
      <c r="I9" s="41"/>
    </row>
    <row r="10" spans="2:11" ht="135.75" customHeight="1" x14ac:dyDescent="0.3">
      <c r="B10" s="40"/>
      <c r="C10" s="275" t="s">
        <v>739</v>
      </c>
      <c r="D10" s="511" t="s">
        <v>740</v>
      </c>
      <c r="E10" s="512"/>
      <c r="F10" s="534" t="s">
        <v>733</v>
      </c>
      <c r="G10" s="21" t="s">
        <v>803</v>
      </c>
      <c r="H10" s="539" t="s">
        <v>786</v>
      </c>
      <c r="I10" s="41"/>
    </row>
    <row r="11" spans="2:11" ht="94.5" customHeight="1" x14ac:dyDescent="0.3">
      <c r="B11" s="40"/>
      <c r="C11" s="276" t="s">
        <v>741</v>
      </c>
      <c r="D11" s="531" t="s">
        <v>742</v>
      </c>
      <c r="E11" s="444"/>
      <c r="F11" s="535"/>
      <c r="G11" s="280" t="s">
        <v>839</v>
      </c>
      <c r="H11" s="541"/>
      <c r="I11" s="41"/>
    </row>
    <row r="12" spans="2:11" ht="180.75" customHeight="1" x14ac:dyDescent="0.3">
      <c r="B12" s="40"/>
      <c r="C12" s="276" t="s">
        <v>743</v>
      </c>
      <c r="D12" s="523" t="s">
        <v>744</v>
      </c>
      <c r="E12" s="524"/>
      <c r="F12" s="277" t="s">
        <v>778</v>
      </c>
      <c r="G12" s="293" t="s">
        <v>868</v>
      </c>
      <c r="H12" s="22" t="s">
        <v>787</v>
      </c>
      <c r="I12" s="41"/>
      <c r="K12" s="342"/>
    </row>
    <row r="13" spans="2:11" ht="160.5" customHeight="1" x14ac:dyDescent="0.3">
      <c r="B13" s="40"/>
      <c r="C13" s="276" t="s">
        <v>745</v>
      </c>
      <c r="D13" s="523" t="s">
        <v>746</v>
      </c>
      <c r="E13" s="527"/>
      <c r="F13" s="278" t="s">
        <v>779</v>
      </c>
      <c r="G13" s="294" t="s">
        <v>846</v>
      </c>
      <c r="H13" s="281" t="s">
        <v>788</v>
      </c>
      <c r="I13" s="41"/>
    </row>
    <row r="14" spans="2:11" ht="87.75" customHeight="1" x14ac:dyDescent="0.3">
      <c r="B14" s="40"/>
      <c r="C14" s="506" t="s">
        <v>747</v>
      </c>
      <c r="D14" s="531" t="s">
        <v>748</v>
      </c>
      <c r="E14" s="444"/>
      <c r="F14" s="536" t="s">
        <v>780</v>
      </c>
      <c r="G14" s="307" t="s">
        <v>857</v>
      </c>
      <c r="H14" s="550" t="s">
        <v>789</v>
      </c>
      <c r="I14" s="41"/>
      <c r="K14" s="343"/>
    </row>
    <row r="15" spans="2:11" ht="156.75" customHeight="1" x14ac:dyDescent="0.3">
      <c r="B15" s="40"/>
      <c r="C15" s="508"/>
      <c r="D15" s="513" t="s">
        <v>749</v>
      </c>
      <c r="E15" s="444"/>
      <c r="F15" s="537"/>
      <c r="G15" s="295" t="s">
        <v>858</v>
      </c>
      <c r="H15" s="551"/>
      <c r="I15" s="41"/>
      <c r="K15" s="343"/>
    </row>
    <row r="16" spans="2:11" ht="113.25" customHeight="1" x14ac:dyDescent="0.3">
      <c r="B16" s="40"/>
      <c r="C16" s="532" t="s">
        <v>750</v>
      </c>
      <c r="D16" s="528" t="s">
        <v>751</v>
      </c>
      <c r="E16" s="529"/>
      <c r="F16" s="536" t="s">
        <v>847</v>
      </c>
      <c r="G16" s="307" t="s">
        <v>859</v>
      </c>
      <c r="H16" s="552"/>
      <c r="I16" s="41"/>
    </row>
    <row r="17" spans="2:9" ht="115.5" customHeight="1" x14ac:dyDescent="0.3">
      <c r="B17" s="40"/>
      <c r="C17" s="545"/>
      <c r="D17" s="436" t="s">
        <v>752</v>
      </c>
      <c r="E17" s="548"/>
      <c r="F17" s="538"/>
      <c r="G17" s="549" t="s">
        <v>860</v>
      </c>
      <c r="H17" s="553"/>
      <c r="I17" s="41"/>
    </row>
    <row r="18" spans="2:9" ht="150.75" customHeight="1" x14ac:dyDescent="0.3">
      <c r="B18" s="40"/>
      <c r="C18" s="276" t="s">
        <v>753</v>
      </c>
      <c r="D18" s="523" t="s">
        <v>754</v>
      </c>
      <c r="E18" s="527"/>
      <c r="F18" s="539" t="s">
        <v>781</v>
      </c>
      <c r="G18" s="451"/>
      <c r="H18" s="554" t="s">
        <v>790</v>
      </c>
      <c r="I18" s="41"/>
    </row>
    <row r="19" spans="2:9" ht="118.5" customHeight="1" x14ac:dyDescent="0.3">
      <c r="B19" s="40"/>
      <c r="C19" s="276" t="s">
        <v>755</v>
      </c>
      <c r="D19" s="525" t="s">
        <v>756</v>
      </c>
      <c r="E19" s="526"/>
      <c r="F19" s="540"/>
      <c r="G19" s="295" t="s">
        <v>861</v>
      </c>
      <c r="H19" s="555"/>
      <c r="I19" s="41"/>
    </row>
    <row r="20" spans="2:9" ht="99.75" customHeight="1" x14ac:dyDescent="0.3">
      <c r="B20" s="40"/>
      <c r="C20" s="276" t="s">
        <v>757</v>
      </c>
      <c r="D20" s="546" t="s">
        <v>758</v>
      </c>
      <c r="E20" s="547"/>
      <c r="F20" s="541"/>
      <c r="G20" s="307" t="s">
        <v>862</v>
      </c>
      <c r="H20" s="555"/>
      <c r="I20" s="41"/>
    </row>
    <row r="21" spans="2:9" ht="63.75" customHeight="1" x14ac:dyDescent="0.3">
      <c r="B21" s="40"/>
      <c r="C21" s="506" t="s">
        <v>759</v>
      </c>
      <c r="D21" s="530" t="s">
        <v>760</v>
      </c>
      <c r="E21" s="526"/>
      <c r="F21" s="542" t="s">
        <v>782</v>
      </c>
      <c r="G21" s="556" t="s">
        <v>863</v>
      </c>
      <c r="H21" s="558" t="s">
        <v>792</v>
      </c>
      <c r="I21" s="41"/>
    </row>
    <row r="22" spans="2:9" ht="77.25" customHeight="1" x14ac:dyDescent="0.3">
      <c r="B22" s="40"/>
      <c r="C22" s="507"/>
      <c r="D22" s="525" t="s">
        <v>761</v>
      </c>
      <c r="E22" s="526"/>
      <c r="F22" s="543"/>
      <c r="G22" s="557"/>
      <c r="H22" s="559"/>
      <c r="I22" s="41"/>
    </row>
    <row r="23" spans="2:9" ht="184.5" customHeight="1" x14ac:dyDescent="0.3">
      <c r="B23" s="40"/>
      <c r="C23" s="507"/>
      <c r="D23" s="525" t="s">
        <v>762</v>
      </c>
      <c r="E23" s="526"/>
      <c r="F23" s="279" t="s">
        <v>783</v>
      </c>
      <c r="G23" s="296" t="s">
        <v>864</v>
      </c>
      <c r="H23" s="559"/>
      <c r="I23" s="41"/>
    </row>
    <row r="24" spans="2:9" ht="63.75" customHeight="1" x14ac:dyDescent="0.3">
      <c r="B24" s="40"/>
      <c r="C24" s="508"/>
      <c r="D24" s="525" t="s">
        <v>763</v>
      </c>
      <c r="E24" s="526"/>
      <c r="F24" s="539" t="s">
        <v>784</v>
      </c>
      <c r="G24" s="296" t="s">
        <v>865</v>
      </c>
      <c r="H24" s="559"/>
      <c r="I24" s="41"/>
    </row>
    <row r="25" spans="2:9" ht="73.5" customHeight="1" x14ac:dyDescent="0.3">
      <c r="B25" s="40"/>
      <c r="C25" s="276" t="s">
        <v>764</v>
      </c>
      <c r="D25" s="525" t="s">
        <v>765</v>
      </c>
      <c r="E25" s="526"/>
      <c r="F25" s="540"/>
      <c r="G25" s="293" t="s">
        <v>791</v>
      </c>
      <c r="H25" s="560"/>
      <c r="I25" s="41"/>
    </row>
    <row r="26" spans="2:9" ht="95.25" customHeight="1" x14ac:dyDescent="0.3">
      <c r="B26" s="40"/>
      <c r="C26" s="276" t="s">
        <v>766</v>
      </c>
      <c r="D26" s="513" t="s">
        <v>767</v>
      </c>
      <c r="E26" s="444"/>
      <c r="F26" s="540"/>
      <c r="G26" s="297" t="s">
        <v>804</v>
      </c>
      <c r="H26" s="282" t="s">
        <v>793</v>
      </c>
      <c r="I26" s="41"/>
    </row>
    <row r="27" spans="2:9" ht="135" customHeight="1" x14ac:dyDescent="0.3">
      <c r="B27" s="40"/>
      <c r="C27" s="276" t="s">
        <v>768</v>
      </c>
      <c r="D27" s="513" t="s">
        <v>769</v>
      </c>
      <c r="E27" s="444"/>
      <c r="F27" s="541"/>
      <c r="G27" s="297" t="s">
        <v>866</v>
      </c>
      <c r="H27" s="283" t="s">
        <v>794</v>
      </c>
      <c r="I27" s="41"/>
    </row>
    <row r="28" spans="2:9" ht="151.5" customHeight="1" x14ac:dyDescent="0.3">
      <c r="B28" s="40"/>
      <c r="C28" s="276" t="s">
        <v>770</v>
      </c>
      <c r="D28" s="523" t="s">
        <v>771</v>
      </c>
      <c r="E28" s="527"/>
      <c r="F28" s="277" t="s">
        <v>782</v>
      </c>
      <c r="G28" s="349" t="s">
        <v>805</v>
      </c>
      <c r="H28" s="277" t="s">
        <v>795</v>
      </c>
      <c r="I28" s="41"/>
    </row>
    <row r="29" spans="2:9" ht="204" customHeight="1" x14ac:dyDescent="0.3">
      <c r="B29" s="40"/>
      <c r="C29" s="532" t="s">
        <v>772</v>
      </c>
      <c r="D29" s="523" t="s">
        <v>773</v>
      </c>
      <c r="E29" s="527"/>
      <c r="F29" s="277" t="s">
        <v>785</v>
      </c>
      <c r="G29" s="293" t="s">
        <v>827</v>
      </c>
      <c r="H29" s="277" t="s">
        <v>793</v>
      </c>
      <c r="I29" s="41"/>
    </row>
    <row r="30" spans="2:9" ht="194.25" customHeight="1" x14ac:dyDescent="0.3">
      <c r="B30" s="40"/>
      <c r="C30" s="533"/>
      <c r="D30" s="523" t="s">
        <v>774</v>
      </c>
      <c r="E30" s="524"/>
      <c r="F30" s="534" t="s">
        <v>783</v>
      </c>
      <c r="G30" s="298" t="s">
        <v>840</v>
      </c>
      <c r="H30" s="277" t="s">
        <v>796</v>
      </c>
      <c r="I30" s="41"/>
    </row>
    <row r="31" spans="2:9" ht="90" customHeight="1" x14ac:dyDescent="0.3">
      <c r="B31" s="40"/>
      <c r="C31" s="533"/>
      <c r="D31" s="523" t="s">
        <v>775</v>
      </c>
      <c r="E31" s="524"/>
      <c r="F31" s="544"/>
      <c r="G31" s="348" t="s">
        <v>853</v>
      </c>
      <c r="H31" s="534" t="s">
        <v>797</v>
      </c>
      <c r="I31" s="41"/>
    </row>
    <row r="32" spans="2:9" ht="98.25" customHeight="1" x14ac:dyDescent="0.3">
      <c r="B32" s="40"/>
      <c r="C32" s="533"/>
      <c r="D32" s="523" t="s">
        <v>776</v>
      </c>
      <c r="E32" s="524"/>
      <c r="F32" s="544"/>
      <c r="G32" s="348" t="s">
        <v>853</v>
      </c>
      <c r="H32" s="544"/>
      <c r="I32" s="41"/>
    </row>
    <row r="33" spans="2:9" ht="118.5" customHeight="1" x14ac:dyDescent="0.3">
      <c r="B33" s="40"/>
      <c r="C33" s="533"/>
      <c r="D33" s="523" t="s">
        <v>777</v>
      </c>
      <c r="E33" s="524"/>
      <c r="F33" s="535"/>
      <c r="G33" s="293" t="s">
        <v>867</v>
      </c>
      <c r="H33" s="535"/>
      <c r="I33" s="41"/>
    </row>
    <row r="34" spans="2:9" ht="14.5" thickBot="1" x14ac:dyDescent="0.35">
      <c r="B34" s="92"/>
      <c r="C34" s="93"/>
      <c r="D34" s="93"/>
      <c r="E34" s="93"/>
      <c r="F34" s="93"/>
      <c r="G34" s="93"/>
      <c r="H34" s="93"/>
      <c r="I34" s="94"/>
    </row>
  </sheetData>
  <mergeCells count="49">
    <mergeCell ref="H31:H33"/>
    <mergeCell ref="H10:H11"/>
    <mergeCell ref="G17:G18"/>
    <mergeCell ref="H14:H17"/>
    <mergeCell ref="H18:H20"/>
    <mergeCell ref="G21:G22"/>
    <mergeCell ref="H21:H25"/>
    <mergeCell ref="C29:C33"/>
    <mergeCell ref="F10:F11"/>
    <mergeCell ref="F14:F15"/>
    <mergeCell ref="F16:F17"/>
    <mergeCell ref="F18:F20"/>
    <mergeCell ref="F21:F22"/>
    <mergeCell ref="F24:F27"/>
    <mergeCell ref="F30:F33"/>
    <mergeCell ref="C14:C15"/>
    <mergeCell ref="C16:C17"/>
    <mergeCell ref="D22:E22"/>
    <mergeCell ref="D20:E20"/>
    <mergeCell ref="D11:E11"/>
    <mergeCell ref="D12:E12"/>
    <mergeCell ref="D17:E17"/>
    <mergeCell ref="D31:E31"/>
    <mergeCell ref="D33:E33"/>
    <mergeCell ref="D25:E25"/>
    <mergeCell ref="D19:E19"/>
    <mergeCell ref="D13:E13"/>
    <mergeCell ref="D30:E30"/>
    <mergeCell ref="D23:E23"/>
    <mergeCell ref="D24:E24"/>
    <mergeCell ref="D26:E26"/>
    <mergeCell ref="D18:E18"/>
    <mergeCell ref="D27:E27"/>
    <mergeCell ref="D28:E28"/>
    <mergeCell ref="D29:E29"/>
    <mergeCell ref="D32:E32"/>
    <mergeCell ref="D16:E16"/>
    <mergeCell ref="D21:E21"/>
    <mergeCell ref="D14:E14"/>
    <mergeCell ref="C21:C24"/>
    <mergeCell ref="D9:E9"/>
    <mergeCell ref="D10:E10"/>
    <mergeCell ref="D15:E15"/>
    <mergeCell ref="C3:H3"/>
    <mergeCell ref="C4:H4"/>
    <mergeCell ref="C5:H5"/>
    <mergeCell ref="D7:E7"/>
    <mergeCell ref="D8:E8"/>
    <mergeCell ref="C6:D6"/>
  </mergeCells>
  <hyperlinks>
    <hyperlink ref="G31" r:id="rId1" xr:uid="{00000000-0004-0000-0500-000000000000}"/>
    <hyperlink ref="G32" r:id="rId2" xr:uid="{00000000-0004-0000-0500-000001000000}"/>
  </hyperlinks>
  <pageMargins left="0.25" right="0.25" top="0.17" bottom="0.17" header="0.17" footer="0.17"/>
  <pageSetup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G29"/>
  <sheetViews>
    <sheetView topLeftCell="A28" zoomScaleNormal="100" workbookViewId="0">
      <selection activeCell="G15" sqref="G15"/>
    </sheetView>
  </sheetViews>
  <sheetFormatPr defaultColWidth="9.1796875" defaultRowHeight="14" x14ac:dyDescent="0.3"/>
  <cols>
    <col min="1" max="1" width="1.1796875" style="14" customWidth="1"/>
    <col min="2" max="2" width="2" style="14" customWidth="1"/>
    <col min="3" max="3" width="43" style="14" customWidth="1"/>
    <col min="4" max="4" width="86.1796875" style="14" customWidth="1"/>
    <col min="5" max="5" width="2.453125" style="14" customWidth="1"/>
    <col min="6" max="6" width="1.453125" style="14" customWidth="1"/>
    <col min="7" max="7" width="29.1796875" style="14" customWidth="1"/>
    <col min="8" max="16384" width="9.1796875" style="14"/>
  </cols>
  <sheetData>
    <row r="1" spans="2:7" ht="14.5" thickBot="1" x14ac:dyDescent="0.35">
      <c r="G1" s="342"/>
    </row>
    <row r="2" spans="2:7" ht="14.5" thickBot="1" x14ac:dyDescent="0.35">
      <c r="B2" s="100"/>
      <c r="C2" s="59"/>
      <c r="D2" s="59"/>
      <c r="E2" s="60"/>
    </row>
    <row r="3" spans="2:7" ht="18" thickBot="1" x14ac:dyDescent="0.4">
      <c r="B3" s="101"/>
      <c r="C3" s="562" t="s">
        <v>270</v>
      </c>
      <c r="D3" s="563"/>
      <c r="E3" s="102"/>
    </row>
    <row r="4" spans="2:7" x14ac:dyDescent="0.3">
      <c r="B4" s="101"/>
      <c r="C4" s="103"/>
      <c r="D4" s="103"/>
      <c r="E4" s="102"/>
    </row>
    <row r="5" spans="2:7" ht="14.5" thickBot="1" x14ac:dyDescent="0.35">
      <c r="B5" s="101"/>
      <c r="C5" s="104" t="s">
        <v>315</v>
      </c>
      <c r="D5" s="103"/>
      <c r="E5" s="102"/>
    </row>
    <row r="6" spans="2:7" ht="14.5" thickBot="1" x14ac:dyDescent="0.35">
      <c r="B6" s="101"/>
      <c r="C6" s="112" t="s">
        <v>271</v>
      </c>
      <c r="D6" s="113" t="s">
        <v>272</v>
      </c>
      <c r="E6" s="102"/>
    </row>
    <row r="7" spans="2:7" ht="90.75" customHeight="1" thickBot="1" x14ac:dyDescent="0.35">
      <c r="B7" s="101"/>
      <c r="C7" s="105" t="s">
        <v>319</v>
      </c>
      <c r="D7" s="284" t="s">
        <v>841</v>
      </c>
      <c r="E7" s="102"/>
    </row>
    <row r="8" spans="2:7" ht="87" customHeight="1" thickBot="1" x14ac:dyDescent="0.35">
      <c r="B8" s="101"/>
      <c r="C8" s="107" t="s">
        <v>320</v>
      </c>
      <c r="D8" s="285" t="s">
        <v>842</v>
      </c>
      <c r="E8" s="102"/>
    </row>
    <row r="9" spans="2:7" ht="42.5" thickBot="1" x14ac:dyDescent="0.35">
      <c r="B9" s="101"/>
      <c r="C9" s="108" t="s">
        <v>273</v>
      </c>
      <c r="D9" s="109" t="s">
        <v>798</v>
      </c>
      <c r="E9" s="102"/>
    </row>
    <row r="10" spans="2:7" ht="70.5" thickBot="1" x14ac:dyDescent="0.35">
      <c r="B10" s="101"/>
      <c r="C10" s="105" t="s">
        <v>286</v>
      </c>
      <c r="D10" s="106" t="s">
        <v>806</v>
      </c>
      <c r="E10" s="102"/>
    </row>
    <row r="11" spans="2:7" x14ac:dyDescent="0.3">
      <c r="B11" s="101"/>
      <c r="C11" s="103"/>
      <c r="D11" s="103"/>
      <c r="E11" s="102"/>
    </row>
    <row r="12" spans="2:7" ht="14.5" thickBot="1" x14ac:dyDescent="0.35">
      <c r="B12" s="101"/>
      <c r="C12" s="564" t="s">
        <v>316</v>
      </c>
      <c r="D12" s="564"/>
      <c r="E12" s="102"/>
    </row>
    <row r="13" spans="2:7" ht="14.5" thickBot="1" x14ac:dyDescent="0.35">
      <c r="B13" s="101"/>
      <c r="C13" s="114" t="s">
        <v>274</v>
      </c>
      <c r="D13" s="114" t="s">
        <v>272</v>
      </c>
      <c r="E13" s="102"/>
    </row>
    <row r="14" spans="2:7" ht="14.5" thickBot="1" x14ac:dyDescent="0.35">
      <c r="B14" s="101"/>
      <c r="C14" s="561" t="s">
        <v>317</v>
      </c>
      <c r="D14" s="561"/>
      <c r="E14" s="102"/>
    </row>
    <row r="15" spans="2:7" ht="92.25" customHeight="1" thickBot="1" x14ac:dyDescent="0.35">
      <c r="B15" s="101"/>
      <c r="C15" s="108" t="s">
        <v>321</v>
      </c>
      <c r="D15" s="305" t="s">
        <v>799</v>
      </c>
      <c r="E15" s="102"/>
    </row>
    <row r="16" spans="2:7" ht="308.5" thickBot="1" x14ac:dyDescent="0.35">
      <c r="B16" s="101"/>
      <c r="C16" s="108" t="s">
        <v>322</v>
      </c>
      <c r="D16" s="286" t="s">
        <v>852</v>
      </c>
      <c r="E16" s="102"/>
    </row>
    <row r="17" spans="2:7" ht="14.5" thickBot="1" x14ac:dyDescent="0.35">
      <c r="B17" s="101"/>
      <c r="C17" s="561" t="s">
        <v>318</v>
      </c>
      <c r="D17" s="561"/>
      <c r="E17" s="102"/>
    </row>
    <row r="18" spans="2:7" ht="126.5" thickBot="1" x14ac:dyDescent="0.35">
      <c r="B18" s="101"/>
      <c r="C18" s="108" t="s">
        <v>323</v>
      </c>
      <c r="D18" s="287" t="s">
        <v>843</v>
      </c>
      <c r="E18" s="102"/>
      <c r="G18" s="343"/>
    </row>
    <row r="19" spans="2:7" ht="168.5" thickBot="1" x14ac:dyDescent="0.35">
      <c r="B19" s="101"/>
      <c r="C19" s="108" t="s">
        <v>314</v>
      </c>
      <c r="D19" s="287" t="s">
        <v>844</v>
      </c>
      <c r="E19" s="102"/>
    </row>
    <row r="20" spans="2:7" ht="14.5" thickBot="1" x14ac:dyDescent="0.35">
      <c r="B20" s="101"/>
      <c r="C20" s="561" t="s">
        <v>275</v>
      </c>
      <c r="D20" s="561"/>
      <c r="E20" s="102"/>
    </row>
    <row r="21" spans="2:7" ht="182.5" thickBot="1" x14ac:dyDescent="0.35">
      <c r="B21" s="101"/>
      <c r="C21" s="110" t="s">
        <v>276</v>
      </c>
      <c r="D21" s="288" t="s">
        <v>845</v>
      </c>
      <c r="E21" s="102"/>
    </row>
    <row r="22" spans="2:7" ht="255.75" customHeight="1" thickBot="1" x14ac:dyDescent="0.35">
      <c r="B22" s="101"/>
      <c r="C22" s="110" t="s">
        <v>277</v>
      </c>
      <c r="D22" s="287" t="s">
        <v>807</v>
      </c>
      <c r="E22" s="102"/>
    </row>
    <row r="23" spans="2:7" ht="28.5" thickBot="1" x14ac:dyDescent="0.35">
      <c r="B23" s="101"/>
      <c r="C23" s="110" t="s">
        <v>278</v>
      </c>
      <c r="D23" s="110" t="s">
        <v>800</v>
      </c>
      <c r="E23" s="102"/>
    </row>
    <row r="24" spans="2:7" ht="14.5" thickBot="1" x14ac:dyDescent="0.35">
      <c r="B24" s="101"/>
      <c r="C24" s="561" t="s">
        <v>279</v>
      </c>
      <c r="D24" s="561"/>
      <c r="E24" s="102"/>
    </row>
    <row r="25" spans="2:7" ht="280.5" thickBot="1" x14ac:dyDescent="0.35">
      <c r="B25" s="101"/>
      <c r="C25" s="108" t="s">
        <v>324</v>
      </c>
      <c r="D25" s="286" t="s">
        <v>808</v>
      </c>
      <c r="E25" s="102"/>
    </row>
    <row r="26" spans="2:7" ht="70.5" thickBot="1" x14ac:dyDescent="0.35">
      <c r="B26" s="101"/>
      <c r="C26" s="108" t="s">
        <v>325</v>
      </c>
      <c r="D26" s="289" t="s">
        <v>801</v>
      </c>
      <c r="E26" s="102"/>
    </row>
    <row r="27" spans="2:7" ht="140.5" thickBot="1" x14ac:dyDescent="0.35">
      <c r="B27" s="101"/>
      <c r="C27" s="108" t="s">
        <v>280</v>
      </c>
      <c r="D27" s="290" t="s">
        <v>809</v>
      </c>
      <c r="E27" s="102"/>
    </row>
    <row r="28" spans="2:7" ht="154.5" thickBot="1" x14ac:dyDescent="0.35">
      <c r="B28" s="101"/>
      <c r="C28" s="108" t="s">
        <v>326</v>
      </c>
      <c r="D28" s="291" t="s">
        <v>828</v>
      </c>
      <c r="E28" s="102"/>
    </row>
    <row r="29" spans="2:7" ht="14.5" thickBot="1" x14ac:dyDescent="0.35">
      <c r="B29" s="139"/>
      <c r="C29" s="111"/>
      <c r="D29" s="111"/>
      <c r="E29" s="140"/>
    </row>
  </sheetData>
  <mergeCells count="6">
    <mergeCell ref="C24:D24"/>
    <mergeCell ref="C3:D3"/>
    <mergeCell ref="C12:D12"/>
    <mergeCell ref="C14:D14"/>
    <mergeCell ref="C17:D17"/>
    <mergeCell ref="C20:D20"/>
  </mergeCells>
  <pageMargins left="0.25" right="0.25" top="0.18" bottom="0.17" header="0.17" footer="0.17"/>
  <pageSetup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S321"/>
  <sheetViews>
    <sheetView showGridLines="0" topLeftCell="D66" zoomScale="87" zoomScaleNormal="87" workbookViewId="0">
      <selection activeCell="F27" sqref="F27:F28"/>
    </sheetView>
  </sheetViews>
  <sheetFormatPr defaultColWidth="9.1796875" defaultRowHeight="14.5" outlineLevelRow="1" x14ac:dyDescent="0.35"/>
  <cols>
    <col min="1" max="1" width="3" style="141" customWidth="1"/>
    <col min="2" max="2" width="28.54296875" style="141" customWidth="1"/>
    <col min="3" max="3" width="50.54296875" style="141" customWidth="1"/>
    <col min="4" max="4" width="34.1796875" style="141" customWidth="1"/>
    <col min="5" max="5" width="32" style="141" customWidth="1"/>
    <col min="6" max="6" width="26.81640625" style="141" customWidth="1"/>
    <col min="7" max="7" width="26.453125" style="141" bestFit="1" customWidth="1"/>
    <col min="8" max="8" width="30" style="141" customWidth="1"/>
    <col min="9" max="9" width="26.1796875" style="141" customWidth="1"/>
    <col min="10" max="10" width="25.81640625" style="141" customWidth="1"/>
    <col min="11" max="11" width="31" style="141" bestFit="1" customWidth="1"/>
    <col min="12" max="12" width="30.1796875" style="141" customWidth="1"/>
    <col min="13" max="13" width="27.1796875" style="141" bestFit="1" customWidth="1"/>
    <col min="14" max="14" width="25" style="141" customWidth="1"/>
    <col min="15" max="15" width="25.81640625" style="141" bestFit="1" customWidth="1"/>
    <col min="16" max="16" width="30.1796875" style="141" customWidth="1"/>
    <col min="17" max="17" width="27.1796875" style="141" bestFit="1" customWidth="1"/>
    <col min="18" max="18" width="24.1796875" style="141" customWidth="1"/>
    <col min="19" max="19" width="23.1796875" style="141" bestFit="1" customWidth="1"/>
    <col min="20" max="20" width="27.81640625" style="141" customWidth="1"/>
    <col min="21" max="16384" width="9.1796875" style="141"/>
  </cols>
  <sheetData>
    <row r="1" spans="2:19" ht="15" thickBot="1" x14ac:dyDescent="0.4"/>
    <row r="2" spans="2:19" ht="26" x14ac:dyDescent="0.35">
      <c r="B2" s="87"/>
      <c r="C2" s="582"/>
      <c r="D2" s="582"/>
      <c r="E2" s="582"/>
      <c r="F2" s="582"/>
      <c r="G2" s="582"/>
      <c r="H2" s="81"/>
      <c r="I2" s="81"/>
      <c r="J2" s="81"/>
      <c r="K2" s="81"/>
      <c r="L2" s="81"/>
      <c r="M2" s="81"/>
      <c r="N2" s="81"/>
      <c r="O2" s="81"/>
      <c r="P2" s="81"/>
      <c r="Q2" s="81"/>
      <c r="R2" s="81"/>
      <c r="S2" s="82"/>
    </row>
    <row r="3" spans="2:19" ht="26" x14ac:dyDescent="0.35">
      <c r="B3" s="88"/>
      <c r="C3" s="588" t="s">
        <v>303</v>
      </c>
      <c r="D3" s="589"/>
      <c r="E3" s="589"/>
      <c r="F3" s="589"/>
      <c r="G3" s="590"/>
      <c r="H3" s="84"/>
      <c r="I3" s="84"/>
      <c r="J3" s="84"/>
      <c r="K3" s="84"/>
      <c r="L3" s="84"/>
      <c r="M3" s="84"/>
      <c r="N3" s="84"/>
      <c r="O3" s="84"/>
      <c r="P3" s="84"/>
      <c r="Q3" s="84"/>
      <c r="R3" s="84"/>
      <c r="S3" s="86"/>
    </row>
    <row r="4" spans="2:19" ht="26" x14ac:dyDescent="0.35">
      <c r="B4" s="88"/>
      <c r="C4" s="89"/>
      <c r="D4" s="89"/>
      <c r="E4" s="89"/>
      <c r="F4" s="89"/>
      <c r="G4" s="89"/>
      <c r="H4" s="84"/>
      <c r="I4" s="84"/>
      <c r="J4" s="84"/>
      <c r="K4" s="84"/>
      <c r="L4" s="84"/>
      <c r="M4" s="84"/>
      <c r="N4" s="84"/>
      <c r="O4" s="84"/>
      <c r="P4" s="84"/>
      <c r="Q4" s="84"/>
      <c r="R4" s="84"/>
      <c r="S4" s="86"/>
    </row>
    <row r="5" spans="2:19" ht="15" thickBot="1" x14ac:dyDescent="0.4">
      <c r="B5" s="83"/>
      <c r="C5" s="84"/>
      <c r="D5" s="84"/>
      <c r="E5" s="84"/>
      <c r="F5" s="84"/>
      <c r="G5" s="84"/>
      <c r="H5" s="84"/>
      <c r="I5" s="84"/>
      <c r="J5" s="84"/>
      <c r="K5" s="84"/>
      <c r="L5" s="84"/>
      <c r="M5" s="84"/>
      <c r="N5" s="84"/>
      <c r="O5" s="84"/>
      <c r="P5" s="84"/>
      <c r="Q5" s="84"/>
      <c r="R5" s="84"/>
      <c r="S5" s="86"/>
    </row>
    <row r="6" spans="2:19" ht="34.5" customHeight="1" thickBot="1" x14ac:dyDescent="0.4">
      <c r="B6" s="583" t="s">
        <v>623</v>
      </c>
      <c r="C6" s="584"/>
      <c r="D6" s="584"/>
      <c r="E6" s="584"/>
      <c r="F6" s="584"/>
      <c r="G6" s="584"/>
      <c r="H6" s="235"/>
      <c r="I6" s="235"/>
      <c r="J6" s="235"/>
      <c r="K6" s="235"/>
      <c r="L6" s="235"/>
      <c r="M6" s="235"/>
      <c r="N6" s="235"/>
      <c r="O6" s="235"/>
      <c r="P6" s="235"/>
      <c r="Q6" s="235"/>
      <c r="R6" s="235"/>
      <c r="S6" s="236"/>
    </row>
    <row r="7" spans="2:19" ht="15.75" customHeight="1" x14ac:dyDescent="0.35">
      <c r="B7" s="583" t="s">
        <v>685</v>
      </c>
      <c r="C7" s="585"/>
      <c r="D7" s="585"/>
      <c r="E7" s="585"/>
      <c r="F7" s="585"/>
      <c r="G7" s="585"/>
      <c r="H7" s="235"/>
      <c r="I7" s="235"/>
      <c r="J7" s="235"/>
      <c r="K7" s="235"/>
      <c r="L7" s="235"/>
      <c r="M7" s="235"/>
      <c r="N7" s="235"/>
      <c r="O7" s="235"/>
      <c r="P7" s="235"/>
      <c r="Q7" s="235"/>
      <c r="R7" s="235"/>
      <c r="S7" s="236"/>
    </row>
    <row r="8" spans="2:19" ht="15.75" customHeight="1" thickBot="1" x14ac:dyDescent="0.4">
      <c r="B8" s="586" t="s">
        <v>250</v>
      </c>
      <c r="C8" s="587"/>
      <c r="D8" s="587"/>
      <c r="E8" s="587"/>
      <c r="F8" s="587"/>
      <c r="G8" s="587"/>
      <c r="H8" s="237"/>
      <c r="I8" s="237"/>
      <c r="J8" s="237"/>
      <c r="K8" s="237"/>
      <c r="L8" s="237"/>
      <c r="M8" s="237"/>
      <c r="N8" s="237"/>
      <c r="O8" s="237"/>
      <c r="P8" s="237"/>
      <c r="Q8" s="237"/>
      <c r="R8" s="237"/>
      <c r="S8" s="238"/>
    </row>
    <row r="10" spans="2:19" ht="21" x14ac:dyDescent="0.5">
      <c r="B10" s="676" t="s">
        <v>330</v>
      </c>
      <c r="C10" s="676"/>
    </row>
    <row r="11" spans="2:19" ht="15" thickBot="1" x14ac:dyDescent="0.4"/>
    <row r="12" spans="2:19" ht="15" customHeight="1" thickBot="1" x14ac:dyDescent="0.4">
      <c r="B12" s="241" t="s">
        <v>331</v>
      </c>
      <c r="C12" s="292">
        <v>76540</v>
      </c>
    </row>
    <row r="13" spans="2:19" ht="15.75" customHeight="1" thickBot="1" x14ac:dyDescent="0.4">
      <c r="B13" s="241" t="s">
        <v>289</v>
      </c>
      <c r="C13" s="142" t="s">
        <v>802</v>
      </c>
    </row>
    <row r="14" spans="2:19" ht="15.75" customHeight="1" thickBot="1" x14ac:dyDescent="0.4">
      <c r="B14" s="241" t="s">
        <v>686</v>
      </c>
      <c r="C14" s="142" t="s">
        <v>624</v>
      </c>
    </row>
    <row r="15" spans="2:19" ht="15.75" customHeight="1" thickBot="1" x14ac:dyDescent="0.4">
      <c r="B15" s="241" t="s">
        <v>332</v>
      </c>
      <c r="C15" s="142" t="s">
        <v>75</v>
      </c>
    </row>
    <row r="16" spans="2:19" ht="15" thickBot="1" x14ac:dyDescent="0.4">
      <c r="B16" s="241" t="s">
        <v>333</v>
      </c>
      <c r="C16" s="142"/>
    </row>
    <row r="17" spans="2:19" ht="15" thickBot="1" x14ac:dyDescent="0.4">
      <c r="B17" s="241" t="s">
        <v>334</v>
      </c>
      <c r="C17" s="142"/>
    </row>
    <row r="18" spans="2:19" ht="15" thickBot="1" x14ac:dyDescent="0.4"/>
    <row r="19" spans="2:19" ht="15" thickBot="1" x14ac:dyDescent="0.4">
      <c r="D19" s="610" t="s">
        <v>335</v>
      </c>
      <c r="E19" s="611"/>
      <c r="F19" s="611"/>
      <c r="G19" s="612"/>
      <c r="H19" s="610" t="s">
        <v>336</v>
      </c>
      <c r="I19" s="611"/>
      <c r="J19" s="611"/>
      <c r="K19" s="612"/>
      <c r="L19" s="610" t="s">
        <v>337</v>
      </c>
      <c r="M19" s="611"/>
      <c r="N19" s="611"/>
      <c r="O19" s="612"/>
      <c r="P19" s="610" t="s">
        <v>338</v>
      </c>
      <c r="Q19" s="611"/>
      <c r="R19" s="611"/>
      <c r="S19" s="612"/>
    </row>
    <row r="20" spans="2:19" ht="45" customHeight="1" thickBot="1" x14ac:dyDescent="0.4">
      <c r="B20" s="603" t="s">
        <v>339</v>
      </c>
      <c r="C20" s="677" t="s">
        <v>340</v>
      </c>
      <c r="D20" s="143"/>
      <c r="E20" s="144" t="s">
        <v>341</v>
      </c>
      <c r="F20" s="145" t="s">
        <v>342</v>
      </c>
      <c r="G20" s="146" t="s">
        <v>343</v>
      </c>
      <c r="H20" s="143"/>
      <c r="I20" s="144" t="s">
        <v>341</v>
      </c>
      <c r="J20" s="145" t="s">
        <v>342</v>
      </c>
      <c r="K20" s="146" t="s">
        <v>343</v>
      </c>
      <c r="L20" s="143"/>
      <c r="M20" s="144" t="s">
        <v>341</v>
      </c>
      <c r="N20" s="145" t="s">
        <v>342</v>
      </c>
      <c r="O20" s="146" t="s">
        <v>343</v>
      </c>
      <c r="P20" s="143"/>
      <c r="Q20" s="144" t="s">
        <v>341</v>
      </c>
      <c r="R20" s="145" t="s">
        <v>342</v>
      </c>
      <c r="S20" s="146" t="s">
        <v>343</v>
      </c>
    </row>
    <row r="21" spans="2:19" ht="40.5" customHeight="1" x14ac:dyDescent="0.35">
      <c r="B21" s="638"/>
      <c r="C21" s="678"/>
      <c r="D21" s="147" t="s">
        <v>344</v>
      </c>
      <c r="E21" s="148"/>
      <c r="F21" s="149">
        <v>30000</v>
      </c>
      <c r="G21" s="150">
        <v>170000</v>
      </c>
      <c r="H21" s="151" t="s">
        <v>344</v>
      </c>
      <c r="I21" s="152">
        <v>200000</v>
      </c>
      <c r="J21" s="153">
        <v>30000</v>
      </c>
      <c r="K21" s="154">
        <v>170000</v>
      </c>
      <c r="L21" s="147" t="s">
        <v>344</v>
      </c>
      <c r="M21" s="152">
        <v>20000</v>
      </c>
      <c r="N21" s="153">
        <v>5000</v>
      </c>
      <c r="O21" s="154">
        <v>15000</v>
      </c>
      <c r="P21" s="147" t="s">
        <v>344</v>
      </c>
      <c r="Q21" s="152">
        <v>200000</v>
      </c>
      <c r="R21" s="153">
        <v>30000</v>
      </c>
      <c r="S21" s="154">
        <v>170000</v>
      </c>
    </row>
    <row r="22" spans="2:19" ht="39.75" customHeight="1" x14ac:dyDescent="0.35">
      <c r="B22" s="638"/>
      <c r="C22" s="678"/>
      <c r="D22" s="155" t="s">
        <v>345</v>
      </c>
      <c r="E22" s="156"/>
      <c r="F22" s="156"/>
      <c r="G22" s="157"/>
      <c r="H22" s="158" t="s">
        <v>345</v>
      </c>
      <c r="I22" s="159"/>
      <c r="J22" s="159"/>
      <c r="K22" s="160"/>
      <c r="L22" s="155" t="s">
        <v>345</v>
      </c>
      <c r="M22" s="159"/>
      <c r="N22" s="159"/>
      <c r="O22" s="160"/>
      <c r="P22" s="155" t="s">
        <v>345</v>
      </c>
      <c r="Q22" s="159"/>
      <c r="R22" s="159"/>
      <c r="S22" s="160"/>
    </row>
    <row r="23" spans="2:19" ht="37.5" customHeight="1" x14ac:dyDescent="0.35">
      <c r="B23" s="604"/>
      <c r="C23" s="679"/>
      <c r="D23" s="155" t="s">
        <v>346</v>
      </c>
      <c r="E23" s="156"/>
      <c r="F23" s="156"/>
      <c r="G23" s="157"/>
      <c r="H23" s="158" t="s">
        <v>346</v>
      </c>
      <c r="I23" s="159"/>
      <c r="J23" s="159"/>
      <c r="K23" s="160"/>
      <c r="L23" s="155" t="s">
        <v>346</v>
      </c>
      <c r="M23" s="159"/>
      <c r="N23" s="159"/>
      <c r="O23" s="160"/>
      <c r="P23" s="155" t="s">
        <v>346</v>
      </c>
      <c r="Q23" s="159"/>
      <c r="R23" s="159"/>
      <c r="S23" s="160"/>
    </row>
    <row r="24" spans="2:19" ht="15" thickBot="1" x14ac:dyDescent="0.4">
      <c r="B24" s="161"/>
      <c r="C24" s="161"/>
      <c r="Q24" s="162"/>
      <c r="R24" s="162"/>
      <c r="S24" s="162"/>
    </row>
    <row r="25" spans="2:19" ht="30" customHeight="1" thickBot="1" x14ac:dyDescent="0.4">
      <c r="B25" s="161"/>
      <c r="C25" s="161"/>
      <c r="D25" s="610" t="s">
        <v>335</v>
      </c>
      <c r="E25" s="611"/>
      <c r="F25" s="611"/>
      <c r="G25" s="612"/>
      <c r="H25" s="610" t="s">
        <v>336</v>
      </c>
      <c r="I25" s="611"/>
      <c r="J25" s="611"/>
      <c r="K25" s="612"/>
      <c r="L25" s="610" t="s">
        <v>337</v>
      </c>
      <c r="M25" s="611"/>
      <c r="N25" s="611"/>
      <c r="O25" s="612"/>
      <c r="P25" s="610" t="s">
        <v>338</v>
      </c>
      <c r="Q25" s="611"/>
      <c r="R25" s="611"/>
      <c r="S25" s="612"/>
    </row>
    <row r="26" spans="2:19" ht="47.25" customHeight="1" x14ac:dyDescent="0.35">
      <c r="B26" s="645" t="s">
        <v>347</v>
      </c>
      <c r="C26" s="645" t="s">
        <v>348</v>
      </c>
      <c r="D26" s="652" t="s">
        <v>349</v>
      </c>
      <c r="E26" s="653"/>
      <c r="F26" s="163" t="s">
        <v>350</v>
      </c>
      <c r="G26" s="164" t="s">
        <v>351</v>
      </c>
      <c r="H26" s="652" t="s">
        <v>349</v>
      </c>
      <c r="I26" s="653"/>
      <c r="J26" s="163" t="s">
        <v>350</v>
      </c>
      <c r="K26" s="164" t="s">
        <v>351</v>
      </c>
      <c r="L26" s="652" t="s">
        <v>349</v>
      </c>
      <c r="M26" s="653"/>
      <c r="N26" s="163" t="s">
        <v>350</v>
      </c>
      <c r="O26" s="164" t="s">
        <v>351</v>
      </c>
      <c r="P26" s="652" t="s">
        <v>349</v>
      </c>
      <c r="Q26" s="653"/>
      <c r="R26" s="163" t="s">
        <v>350</v>
      </c>
      <c r="S26" s="164" t="s">
        <v>351</v>
      </c>
    </row>
    <row r="27" spans="2:19" ht="51" customHeight="1" x14ac:dyDescent="0.35">
      <c r="B27" s="660"/>
      <c r="C27" s="660"/>
      <c r="D27" s="165" t="s">
        <v>344</v>
      </c>
      <c r="E27" s="350">
        <v>30000</v>
      </c>
      <c r="F27" s="661" t="s">
        <v>429</v>
      </c>
      <c r="G27" s="663" t="s">
        <v>540</v>
      </c>
      <c r="H27" s="165" t="s">
        <v>344</v>
      </c>
      <c r="I27" s="166">
        <v>283162</v>
      </c>
      <c r="J27" s="656" t="s">
        <v>429</v>
      </c>
      <c r="K27" s="658" t="s">
        <v>532</v>
      </c>
      <c r="L27" s="165" t="s">
        <v>344</v>
      </c>
      <c r="M27" s="166">
        <v>170000</v>
      </c>
      <c r="N27" s="656" t="s">
        <v>429</v>
      </c>
      <c r="O27" s="658" t="s">
        <v>532</v>
      </c>
      <c r="P27" s="165" t="s">
        <v>344</v>
      </c>
      <c r="Q27" s="166">
        <v>283162</v>
      </c>
      <c r="R27" s="656" t="s">
        <v>429</v>
      </c>
      <c r="S27" s="658" t="s">
        <v>532</v>
      </c>
    </row>
    <row r="28" spans="2:19" ht="51" customHeight="1" x14ac:dyDescent="0.35">
      <c r="B28" s="646"/>
      <c r="C28" s="646"/>
      <c r="D28" s="167" t="s">
        <v>352</v>
      </c>
      <c r="E28" s="168">
        <v>0.05</v>
      </c>
      <c r="F28" s="662"/>
      <c r="G28" s="664"/>
      <c r="H28" s="167" t="s">
        <v>352</v>
      </c>
      <c r="I28" s="169">
        <v>0.55000000000000004</v>
      </c>
      <c r="J28" s="657"/>
      <c r="K28" s="659"/>
      <c r="L28" s="167" t="s">
        <v>352</v>
      </c>
      <c r="M28" s="169"/>
      <c r="N28" s="657"/>
      <c r="O28" s="659"/>
      <c r="P28" s="167" t="s">
        <v>352</v>
      </c>
      <c r="Q28" s="169"/>
      <c r="R28" s="657"/>
      <c r="S28" s="659"/>
    </row>
    <row r="29" spans="2:19" ht="33.75" customHeight="1" x14ac:dyDescent="0.35">
      <c r="B29" s="591" t="s">
        <v>353</v>
      </c>
      <c r="C29" s="673" t="s">
        <v>354</v>
      </c>
      <c r="D29" s="170" t="s">
        <v>355</v>
      </c>
      <c r="E29" s="171" t="s">
        <v>334</v>
      </c>
      <c r="F29" s="171" t="s">
        <v>356</v>
      </c>
      <c r="G29" s="172" t="s">
        <v>357</v>
      </c>
      <c r="H29" s="170" t="s">
        <v>355</v>
      </c>
      <c r="I29" s="171" t="s">
        <v>334</v>
      </c>
      <c r="J29" s="171" t="s">
        <v>356</v>
      </c>
      <c r="K29" s="172" t="s">
        <v>357</v>
      </c>
      <c r="L29" s="170" t="s">
        <v>355</v>
      </c>
      <c r="M29" s="171" t="s">
        <v>334</v>
      </c>
      <c r="N29" s="171" t="s">
        <v>356</v>
      </c>
      <c r="O29" s="172" t="s">
        <v>357</v>
      </c>
      <c r="P29" s="170" t="s">
        <v>355</v>
      </c>
      <c r="Q29" s="171" t="s">
        <v>334</v>
      </c>
      <c r="R29" s="171" t="s">
        <v>356</v>
      </c>
      <c r="S29" s="172" t="s">
        <v>357</v>
      </c>
    </row>
    <row r="30" spans="2:19" ht="30" customHeight="1" x14ac:dyDescent="0.35">
      <c r="B30" s="602"/>
      <c r="C30" s="674"/>
      <c r="D30" s="173"/>
      <c r="E30" s="174"/>
      <c r="F30" s="174"/>
      <c r="G30" s="175"/>
      <c r="H30" s="176"/>
      <c r="I30" s="177"/>
      <c r="J30" s="176"/>
      <c r="K30" s="178"/>
      <c r="L30" s="176"/>
      <c r="M30" s="177"/>
      <c r="N30" s="176"/>
      <c r="O30" s="178"/>
      <c r="P30" s="176"/>
      <c r="Q30" s="177"/>
      <c r="R30" s="176"/>
      <c r="S30" s="178"/>
    </row>
    <row r="31" spans="2:19" ht="36.75" hidden="1" customHeight="1" outlineLevel="1" x14ac:dyDescent="0.35">
      <c r="B31" s="602"/>
      <c r="C31" s="674"/>
      <c r="D31" s="170" t="s">
        <v>355</v>
      </c>
      <c r="E31" s="171" t="s">
        <v>334</v>
      </c>
      <c r="F31" s="171" t="s">
        <v>356</v>
      </c>
      <c r="G31" s="172" t="s">
        <v>357</v>
      </c>
      <c r="H31" s="170" t="s">
        <v>355</v>
      </c>
      <c r="I31" s="171" t="s">
        <v>334</v>
      </c>
      <c r="J31" s="171" t="s">
        <v>356</v>
      </c>
      <c r="K31" s="172" t="s">
        <v>357</v>
      </c>
      <c r="L31" s="170" t="s">
        <v>355</v>
      </c>
      <c r="M31" s="171" t="s">
        <v>334</v>
      </c>
      <c r="N31" s="171" t="s">
        <v>356</v>
      </c>
      <c r="O31" s="172" t="s">
        <v>357</v>
      </c>
      <c r="P31" s="170" t="s">
        <v>355</v>
      </c>
      <c r="Q31" s="171" t="s">
        <v>334</v>
      </c>
      <c r="R31" s="171" t="s">
        <v>356</v>
      </c>
      <c r="S31" s="172" t="s">
        <v>357</v>
      </c>
    </row>
    <row r="32" spans="2:19" ht="30" hidden="1" customHeight="1" outlineLevel="1" x14ac:dyDescent="0.35">
      <c r="B32" s="602"/>
      <c r="C32" s="674"/>
      <c r="D32" s="173"/>
      <c r="E32" s="174"/>
      <c r="F32" s="174"/>
      <c r="G32" s="175"/>
      <c r="H32" s="176"/>
      <c r="I32" s="177"/>
      <c r="J32" s="176"/>
      <c r="K32" s="178"/>
      <c r="L32" s="176"/>
      <c r="M32" s="177"/>
      <c r="N32" s="176"/>
      <c r="O32" s="178"/>
      <c r="P32" s="176"/>
      <c r="Q32" s="177"/>
      <c r="R32" s="176"/>
      <c r="S32" s="178"/>
    </row>
    <row r="33" spans="2:19" ht="36" hidden="1" customHeight="1" outlineLevel="1" x14ac:dyDescent="0.35">
      <c r="B33" s="602"/>
      <c r="C33" s="674"/>
      <c r="D33" s="170" t="s">
        <v>355</v>
      </c>
      <c r="E33" s="171" t="s">
        <v>334</v>
      </c>
      <c r="F33" s="171" t="s">
        <v>356</v>
      </c>
      <c r="G33" s="172" t="s">
        <v>357</v>
      </c>
      <c r="H33" s="170" t="s">
        <v>355</v>
      </c>
      <c r="I33" s="171" t="s">
        <v>334</v>
      </c>
      <c r="J33" s="171" t="s">
        <v>356</v>
      </c>
      <c r="K33" s="172" t="s">
        <v>357</v>
      </c>
      <c r="L33" s="170" t="s">
        <v>355</v>
      </c>
      <c r="M33" s="171" t="s">
        <v>334</v>
      </c>
      <c r="N33" s="171" t="s">
        <v>356</v>
      </c>
      <c r="O33" s="172" t="s">
        <v>357</v>
      </c>
      <c r="P33" s="170" t="s">
        <v>355</v>
      </c>
      <c r="Q33" s="171" t="s">
        <v>334</v>
      </c>
      <c r="R33" s="171" t="s">
        <v>356</v>
      </c>
      <c r="S33" s="172" t="s">
        <v>357</v>
      </c>
    </row>
    <row r="34" spans="2:19" ht="30" hidden="1" customHeight="1" outlineLevel="1" x14ac:dyDescent="0.35">
      <c r="B34" s="602"/>
      <c r="C34" s="674"/>
      <c r="D34" s="173"/>
      <c r="E34" s="174"/>
      <c r="F34" s="174"/>
      <c r="G34" s="175"/>
      <c r="H34" s="176"/>
      <c r="I34" s="177"/>
      <c r="J34" s="176"/>
      <c r="K34" s="178"/>
      <c r="L34" s="176"/>
      <c r="M34" s="177"/>
      <c r="N34" s="176"/>
      <c r="O34" s="178"/>
      <c r="P34" s="176"/>
      <c r="Q34" s="177"/>
      <c r="R34" s="176"/>
      <c r="S34" s="178"/>
    </row>
    <row r="35" spans="2:19" ht="39" hidden="1" customHeight="1" outlineLevel="1" x14ac:dyDescent="0.35">
      <c r="B35" s="602"/>
      <c r="C35" s="674"/>
      <c r="D35" s="170" t="s">
        <v>355</v>
      </c>
      <c r="E35" s="171" t="s">
        <v>334</v>
      </c>
      <c r="F35" s="171" t="s">
        <v>356</v>
      </c>
      <c r="G35" s="172" t="s">
        <v>357</v>
      </c>
      <c r="H35" s="170" t="s">
        <v>355</v>
      </c>
      <c r="I35" s="171" t="s">
        <v>334</v>
      </c>
      <c r="J35" s="171" t="s">
        <v>356</v>
      </c>
      <c r="K35" s="172" t="s">
        <v>357</v>
      </c>
      <c r="L35" s="170" t="s">
        <v>355</v>
      </c>
      <c r="M35" s="171" t="s">
        <v>334</v>
      </c>
      <c r="N35" s="171" t="s">
        <v>356</v>
      </c>
      <c r="O35" s="172" t="s">
        <v>357</v>
      </c>
      <c r="P35" s="170" t="s">
        <v>355</v>
      </c>
      <c r="Q35" s="171" t="s">
        <v>334</v>
      </c>
      <c r="R35" s="171" t="s">
        <v>356</v>
      </c>
      <c r="S35" s="172" t="s">
        <v>357</v>
      </c>
    </row>
    <row r="36" spans="2:19" ht="30" hidden="1" customHeight="1" outlineLevel="1" x14ac:dyDescent="0.35">
      <c r="B36" s="602"/>
      <c r="C36" s="674"/>
      <c r="D36" s="173"/>
      <c r="E36" s="174"/>
      <c r="F36" s="174"/>
      <c r="G36" s="175"/>
      <c r="H36" s="176"/>
      <c r="I36" s="177"/>
      <c r="J36" s="176"/>
      <c r="K36" s="178"/>
      <c r="L36" s="176"/>
      <c r="M36" s="177"/>
      <c r="N36" s="176"/>
      <c r="O36" s="178"/>
      <c r="P36" s="176"/>
      <c r="Q36" s="177"/>
      <c r="R36" s="176"/>
      <c r="S36" s="178"/>
    </row>
    <row r="37" spans="2:19" ht="36.75" hidden="1" customHeight="1" outlineLevel="1" x14ac:dyDescent="0.35">
      <c r="B37" s="602"/>
      <c r="C37" s="674"/>
      <c r="D37" s="170" t="s">
        <v>355</v>
      </c>
      <c r="E37" s="171" t="s">
        <v>334</v>
      </c>
      <c r="F37" s="171" t="s">
        <v>356</v>
      </c>
      <c r="G37" s="172" t="s">
        <v>357</v>
      </c>
      <c r="H37" s="170" t="s">
        <v>355</v>
      </c>
      <c r="I37" s="171" t="s">
        <v>334</v>
      </c>
      <c r="J37" s="171" t="s">
        <v>356</v>
      </c>
      <c r="K37" s="172" t="s">
        <v>357</v>
      </c>
      <c r="L37" s="170" t="s">
        <v>355</v>
      </c>
      <c r="M37" s="171" t="s">
        <v>334</v>
      </c>
      <c r="N37" s="171" t="s">
        <v>356</v>
      </c>
      <c r="O37" s="172" t="s">
        <v>357</v>
      </c>
      <c r="P37" s="170" t="s">
        <v>355</v>
      </c>
      <c r="Q37" s="171" t="s">
        <v>334</v>
      </c>
      <c r="R37" s="171" t="s">
        <v>356</v>
      </c>
      <c r="S37" s="172" t="s">
        <v>357</v>
      </c>
    </row>
    <row r="38" spans="2:19" ht="30" hidden="1" customHeight="1" outlineLevel="1" x14ac:dyDescent="0.35">
      <c r="B38" s="592"/>
      <c r="C38" s="675"/>
      <c r="D38" s="173"/>
      <c r="E38" s="174"/>
      <c r="F38" s="174"/>
      <c r="G38" s="175"/>
      <c r="H38" s="176"/>
      <c r="I38" s="177"/>
      <c r="J38" s="176"/>
      <c r="K38" s="178"/>
      <c r="L38" s="176"/>
      <c r="M38" s="177"/>
      <c r="N38" s="176"/>
      <c r="O38" s="178"/>
      <c r="P38" s="176"/>
      <c r="Q38" s="177"/>
      <c r="R38" s="176"/>
      <c r="S38" s="178"/>
    </row>
    <row r="39" spans="2:19" ht="30" customHeight="1" collapsed="1" x14ac:dyDescent="0.35">
      <c r="B39" s="591" t="s">
        <v>358</v>
      </c>
      <c r="C39" s="591" t="s">
        <v>359</v>
      </c>
      <c r="D39" s="171" t="s">
        <v>360</v>
      </c>
      <c r="E39" s="171" t="s">
        <v>361</v>
      </c>
      <c r="F39" s="145" t="s">
        <v>362</v>
      </c>
      <c r="G39" s="179" t="s">
        <v>429</v>
      </c>
      <c r="H39" s="171" t="s">
        <v>360</v>
      </c>
      <c r="I39" s="171" t="s">
        <v>361</v>
      </c>
      <c r="J39" s="145" t="s">
        <v>362</v>
      </c>
      <c r="K39" s="180" t="s">
        <v>429</v>
      </c>
      <c r="L39" s="171" t="s">
        <v>360</v>
      </c>
      <c r="M39" s="171" t="s">
        <v>361</v>
      </c>
      <c r="N39" s="145" t="s">
        <v>362</v>
      </c>
      <c r="O39" s="180" t="s">
        <v>429</v>
      </c>
      <c r="P39" s="171" t="s">
        <v>360</v>
      </c>
      <c r="Q39" s="171" t="s">
        <v>361</v>
      </c>
      <c r="R39" s="145" t="s">
        <v>362</v>
      </c>
      <c r="S39" s="180" t="s">
        <v>429</v>
      </c>
    </row>
    <row r="40" spans="2:19" ht="30" customHeight="1" x14ac:dyDescent="0.35">
      <c r="B40" s="602"/>
      <c r="C40" s="602"/>
      <c r="D40" s="671">
        <v>35</v>
      </c>
      <c r="E40" s="671" t="s">
        <v>564</v>
      </c>
      <c r="F40" s="145" t="s">
        <v>363</v>
      </c>
      <c r="G40" s="181" t="s">
        <v>506</v>
      </c>
      <c r="H40" s="669">
        <v>35</v>
      </c>
      <c r="I40" s="669" t="s">
        <v>564</v>
      </c>
      <c r="J40" s="145" t="s">
        <v>363</v>
      </c>
      <c r="K40" s="182" t="s">
        <v>506</v>
      </c>
      <c r="L40" s="669">
        <v>35</v>
      </c>
      <c r="M40" s="669" t="s">
        <v>564</v>
      </c>
      <c r="N40" s="145" t="s">
        <v>363</v>
      </c>
      <c r="O40" s="182" t="s">
        <v>506</v>
      </c>
      <c r="P40" s="669">
        <v>35</v>
      </c>
      <c r="Q40" s="669" t="s">
        <v>564</v>
      </c>
      <c r="R40" s="145" t="s">
        <v>363</v>
      </c>
      <c r="S40" s="182" t="s">
        <v>506</v>
      </c>
    </row>
    <row r="41" spans="2:19" ht="30" customHeight="1" x14ac:dyDescent="0.35">
      <c r="B41" s="602"/>
      <c r="C41" s="602"/>
      <c r="D41" s="672"/>
      <c r="E41" s="672"/>
      <c r="F41" s="145" t="s">
        <v>364</v>
      </c>
      <c r="G41" s="175">
        <v>18</v>
      </c>
      <c r="H41" s="670"/>
      <c r="I41" s="670"/>
      <c r="J41" s="145" t="s">
        <v>364</v>
      </c>
      <c r="K41" s="178">
        <v>18</v>
      </c>
      <c r="L41" s="670"/>
      <c r="M41" s="670"/>
      <c r="N41" s="145" t="s">
        <v>364</v>
      </c>
      <c r="O41" s="178">
        <v>6</v>
      </c>
      <c r="P41" s="670"/>
      <c r="Q41" s="670"/>
      <c r="R41" s="145" t="s">
        <v>364</v>
      </c>
      <c r="S41" s="178">
        <v>18</v>
      </c>
    </row>
    <row r="42" spans="2:19" ht="30" customHeight="1" outlineLevel="1" x14ac:dyDescent="0.35">
      <c r="B42" s="602"/>
      <c r="C42" s="602"/>
      <c r="D42" s="171" t="s">
        <v>360</v>
      </c>
      <c r="E42" s="171" t="s">
        <v>361</v>
      </c>
      <c r="F42" s="145" t="s">
        <v>362</v>
      </c>
      <c r="G42" s="179"/>
      <c r="H42" s="171" t="s">
        <v>360</v>
      </c>
      <c r="I42" s="171" t="s">
        <v>361</v>
      </c>
      <c r="J42" s="145" t="s">
        <v>362</v>
      </c>
      <c r="K42" s="180"/>
      <c r="L42" s="171" t="s">
        <v>360</v>
      </c>
      <c r="M42" s="171" t="s">
        <v>361</v>
      </c>
      <c r="N42" s="145" t="s">
        <v>362</v>
      </c>
      <c r="O42" s="180"/>
      <c r="P42" s="171" t="s">
        <v>360</v>
      </c>
      <c r="Q42" s="171" t="s">
        <v>361</v>
      </c>
      <c r="R42" s="145" t="s">
        <v>362</v>
      </c>
      <c r="S42" s="180"/>
    </row>
    <row r="43" spans="2:19" ht="30" customHeight="1" outlineLevel="1" x14ac:dyDescent="0.35">
      <c r="B43" s="602"/>
      <c r="C43" s="602"/>
      <c r="D43" s="671"/>
      <c r="E43" s="671"/>
      <c r="F43" s="145" t="s">
        <v>363</v>
      </c>
      <c r="G43" s="181"/>
      <c r="H43" s="669"/>
      <c r="I43" s="669"/>
      <c r="J43" s="145" t="s">
        <v>363</v>
      </c>
      <c r="K43" s="182"/>
      <c r="L43" s="669"/>
      <c r="M43" s="669"/>
      <c r="N43" s="145" t="s">
        <v>363</v>
      </c>
      <c r="O43" s="182"/>
      <c r="P43" s="669"/>
      <c r="Q43" s="669"/>
      <c r="R43" s="145" t="s">
        <v>363</v>
      </c>
      <c r="S43" s="182"/>
    </row>
    <row r="44" spans="2:19" ht="30" customHeight="1" outlineLevel="1" x14ac:dyDescent="0.35">
      <c r="B44" s="602"/>
      <c r="C44" s="602"/>
      <c r="D44" s="672"/>
      <c r="E44" s="672"/>
      <c r="F44" s="145" t="s">
        <v>364</v>
      </c>
      <c r="G44" s="175"/>
      <c r="H44" s="670"/>
      <c r="I44" s="670"/>
      <c r="J44" s="145" t="s">
        <v>364</v>
      </c>
      <c r="K44" s="178"/>
      <c r="L44" s="670"/>
      <c r="M44" s="670"/>
      <c r="N44" s="145" t="s">
        <v>364</v>
      </c>
      <c r="O44" s="178"/>
      <c r="P44" s="670"/>
      <c r="Q44" s="670"/>
      <c r="R44" s="145" t="s">
        <v>364</v>
      </c>
      <c r="S44" s="178"/>
    </row>
    <row r="45" spans="2:19" ht="30" customHeight="1" outlineLevel="1" x14ac:dyDescent="0.35">
      <c r="B45" s="602"/>
      <c r="C45" s="602"/>
      <c r="D45" s="171" t="s">
        <v>360</v>
      </c>
      <c r="E45" s="171" t="s">
        <v>361</v>
      </c>
      <c r="F45" s="145" t="s">
        <v>362</v>
      </c>
      <c r="G45" s="179"/>
      <c r="H45" s="171" t="s">
        <v>360</v>
      </c>
      <c r="I45" s="171" t="s">
        <v>361</v>
      </c>
      <c r="J45" s="145" t="s">
        <v>362</v>
      </c>
      <c r="K45" s="180"/>
      <c r="L45" s="171" t="s">
        <v>360</v>
      </c>
      <c r="M45" s="171" t="s">
        <v>361</v>
      </c>
      <c r="N45" s="145" t="s">
        <v>362</v>
      </c>
      <c r="O45" s="180"/>
      <c r="P45" s="171" t="s">
        <v>360</v>
      </c>
      <c r="Q45" s="171" t="s">
        <v>361</v>
      </c>
      <c r="R45" s="145" t="s">
        <v>362</v>
      </c>
      <c r="S45" s="180"/>
    </row>
    <row r="46" spans="2:19" ht="30" customHeight="1" outlineLevel="1" x14ac:dyDescent="0.35">
      <c r="B46" s="602"/>
      <c r="C46" s="602"/>
      <c r="D46" s="671"/>
      <c r="E46" s="671"/>
      <c r="F46" s="145" t="s">
        <v>363</v>
      </c>
      <c r="G46" s="181"/>
      <c r="H46" s="669"/>
      <c r="I46" s="669"/>
      <c r="J46" s="145" t="s">
        <v>363</v>
      </c>
      <c r="K46" s="182"/>
      <c r="L46" s="669"/>
      <c r="M46" s="669"/>
      <c r="N46" s="145" t="s">
        <v>363</v>
      </c>
      <c r="O46" s="182"/>
      <c r="P46" s="669"/>
      <c r="Q46" s="669"/>
      <c r="R46" s="145" t="s">
        <v>363</v>
      </c>
      <c r="S46" s="182"/>
    </row>
    <row r="47" spans="2:19" ht="30" customHeight="1" outlineLevel="1" x14ac:dyDescent="0.35">
      <c r="B47" s="602"/>
      <c r="C47" s="602"/>
      <c r="D47" s="672"/>
      <c r="E47" s="672"/>
      <c r="F47" s="145" t="s">
        <v>364</v>
      </c>
      <c r="G47" s="175"/>
      <c r="H47" s="670"/>
      <c r="I47" s="670"/>
      <c r="J47" s="145" t="s">
        <v>364</v>
      </c>
      <c r="K47" s="178"/>
      <c r="L47" s="670"/>
      <c r="M47" s="670"/>
      <c r="N47" s="145" t="s">
        <v>364</v>
      </c>
      <c r="O47" s="178"/>
      <c r="P47" s="670"/>
      <c r="Q47" s="670"/>
      <c r="R47" s="145" t="s">
        <v>364</v>
      </c>
      <c r="S47" s="178"/>
    </row>
    <row r="48" spans="2:19" ht="30" customHeight="1" outlineLevel="1" x14ac:dyDescent="0.35">
      <c r="B48" s="602"/>
      <c r="C48" s="602"/>
      <c r="D48" s="171" t="s">
        <v>360</v>
      </c>
      <c r="E48" s="171" t="s">
        <v>361</v>
      </c>
      <c r="F48" s="145" t="s">
        <v>362</v>
      </c>
      <c r="G48" s="179"/>
      <c r="H48" s="171" t="s">
        <v>360</v>
      </c>
      <c r="I48" s="171" t="s">
        <v>361</v>
      </c>
      <c r="J48" s="145" t="s">
        <v>362</v>
      </c>
      <c r="K48" s="180"/>
      <c r="L48" s="171" t="s">
        <v>360</v>
      </c>
      <c r="M48" s="171" t="s">
        <v>361</v>
      </c>
      <c r="N48" s="145" t="s">
        <v>362</v>
      </c>
      <c r="O48" s="180"/>
      <c r="P48" s="171" t="s">
        <v>360</v>
      </c>
      <c r="Q48" s="171" t="s">
        <v>361</v>
      </c>
      <c r="R48" s="145" t="s">
        <v>362</v>
      </c>
      <c r="S48" s="180"/>
    </row>
    <row r="49" spans="2:19" ht="30" customHeight="1" outlineLevel="1" x14ac:dyDescent="0.35">
      <c r="B49" s="602"/>
      <c r="C49" s="602"/>
      <c r="D49" s="671"/>
      <c r="E49" s="671"/>
      <c r="F49" s="145" t="s">
        <v>363</v>
      </c>
      <c r="G49" s="181"/>
      <c r="H49" s="669"/>
      <c r="I49" s="669"/>
      <c r="J49" s="145" t="s">
        <v>363</v>
      </c>
      <c r="K49" s="182"/>
      <c r="L49" s="669"/>
      <c r="M49" s="669"/>
      <c r="N49" s="145" t="s">
        <v>363</v>
      </c>
      <c r="O49" s="182"/>
      <c r="P49" s="669"/>
      <c r="Q49" s="669"/>
      <c r="R49" s="145" t="s">
        <v>363</v>
      </c>
      <c r="S49" s="182"/>
    </row>
    <row r="50" spans="2:19" ht="30" customHeight="1" outlineLevel="1" x14ac:dyDescent="0.35">
      <c r="B50" s="592"/>
      <c r="C50" s="592"/>
      <c r="D50" s="672"/>
      <c r="E50" s="672"/>
      <c r="F50" s="145" t="s">
        <v>364</v>
      </c>
      <c r="G50" s="175"/>
      <c r="H50" s="670"/>
      <c r="I50" s="670"/>
      <c r="J50" s="145" t="s">
        <v>364</v>
      </c>
      <c r="K50" s="178"/>
      <c r="L50" s="670"/>
      <c r="M50" s="670"/>
      <c r="N50" s="145" t="s">
        <v>364</v>
      </c>
      <c r="O50" s="178"/>
      <c r="P50" s="670"/>
      <c r="Q50" s="670"/>
      <c r="R50" s="145" t="s">
        <v>364</v>
      </c>
      <c r="S50" s="178"/>
    </row>
    <row r="51" spans="2:19" ht="30" customHeight="1" thickBot="1" x14ac:dyDescent="0.4">
      <c r="C51" s="183"/>
      <c r="D51" s="184"/>
    </row>
    <row r="52" spans="2:19" ht="30" customHeight="1" thickBot="1" x14ac:dyDescent="0.4">
      <c r="D52" s="610" t="s">
        <v>335</v>
      </c>
      <c r="E52" s="611"/>
      <c r="F52" s="611"/>
      <c r="G52" s="612"/>
      <c r="H52" s="610" t="s">
        <v>336</v>
      </c>
      <c r="I52" s="611"/>
      <c r="J52" s="611"/>
      <c r="K52" s="612"/>
      <c r="L52" s="610" t="s">
        <v>337</v>
      </c>
      <c r="M52" s="611"/>
      <c r="N52" s="611"/>
      <c r="O52" s="612"/>
      <c r="P52" s="610" t="s">
        <v>338</v>
      </c>
      <c r="Q52" s="611"/>
      <c r="R52" s="611"/>
      <c r="S52" s="612"/>
    </row>
    <row r="53" spans="2:19" ht="30" customHeight="1" x14ac:dyDescent="0.35">
      <c r="B53" s="603" t="s">
        <v>365</v>
      </c>
      <c r="C53" s="645" t="s">
        <v>366</v>
      </c>
      <c r="D53" s="565" t="s">
        <v>367</v>
      </c>
      <c r="E53" s="627"/>
      <c r="F53" s="185" t="s">
        <v>334</v>
      </c>
      <c r="G53" s="186" t="s">
        <v>368</v>
      </c>
      <c r="H53" s="565" t="s">
        <v>367</v>
      </c>
      <c r="I53" s="627"/>
      <c r="J53" s="185" t="s">
        <v>334</v>
      </c>
      <c r="K53" s="186" t="s">
        <v>368</v>
      </c>
      <c r="L53" s="565" t="s">
        <v>367</v>
      </c>
      <c r="M53" s="627"/>
      <c r="N53" s="185" t="s">
        <v>334</v>
      </c>
      <c r="O53" s="186" t="s">
        <v>368</v>
      </c>
      <c r="P53" s="565" t="s">
        <v>367</v>
      </c>
      <c r="Q53" s="627"/>
      <c r="R53" s="185" t="s">
        <v>334</v>
      </c>
      <c r="S53" s="186" t="s">
        <v>368</v>
      </c>
    </row>
    <row r="54" spans="2:19" ht="45" customHeight="1" x14ac:dyDescent="0.35">
      <c r="B54" s="638"/>
      <c r="C54" s="660"/>
      <c r="D54" s="165" t="s">
        <v>344</v>
      </c>
      <c r="E54" s="350">
        <v>14</v>
      </c>
      <c r="F54" s="661" t="s">
        <v>293</v>
      </c>
      <c r="G54" s="663" t="s">
        <v>527</v>
      </c>
      <c r="H54" s="165" t="s">
        <v>344</v>
      </c>
      <c r="I54" s="166">
        <v>400</v>
      </c>
      <c r="J54" s="656" t="s">
        <v>293</v>
      </c>
      <c r="K54" s="658" t="s">
        <v>519</v>
      </c>
      <c r="L54" s="165" t="s">
        <v>344</v>
      </c>
      <c r="M54" s="166">
        <v>260</v>
      </c>
      <c r="N54" s="656" t="s">
        <v>293</v>
      </c>
      <c r="O54" s="658" t="s">
        <v>519</v>
      </c>
      <c r="P54" s="165" t="s">
        <v>344</v>
      </c>
      <c r="Q54" s="166">
        <v>410</v>
      </c>
      <c r="R54" s="656" t="s">
        <v>293</v>
      </c>
      <c r="S54" s="658" t="s">
        <v>519</v>
      </c>
    </row>
    <row r="55" spans="2:19" ht="45" customHeight="1" x14ac:dyDescent="0.35">
      <c r="B55" s="604"/>
      <c r="C55" s="646"/>
      <c r="D55" s="167" t="s">
        <v>352</v>
      </c>
      <c r="E55" s="168"/>
      <c r="F55" s="662"/>
      <c r="G55" s="664"/>
      <c r="H55" s="167" t="s">
        <v>352</v>
      </c>
      <c r="I55" s="169"/>
      <c r="J55" s="657"/>
      <c r="K55" s="659"/>
      <c r="L55" s="167" t="s">
        <v>352</v>
      </c>
      <c r="M55" s="169"/>
      <c r="N55" s="657"/>
      <c r="O55" s="659"/>
      <c r="P55" s="167" t="s">
        <v>352</v>
      </c>
      <c r="Q55" s="169"/>
      <c r="R55" s="657"/>
      <c r="S55" s="659"/>
    </row>
    <row r="56" spans="2:19" ht="30" customHeight="1" x14ac:dyDescent="0.35">
      <c r="B56" s="591" t="s">
        <v>369</v>
      </c>
      <c r="C56" s="645" t="s">
        <v>370</v>
      </c>
      <c r="D56" s="171" t="s">
        <v>371</v>
      </c>
      <c r="E56" s="187" t="s">
        <v>372</v>
      </c>
      <c r="F56" s="569" t="s">
        <v>373</v>
      </c>
      <c r="G56" s="637"/>
      <c r="H56" s="171" t="s">
        <v>371</v>
      </c>
      <c r="I56" s="187" t="s">
        <v>372</v>
      </c>
      <c r="J56" s="569" t="s">
        <v>373</v>
      </c>
      <c r="K56" s="637"/>
      <c r="L56" s="171" t="s">
        <v>371</v>
      </c>
      <c r="M56" s="187" t="s">
        <v>372</v>
      </c>
      <c r="N56" s="569" t="s">
        <v>373</v>
      </c>
      <c r="O56" s="637"/>
      <c r="P56" s="171" t="s">
        <v>371</v>
      </c>
      <c r="Q56" s="187" t="s">
        <v>372</v>
      </c>
      <c r="R56" s="569" t="s">
        <v>373</v>
      </c>
      <c r="S56" s="637"/>
    </row>
    <row r="57" spans="2:19" ht="30" customHeight="1" x14ac:dyDescent="0.35">
      <c r="B57" s="602"/>
      <c r="C57" s="646"/>
      <c r="D57" s="188"/>
      <c r="E57" s="189"/>
      <c r="F57" s="665"/>
      <c r="G57" s="666"/>
      <c r="H57" s="190"/>
      <c r="I57" s="191"/>
      <c r="J57" s="667"/>
      <c r="K57" s="668"/>
      <c r="L57" s="190"/>
      <c r="M57" s="191"/>
      <c r="N57" s="667"/>
      <c r="O57" s="668"/>
      <c r="P57" s="190"/>
      <c r="Q57" s="191"/>
      <c r="R57" s="667"/>
      <c r="S57" s="668"/>
    </row>
    <row r="58" spans="2:19" ht="30" customHeight="1" x14ac:dyDescent="0.35">
      <c r="B58" s="602"/>
      <c r="C58" s="591" t="s">
        <v>374</v>
      </c>
      <c r="D58" s="192" t="s">
        <v>373</v>
      </c>
      <c r="E58" s="193" t="s">
        <v>356</v>
      </c>
      <c r="F58" s="171" t="s">
        <v>334</v>
      </c>
      <c r="G58" s="194" t="s">
        <v>368</v>
      </c>
      <c r="H58" s="192" t="s">
        <v>373</v>
      </c>
      <c r="I58" s="193" t="s">
        <v>356</v>
      </c>
      <c r="J58" s="171" t="s">
        <v>334</v>
      </c>
      <c r="K58" s="194" t="s">
        <v>368</v>
      </c>
      <c r="L58" s="192" t="s">
        <v>373</v>
      </c>
      <c r="M58" s="193" t="s">
        <v>356</v>
      </c>
      <c r="N58" s="171" t="s">
        <v>334</v>
      </c>
      <c r="O58" s="194" t="s">
        <v>368</v>
      </c>
      <c r="P58" s="192" t="s">
        <v>373</v>
      </c>
      <c r="Q58" s="193" t="s">
        <v>356</v>
      </c>
      <c r="R58" s="171" t="s">
        <v>334</v>
      </c>
      <c r="S58" s="194" t="s">
        <v>368</v>
      </c>
    </row>
    <row r="59" spans="2:19" ht="30" customHeight="1" x14ac:dyDescent="0.35">
      <c r="B59" s="592"/>
      <c r="C59" s="655"/>
      <c r="D59" s="195" t="s">
        <v>489</v>
      </c>
      <c r="E59" s="196" t="s">
        <v>495</v>
      </c>
      <c r="F59" s="174" t="s">
        <v>496</v>
      </c>
      <c r="G59" s="197" t="s">
        <v>535</v>
      </c>
      <c r="H59" s="198" t="s">
        <v>489</v>
      </c>
      <c r="I59" s="199" t="s">
        <v>495</v>
      </c>
      <c r="J59" s="176" t="s">
        <v>496</v>
      </c>
      <c r="K59" s="200" t="s">
        <v>527</v>
      </c>
      <c r="L59" s="198" t="s">
        <v>489</v>
      </c>
      <c r="M59" s="199" t="s">
        <v>495</v>
      </c>
      <c r="N59" s="176" t="s">
        <v>496</v>
      </c>
      <c r="O59" s="200" t="s">
        <v>535</v>
      </c>
      <c r="P59" s="198" t="s">
        <v>489</v>
      </c>
      <c r="Q59" s="199" t="s">
        <v>495</v>
      </c>
      <c r="R59" s="176" t="s">
        <v>496</v>
      </c>
      <c r="S59" s="200" t="s">
        <v>527</v>
      </c>
    </row>
    <row r="60" spans="2:19" ht="30" customHeight="1" thickBot="1" x14ac:dyDescent="0.4">
      <c r="B60" s="161"/>
      <c r="C60" s="201"/>
      <c r="D60" s="184"/>
    </row>
    <row r="61" spans="2:19" ht="30" customHeight="1" thickBot="1" x14ac:dyDescent="0.4">
      <c r="B61" s="161"/>
      <c r="C61" s="161"/>
      <c r="D61" s="610" t="s">
        <v>335</v>
      </c>
      <c r="E61" s="611"/>
      <c r="F61" s="611"/>
      <c r="G61" s="611"/>
      <c r="H61" s="610" t="s">
        <v>336</v>
      </c>
      <c r="I61" s="611"/>
      <c r="J61" s="611"/>
      <c r="K61" s="612"/>
      <c r="L61" s="611" t="s">
        <v>337</v>
      </c>
      <c r="M61" s="611"/>
      <c r="N61" s="611"/>
      <c r="O61" s="611"/>
      <c r="P61" s="610" t="s">
        <v>338</v>
      </c>
      <c r="Q61" s="611"/>
      <c r="R61" s="611"/>
      <c r="S61" s="612"/>
    </row>
    <row r="62" spans="2:19" ht="30" customHeight="1" x14ac:dyDescent="0.35">
      <c r="B62" s="603" t="s">
        <v>375</v>
      </c>
      <c r="C62" s="603" t="s">
        <v>376</v>
      </c>
      <c r="D62" s="652" t="s">
        <v>377</v>
      </c>
      <c r="E62" s="653"/>
      <c r="F62" s="565" t="s">
        <v>334</v>
      </c>
      <c r="G62" s="595"/>
      <c r="H62" s="654" t="s">
        <v>377</v>
      </c>
      <c r="I62" s="653"/>
      <c r="J62" s="565" t="s">
        <v>334</v>
      </c>
      <c r="K62" s="566"/>
      <c r="L62" s="654" t="s">
        <v>377</v>
      </c>
      <c r="M62" s="653"/>
      <c r="N62" s="565" t="s">
        <v>334</v>
      </c>
      <c r="O62" s="566"/>
      <c r="P62" s="654" t="s">
        <v>377</v>
      </c>
      <c r="Q62" s="653"/>
      <c r="R62" s="565" t="s">
        <v>334</v>
      </c>
      <c r="S62" s="566"/>
    </row>
    <row r="63" spans="2:19" ht="36.75" customHeight="1" x14ac:dyDescent="0.35">
      <c r="B63" s="604"/>
      <c r="C63" s="604"/>
      <c r="D63" s="649">
        <v>0.5</v>
      </c>
      <c r="E63" s="650"/>
      <c r="F63" s="616" t="s">
        <v>496</v>
      </c>
      <c r="G63" s="651"/>
      <c r="H63" s="643">
        <v>60</v>
      </c>
      <c r="I63" s="644"/>
      <c r="J63" s="635" t="s">
        <v>496</v>
      </c>
      <c r="K63" s="636"/>
      <c r="L63" s="643">
        <v>52</v>
      </c>
      <c r="M63" s="644"/>
      <c r="N63" s="635" t="s">
        <v>496</v>
      </c>
      <c r="O63" s="636"/>
      <c r="P63" s="643">
        <v>60</v>
      </c>
      <c r="Q63" s="644"/>
      <c r="R63" s="635" t="s">
        <v>496</v>
      </c>
      <c r="S63" s="636"/>
    </row>
    <row r="64" spans="2:19" ht="45" customHeight="1" x14ac:dyDescent="0.35">
      <c r="B64" s="645" t="s">
        <v>378</v>
      </c>
      <c r="C64" s="591" t="s">
        <v>689</v>
      </c>
      <c r="D64" s="171" t="s">
        <v>379</v>
      </c>
      <c r="E64" s="171" t="s">
        <v>380</v>
      </c>
      <c r="F64" s="569" t="s">
        <v>381</v>
      </c>
      <c r="G64" s="637"/>
      <c r="H64" s="202" t="s">
        <v>379</v>
      </c>
      <c r="I64" s="171" t="s">
        <v>380</v>
      </c>
      <c r="J64" s="647" t="s">
        <v>381</v>
      </c>
      <c r="K64" s="637"/>
      <c r="L64" s="202" t="s">
        <v>379</v>
      </c>
      <c r="M64" s="171" t="s">
        <v>380</v>
      </c>
      <c r="N64" s="647" t="s">
        <v>381</v>
      </c>
      <c r="O64" s="637"/>
      <c r="P64" s="202" t="s">
        <v>379</v>
      </c>
      <c r="Q64" s="171" t="s">
        <v>380</v>
      </c>
      <c r="R64" s="647" t="s">
        <v>381</v>
      </c>
      <c r="S64" s="637"/>
    </row>
    <row r="65" spans="2:19" ht="27" customHeight="1" x14ac:dyDescent="0.35">
      <c r="B65" s="646"/>
      <c r="C65" s="592"/>
      <c r="D65" s="188">
        <v>150</v>
      </c>
      <c r="E65" s="189">
        <v>0.57999999999999996</v>
      </c>
      <c r="F65" s="648" t="s">
        <v>536</v>
      </c>
      <c r="G65" s="648"/>
      <c r="H65" s="190">
        <v>200</v>
      </c>
      <c r="I65" s="191">
        <v>0.57999999999999996</v>
      </c>
      <c r="J65" s="641" t="s">
        <v>528</v>
      </c>
      <c r="K65" s="642"/>
      <c r="L65" s="190">
        <v>90</v>
      </c>
      <c r="M65" s="191">
        <v>0.52</v>
      </c>
      <c r="N65" s="641" t="s">
        <v>528</v>
      </c>
      <c r="O65" s="642"/>
      <c r="P65" s="190">
        <v>200</v>
      </c>
      <c r="Q65" s="191">
        <v>0.57999999999999996</v>
      </c>
      <c r="R65" s="641" t="s">
        <v>528</v>
      </c>
      <c r="S65" s="642"/>
    </row>
    <row r="66" spans="2:19" ht="33.75" customHeight="1" thickBot="1" x14ac:dyDescent="0.4">
      <c r="B66" s="161"/>
      <c r="C66" s="161"/>
    </row>
    <row r="67" spans="2:19" ht="37.5" customHeight="1" thickBot="1" x14ac:dyDescent="0.4">
      <c r="B67" s="161"/>
      <c r="C67" s="161"/>
      <c r="D67" s="610" t="s">
        <v>335</v>
      </c>
      <c r="E67" s="611"/>
      <c r="F67" s="611"/>
      <c r="G67" s="612"/>
      <c r="H67" s="611" t="s">
        <v>336</v>
      </c>
      <c r="I67" s="611"/>
      <c r="J67" s="611"/>
      <c r="K67" s="612"/>
      <c r="L67" s="611" t="s">
        <v>336</v>
      </c>
      <c r="M67" s="611"/>
      <c r="N67" s="611"/>
      <c r="O67" s="612"/>
      <c r="P67" s="611" t="s">
        <v>336</v>
      </c>
      <c r="Q67" s="611"/>
      <c r="R67" s="611"/>
      <c r="S67" s="612"/>
    </row>
    <row r="68" spans="2:19" ht="37.5" customHeight="1" x14ac:dyDescent="0.35">
      <c r="B68" s="603" t="s">
        <v>382</v>
      </c>
      <c r="C68" s="603" t="s">
        <v>383</v>
      </c>
      <c r="D68" s="203" t="s">
        <v>384</v>
      </c>
      <c r="E68" s="185" t="s">
        <v>385</v>
      </c>
      <c r="F68" s="565" t="s">
        <v>386</v>
      </c>
      <c r="G68" s="566"/>
      <c r="H68" s="203" t="s">
        <v>384</v>
      </c>
      <c r="I68" s="185" t="s">
        <v>385</v>
      </c>
      <c r="J68" s="565" t="s">
        <v>386</v>
      </c>
      <c r="K68" s="566"/>
      <c r="L68" s="203" t="s">
        <v>384</v>
      </c>
      <c r="M68" s="185" t="s">
        <v>385</v>
      </c>
      <c r="N68" s="565" t="s">
        <v>386</v>
      </c>
      <c r="O68" s="566"/>
      <c r="P68" s="203" t="s">
        <v>384</v>
      </c>
      <c r="Q68" s="185" t="s">
        <v>385</v>
      </c>
      <c r="R68" s="565" t="s">
        <v>386</v>
      </c>
      <c r="S68" s="566"/>
    </row>
    <row r="69" spans="2:19" ht="44.25" customHeight="1" x14ac:dyDescent="0.35">
      <c r="B69" s="638"/>
      <c r="C69" s="604"/>
      <c r="D69" s="204"/>
      <c r="E69" s="205"/>
      <c r="F69" s="639"/>
      <c r="G69" s="640"/>
      <c r="H69" s="206"/>
      <c r="I69" s="207"/>
      <c r="J69" s="567"/>
      <c r="K69" s="568"/>
      <c r="L69" s="206"/>
      <c r="M69" s="207"/>
      <c r="N69" s="567"/>
      <c r="O69" s="568"/>
      <c r="P69" s="206"/>
      <c r="Q69" s="207"/>
      <c r="R69" s="567"/>
      <c r="S69" s="568"/>
    </row>
    <row r="70" spans="2:19" ht="36.75" customHeight="1" x14ac:dyDescent="0.35">
      <c r="B70" s="638"/>
      <c r="C70" s="603" t="s">
        <v>687</v>
      </c>
      <c r="D70" s="171" t="s">
        <v>334</v>
      </c>
      <c r="E70" s="170" t="s">
        <v>387</v>
      </c>
      <c r="F70" s="569" t="s">
        <v>388</v>
      </c>
      <c r="G70" s="637"/>
      <c r="H70" s="171" t="s">
        <v>334</v>
      </c>
      <c r="I70" s="170" t="s">
        <v>387</v>
      </c>
      <c r="J70" s="569" t="s">
        <v>388</v>
      </c>
      <c r="K70" s="637"/>
      <c r="L70" s="171" t="s">
        <v>334</v>
      </c>
      <c r="M70" s="170" t="s">
        <v>387</v>
      </c>
      <c r="N70" s="569" t="s">
        <v>388</v>
      </c>
      <c r="O70" s="637"/>
      <c r="P70" s="171" t="s">
        <v>334</v>
      </c>
      <c r="Q70" s="170" t="s">
        <v>387</v>
      </c>
      <c r="R70" s="569" t="s">
        <v>388</v>
      </c>
      <c r="S70" s="637"/>
    </row>
    <row r="71" spans="2:19" ht="54" customHeight="1" x14ac:dyDescent="0.35">
      <c r="B71" s="638"/>
      <c r="C71" s="638"/>
      <c r="D71" s="174" t="s">
        <v>496</v>
      </c>
      <c r="E71" s="205" t="s">
        <v>814</v>
      </c>
      <c r="F71" s="616" t="s">
        <v>549</v>
      </c>
      <c r="G71" s="617"/>
      <c r="H71" s="176" t="s">
        <v>496</v>
      </c>
      <c r="I71" s="207" t="s">
        <v>814</v>
      </c>
      <c r="J71" s="635" t="s">
        <v>530</v>
      </c>
      <c r="K71" s="636"/>
      <c r="L71" s="176" t="s">
        <v>496</v>
      </c>
      <c r="M71" s="207" t="s">
        <v>814</v>
      </c>
      <c r="N71" s="635" t="s">
        <v>530</v>
      </c>
      <c r="O71" s="636"/>
      <c r="P71" s="176" t="s">
        <v>496</v>
      </c>
      <c r="Q71" s="207" t="s">
        <v>814</v>
      </c>
      <c r="R71" s="635" t="s">
        <v>530</v>
      </c>
      <c r="S71" s="636"/>
    </row>
    <row r="72" spans="2:19" ht="30" customHeight="1" outlineLevel="1" x14ac:dyDescent="0.35">
      <c r="B72" s="638"/>
      <c r="C72" s="638"/>
      <c r="D72" s="174"/>
      <c r="E72" s="205"/>
      <c r="F72" s="616"/>
      <c r="G72" s="617"/>
      <c r="H72" s="176"/>
      <c r="I72" s="207"/>
      <c r="J72" s="635"/>
      <c r="K72" s="636"/>
      <c r="L72" s="176"/>
      <c r="M72" s="207"/>
      <c r="N72" s="635"/>
      <c r="O72" s="636"/>
      <c r="P72" s="176"/>
      <c r="Q72" s="207"/>
      <c r="R72" s="635"/>
      <c r="S72" s="636"/>
    </row>
    <row r="73" spans="2:19" ht="30" customHeight="1" outlineLevel="1" x14ac:dyDescent="0.35">
      <c r="B73" s="638"/>
      <c r="C73" s="638"/>
      <c r="D73" s="174"/>
      <c r="E73" s="205"/>
      <c r="F73" s="616"/>
      <c r="G73" s="617"/>
      <c r="H73" s="176"/>
      <c r="I73" s="207"/>
      <c r="J73" s="635"/>
      <c r="K73" s="636"/>
      <c r="L73" s="176"/>
      <c r="M73" s="207"/>
      <c r="N73" s="635"/>
      <c r="O73" s="636"/>
      <c r="P73" s="176"/>
      <c r="Q73" s="207"/>
      <c r="R73" s="635"/>
      <c r="S73" s="636"/>
    </row>
    <row r="74" spans="2:19" ht="30" customHeight="1" outlineLevel="1" x14ac:dyDescent="0.35">
      <c r="B74" s="638"/>
      <c r="C74" s="638"/>
      <c r="D74" s="174"/>
      <c r="E74" s="205"/>
      <c r="F74" s="616"/>
      <c r="G74" s="617"/>
      <c r="H74" s="176"/>
      <c r="I74" s="207"/>
      <c r="J74" s="635"/>
      <c r="K74" s="636"/>
      <c r="L74" s="176"/>
      <c r="M74" s="207"/>
      <c r="N74" s="635"/>
      <c r="O74" s="636"/>
      <c r="P74" s="176"/>
      <c r="Q74" s="207"/>
      <c r="R74" s="635"/>
      <c r="S74" s="636"/>
    </row>
    <row r="75" spans="2:19" ht="30" customHeight="1" outlineLevel="1" x14ac:dyDescent="0.35">
      <c r="B75" s="638"/>
      <c r="C75" s="638"/>
      <c r="D75" s="174"/>
      <c r="E75" s="205"/>
      <c r="F75" s="616"/>
      <c r="G75" s="617"/>
      <c r="H75" s="176"/>
      <c r="I75" s="207"/>
      <c r="J75" s="635"/>
      <c r="K75" s="636"/>
      <c r="L75" s="176"/>
      <c r="M75" s="207"/>
      <c r="N75" s="635"/>
      <c r="O75" s="636"/>
      <c r="P75" s="176"/>
      <c r="Q75" s="207"/>
      <c r="R75" s="635"/>
      <c r="S75" s="636"/>
    </row>
    <row r="76" spans="2:19" ht="30" customHeight="1" outlineLevel="1" x14ac:dyDescent="0.35">
      <c r="B76" s="604"/>
      <c r="C76" s="604"/>
      <c r="D76" s="174"/>
      <c r="E76" s="205"/>
      <c r="F76" s="616"/>
      <c r="G76" s="617"/>
      <c r="H76" s="176"/>
      <c r="I76" s="207"/>
      <c r="J76" s="635"/>
      <c r="K76" s="636"/>
      <c r="L76" s="176"/>
      <c r="M76" s="207"/>
      <c r="N76" s="635"/>
      <c r="O76" s="636"/>
      <c r="P76" s="176"/>
      <c r="Q76" s="207"/>
      <c r="R76" s="635"/>
      <c r="S76" s="636"/>
    </row>
    <row r="77" spans="2:19" ht="35.25" customHeight="1" x14ac:dyDescent="0.35">
      <c r="B77" s="591" t="s">
        <v>389</v>
      </c>
      <c r="C77" s="634" t="s">
        <v>688</v>
      </c>
      <c r="D77" s="187" t="s">
        <v>390</v>
      </c>
      <c r="E77" s="569" t="s">
        <v>373</v>
      </c>
      <c r="F77" s="570"/>
      <c r="G77" s="172" t="s">
        <v>334</v>
      </c>
      <c r="H77" s="187" t="s">
        <v>390</v>
      </c>
      <c r="I77" s="569" t="s">
        <v>373</v>
      </c>
      <c r="J77" s="570"/>
      <c r="K77" s="172" t="s">
        <v>334</v>
      </c>
      <c r="L77" s="187" t="s">
        <v>390</v>
      </c>
      <c r="M77" s="569" t="s">
        <v>373</v>
      </c>
      <c r="N77" s="570"/>
      <c r="O77" s="172" t="s">
        <v>334</v>
      </c>
      <c r="P77" s="187" t="s">
        <v>390</v>
      </c>
      <c r="Q77" s="569" t="s">
        <v>373</v>
      </c>
      <c r="R77" s="570"/>
      <c r="S77" s="172" t="s">
        <v>334</v>
      </c>
    </row>
    <row r="78" spans="2:19" ht="35.25" customHeight="1" x14ac:dyDescent="0.35">
      <c r="B78" s="602"/>
      <c r="C78" s="634"/>
      <c r="D78" s="208">
        <v>10</v>
      </c>
      <c r="E78" s="629" t="s">
        <v>485</v>
      </c>
      <c r="F78" s="630"/>
      <c r="G78" s="209" t="s">
        <v>496</v>
      </c>
      <c r="H78" s="210">
        <v>23</v>
      </c>
      <c r="I78" s="631" t="s">
        <v>479</v>
      </c>
      <c r="J78" s="632"/>
      <c r="K78" s="211" t="s">
        <v>496</v>
      </c>
      <c r="L78" s="210">
        <v>14</v>
      </c>
      <c r="M78" s="631" t="s">
        <v>485</v>
      </c>
      <c r="N78" s="632"/>
      <c r="O78" s="211" t="s">
        <v>496</v>
      </c>
      <c r="P78" s="210">
        <v>23</v>
      </c>
      <c r="Q78" s="631" t="s">
        <v>485</v>
      </c>
      <c r="R78" s="632"/>
      <c r="S78" s="211" t="s">
        <v>496</v>
      </c>
    </row>
    <row r="79" spans="2:19" ht="35.25" customHeight="1" outlineLevel="1" x14ac:dyDescent="0.35">
      <c r="B79" s="602"/>
      <c r="C79" s="634"/>
      <c r="D79" s="208"/>
      <c r="E79" s="629"/>
      <c r="F79" s="630"/>
      <c r="G79" s="209"/>
      <c r="H79" s="210"/>
      <c r="I79" s="631"/>
      <c r="J79" s="632"/>
      <c r="K79" s="211"/>
      <c r="L79" s="210"/>
      <c r="M79" s="631"/>
      <c r="N79" s="632"/>
      <c r="O79" s="211"/>
      <c r="P79" s="210"/>
      <c r="Q79" s="631"/>
      <c r="R79" s="632"/>
      <c r="S79" s="211"/>
    </row>
    <row r="80" spans="2:19" ht="35.25" customHeight="1" outlineLevel="1" x14ac:dyDescent="0.35">
      <c r="B80" s="602"/>
      <c r="C80" s="634"/>
      <c r="D80" s="208"/>
      <c r="E80" s="629"/>
      <c r="F80" s="630"/>
      <c r="G80" s="209"/>
      <c r="H80" s="210"/>
      <c r="I80" s="631"/>
      <c r="J80" s="632"/>
      <c r="K80" s="211"/>
      <c r="L80" s="210"/>
      <c r="M80" s="631"/>
      <c r="N80" s="632"/>
      <c r="O80" s="211"/>
      <c r="P80" s="210"/>
      <c r="Q80" s="631"/>
      <c r="R80" s="632"/>
      <c r="S80" s="211"/>
    </row>
    <row r="81" spans="2:19" ht="35.25" customHeight="1" outlineLevel="1" x14ac:dyDescent="0.35">
      <c r="B81" s="602"/>
      <c r="C81" s="634"/>
      <c r="D81" s="208"/>
      <c r="E81" s="629"/>
      <c r="F81" s="630"/>
      <c r="G81" s="209"/>
      <c r="H81" s="210"/>
      <c r="I81" s="631"/>
      <c r="J81" s="632"/>
      <c r="K81" s="211"/>
      <c r="L81" s="210"/>
      <c r="M81" s="631"/>
      <c r="N81" s="632"/>
      <c r="O81" s="211"/>
      <c r="P81" s="210"/>
      <c r="Q81" s="631"/>
      <c r="R81" s="632"/>
      <c r="S81" s="211"/>
    </row>
    <row r="82" spans="2:19" ht="35.25" customHeight="1" outlineLevel="1" x14ac:dyDescent="0.35">
      <c r="B82" s="602"/>
      <c r="C82" s="634"/>
      <c r="D82" s="208"/>
      <c r="E82" s="629"/>
      <c r="F82" s="630"/>
      <c r="G82" s="209"/>
      <c r="H82" s="210"/>
      <c r="I82" s="631"/>
      <c r="J82" s="632"/>
      <c r="K82" s="211"/>
      <c r="L82" s="210"/>
      <c r="M82" s="631"/>
      <c r="N82" s="632"/>
      <c r="O82" s="211"/>
      <c r="P82" s="210"/>
      <c r="Q82" s="631"/>
      <c r="R82" s="632"/>
      <c r="S82" s="211"/>
    </row>
    <row r="83" spans="2:19" ht="33" customHeight="1" outlineLevel="1" x14ac:dyDescent="0.35">
      <c r="B83" s="592"/>
      <c r="C83" s="634"/>
      <c r="D83" s="208"/>
      <c r="E83" s="629"/>
      <c r="F83" s="630"/>
      <c r="G83" s="209"/>
      <c r="H83" s="210"/>
      <c r="I83" s="631"/>
      <c r="J83" s="632"/>
      <c r="K83" s="211"/>
      <c r="L83" s="210"/>
      <c r="M83" s="631"/>
      <c r="N83" s="632"/>
      <c r="O83" s="211"/>
      <c r="P83" s="210"/>
      <c r="Q83" s="631"/>
      <c r="R83" s="632"/>
      <c r="S83" s="211"/>
    </row>
    <row r="84" spans="2:19" ht="31.5" customHeight="1" thickBot="1" x14ac:dyDescent="0.4">
      <c r="B84" s="161"/>
      <c r="C84" s="212"/>
      <c r="D84" s="184"/>
    </row>
    <row r="85" spans="2:19" ht="30.75" customHeight="1" thickBot="1" x14ac:dyDescent="0.4">
      <c r="B85" s="161"/>
      <c r="C85" s="161"/>
      <c r="D85" s="610" t="s">
        <v>335</v>
      </c>
      <c r="E85" s="611"/>
      <c r="F85" s="611"/>
      <c r="G85" s="612"/>
      <c r="H85" s="573" t="s">
        <v>335</v>
      </c>
      <c r="I85" s="574"/>
      <c r="J85" s="574"/>
      <c r="K85" s="575"/>
      <c r="L85" s="573" t="s">
        <v>335</v>
      </c>
      <c r="M85" s="574"/>
      <c r="N85" s="574"/>
      <c r="O85" s="625"/>
      <c r="P85" s="626" t="s">
        <v>335</v>
      </c>
      <c r="Q85" s="574"/>
      <c r="R85" s="574"/>
      <c r="S85" s="575"/>
    </row>
    <row r="86" spans="2:19" ht="30.75" customHeight="1" x14ac:dyDescent="0.35">
      <c r="B86" s="603" t="s">
        <v>391</v>
      </c>
      <c r="C86" s="603" t="s">
        <v>392</v>
      </c>
      <c r="D86" s="565" t="s">
        <v>393</v>
      </c>
      <c r="E86" s="627"/>
      <c r="F86" s="185" t="s">
        <v>334</v>
      </c>
      <c r="G86" s="213" t="s">
        <v>373</v>
      </c>
      <c r="H86" s="628" t="s">
        <v>393</v>
      </c>
      <c r="I86" s="627"/>
      <c r="J86" s="185" t="s">
        <v>334</v>
      </c>
      <c r="K86" s="213" t="s">
        <v>373</v>
      </c>
      <c r="L86" s="628" t="s">
        <v>393</v>
      </c>
      <c r="M86" s="627"/>
      <c r="N86" s="185" t="s">
        <v>334</v>
      </c>
      <c r="O86" s="213" t="s">
        <v>373</v>
      </c>
      <c r="P86" s="628" t="s">
        <v>393</v>
      </c>
      <c r="Q86" s="627"/>
      <c r="R86" s="185" t="s">
        <v>334</v>
      </c>
      <c r="S86" s="213" t="s">
        <v>373</v>
      </c>
    </row>
    <row r="87" spans="2:19" ht="29.25" customHeight="1" x14ac:dyDescent="0.35">
      <c r="B87" s="604"/>
      <c r="C87" s="604"/>
      <c r="D87" s="616"/>
      <c r="E87" s="633"/>
      <c r="F87" s="204"/>
      <c r="G87" s="214"/>
      <c r="H87" s="215"/>
      <c r="I87" s="216"/>
      <c r="J87" s="206"/>
      <c r="K87" s="217"/>
      <c r="L87" s="215"/>
      <c r="M87" s="216"/>
      <c r="N87" s="206"/>
      <c r="O87" s="217"/>
      <c r="P87" s="215"/>
      <c r="Q87" s="216"/>
      <c r="R87" s="206"/>
      <c r="S87" s="217"/>
    </row>
    <row r="88" spans="2:19" ht="45" customHeight="1" x14ac:dyDescent="0.35">
      <c r="B88" s="624" t="s">
        <v>394</v>
      </c>
      <c r="C88" s="591" t="s">
        <v>395</v>
      </c>
      <c r="D88" s="171" t="s">
        <v>396</v>
      </c>
      <c r="E88" s="171" t="s">
        <v>397</v>
      </c>
      <c r="F88" s="187" t="s">
        <v>398</v>
      </c>
      <c r="G88" s="172" t="s">
        <v>399</v>
      </c>
      <c r="H88" s="171" t="s">
        <v>396</v>
      </c>
      <c r="I88" s="171" t="s">
        <v>397</v>
      </c>
      <c r="J88" s="187" t="s">
        <v>398</v>
      </c>
      <c r="K88" s="172" t="s">
        <v>399</v>
      </c>
      <c r="L88" s="171" t="s">
        <v>396</v>
      </c>
      <c r="M88" s="171" t="s">
        <v>397</v>
      </c>
      <c r="N88" s="187" t="s">
        <v>398</v>
      </c>
      <c r="O88" s="172" t="s">
        <v>399</v>
      </c>
      <c r="P88" s="171" t="s">
        <v>396</v>
      </c>
      <c r="Q88" s="171" t="s">
        <v>397</v>
      </c>
      <c r="R88" s="187" t="s">
        <v>398</v>
      </c>
      <c r="S88" s="172" t="s">
        <v>399</v>
      </c>
    </row>
    <row r="89" spans="2:19" ht="29.25" customHeight="1" x14ac:dyDescent="0.35">
      <c r="B89" s="624"/>
      <c r="C89" s="602"/>
      <c r="D89" s="618"/>
      <c r="E89" s="620"/>
      <c r="F89" s="618"/>
      <c r="G89" s="622"/>
      <c r="H89" s="576"/>
      <c r="I89" s="576"/>
      <c r="J89" s="576"/>
      <c r="K89" s="578"/>
      <c r="L89" s="576"/>
      <c r="M89" s="576"/>
      <c r="N89" s="576"/>
      <c r="O89" s="578"/>
      <c r="P89" s="576"/>
      <c r="Q89" s="576"/>
      <c r="R89" s="576"/>
      <c r="S89" s="578"/>
    </row>
    <row r="90" spans="2:19" ht="29.25" customHeight="1" x14ac:dyDescent="0.35">
      <c r="B90" s="624"/>
      <c r="C90" s="602"/>
      <c r="D90" s="619"/>
      <c r="E90" s="621"/>
      <c r="F90" s="619"/>
      <c r="G90" s="623"/>
      <c r="H90" s="577"/>
      <c r="I90" s="577"/>
      <c r="J90" s="577"/>
      <c r="K90" s="579"/>
      <c r="L90" s="577"/>
      <c r="M90" s="577"/>
      <c r="N90" s="577"/>
      <c r="O90" s="579"/>
      <c r="P90" s="577"/>
      <c r="Q90" s="577"/>
      <c r="R90" s="577"/>
      <c r="S90" s="579"/>
    </row>
    <row r="91" spans="2:19" ht="24" outlineLevel="1" x14ac:dyDescent="0.35">
      <c r="B91" s="624"/>
      <c r="C91" s="602"/>
      <c r="D91" s="171" t="s">
        <v>396</v>
      </c>
      <c r="E91" s="171" t="s">
        <v>397</v>
      </c>
      <c r="F91" s="187" t="s">
        <v>398</v>
      </c>
      <c r="G91" s="172" t="s">
        <v>399</v>
      </c>
      <c r="H91" s="171" t="s">
        <v>396</v>
      </c>
      <c r="I91" s="171" t="s">
        <v>397</v>
      </c>
      <c r="J91" s="187" t="s">
        <v>398</v>
      </c>
      <c r="K91" s="172" t="s">
        <v>399</v>
      </c>
      <c r="L91" s="171" t="s">
        <v>396</v>
      </c>
      <c r="M91" s="171" t="s">
        <v>397</v>
      </c>
      <c r="N91" s="187" t="s">
        <v>398</v>
      </c>
      <c r="O91" s="172" t="s">
        <v>399</v>
      </c>
      <c r="P91" s="171" t="s">
        <v>396</v>
      </c>
      <c r="Q91" s="171" t="s">
        <v>397</v>
      </c>
      <c r="R91" s="187" t="s">
        <v>398</v>
      </c>
      <c r="S91" s="172" t="s">
        <v>399</v>
      </c>
    </row>
    <row r="92" spans="2:19" ht="29.25" customHeight="1" outlineLevel="1" x14ac:dyDescent="0.35">
      <c r="B92" s="624"/>
      <c r="C92" s="602"/>
      <c r="D92" s="618"/>
      <c r="E92" s="620"/>
      <c r="F92" s="618"/>
      <c r="G92" s="622"/>
      <c r="H92" s="576"/>
      <c r="I92" s="576"/>
      <c r="J92" s="576"/>
      <c r="K92" s="578"/>
      <c r="L92" s="576"/>
      <c r="M92" s="576"/>
      <c r="N92" s="576"/>
      <c r="O92" s="578"/>
      <c r="P92" s="576"/>
      <c r="Q92" s="576"/>
      <c r="R92" s="576"/>
      <c r="S92" s="578"/>
    </row>
    <row r="93" spans="2:19" ht="29.25" customHeight="1" outlineLevel="1" x14ac:dyDescent="0.35">
      <c r="B93" s="624"/>
      <c r="C93" s="602"/>
      <c r="D93" s="619"/>
      <c r="E93" s="621"/>
      <c r="F93" s="619"/>
      <c r="G93" s="623"/>
      <c r="H93" s="577"/>
      <c r="I93" s="577"/>
      <c r="J93" s="577"/>
      <c r="K93" s="579"/>
      <c r="L93" s="577"/>
      <c r="M93" s="577"/>
      <c r="N93" s="577"/>
      <c r="O93" s="579"/>
      <c r="P93" s="577"/>
      <c r="Q93" s="577"/>
      <c r="R93" s="577"/>
      <c r="S93" s="579"/>
    </row>
    <row r="94" spans="2:19" ht="24" outlineLevel="1" x14ac:dyDescent="0.35">
      <c r="B94" s="624"/>
      <c r="C94" s="602"/>
      <c r="D94" s="171" t="s">
        <v>396</v>
      </c>
      <c r="E94" s="171" t="s">
        <v>397</v>
      </c>
      <c r="F94" s="187" t="s">
        <v>398</v>
      </c>
      <c r="G94" s="172" t="s">
        <v>399</v>
      </c>
      <c r="H94" s="171" t="s">
        <v>396</v>
      </c>
      <c r="I94" s="171" t="s">
        <v>397</v>
      </c>
      <c r="J94" s="187" t="s">
        <v>398</v>
      </c>
      <c r="K94" s="172" t="s">
        <v>399</v>
      </c>
      <c r="L94" s="171" t="s">
        <v>396</v>
      </c>
      <c r="M94" s="171" t="s">
        <v>397</v>
      </c>
      <c r="N94" s="187" t="s">
        <v>398</v>
      </c>
      <c r="O94" s="172" t="s">
        <v>399</v>
      </c>
      <c r="P94" s="171" t="s">
        <v>396</v>
      </c>
      <c r="Q94" s="171" t="s">
        <v>397</v>
      </c>
      <c r="R94" s="187" t="s">
        <v>398</v>
      </c>
      <c r="S94" s="172" t="s">
        <v>399</v>
      </c>
    </row>
    <row r="95" spans="2:19" ht="29.25" customHeight="1" outlineLevel="1" x14ac:dyDescent="0.35">
      <c r="B95" s="624"/>
      <c r="C95" s="602"/>
      <c r="D95" s="618"/>
      <c r="E95" s="620"/>
      <c r="F95" s="618"/>
      <c r="G95" s="622"/>
      <c r="H95" s="576"/>
      <c r="I95" s="576"/>
      <c r="J95" s="576"/>
      <c r="K95" s="578"/>
      <c r="L95" s="576"/>
      <c r="M95" s="576"/>
      <c r="N95" s="576"/>
      <c r="O95" s="578"/>
      <c r="P95" s="576"/>
      <c r="Q95" s="576"/>
      <c r="R95" s="576"/>
      <c r="S95" s="578"/>
    </row>
    <row r="96" spans="2:19" ht="29.25" customHeight="1" outlineLevel="1" x14ac:dyDescent="0.35">
      <c r="B96" s="624"/>
      <c r="C96" s="602"/>
      <c r="D96" s="619"/>
      <c r="E96" s="621"/>
      <c r="F96" s="619"/>
      <c r="G96" s="623"/>
      <c r="H96" s="577"/>
      <c r="I96" s="577"/>
      <c r="J96" s="577"/>
      <c r="K96" s="579"/>
      <c r="L96" s="577"/>
      <c r="M96" s="577"/>
      <c r="N96" s="577"/>
      <c r="O96" s="579"/>
      <c r="P96" s="577"/>
      <c r="Q96" s="577"/>
      <c r="R96" s="577"/>
      <c r="S96" s="579"/>
    </row>
    <row r="97" spans="2:19" ht="24" outlineLevel="1" x14ac:dyDescent="0.35">
      <c r="B97" s="624"/>
      <c r="C97" s="602"/>
      <c r="D97" s="171" t="s">
        <v>396</v>
      </c>
      <c r="E97" s="171" t="s">
        <v>397</v>
      </c>
      <c r="F97" s="187" t="s">
        <v>398</v>
      </c>
      <c r="G97" s="172" t="s">
        <v>399</v>
      </c>
      <c r="H97" s="171" t="s">
        <v>396</v>
      </c>
      <c r="I97" s="171" t="s">
        <v>397</v>
      </c>
      <c r="J97" s="187" t="s">
        <v>398</v>
      </c>
      <c r="K97" s="172" t="s">
        <v>399</v>
      </c>
      <c r="L97" s="171" t="s">
        <v>396</v>
      </c>
      <c r="M97" s="171" t="s">
        <v>397</v>
      </c>
      <c r="N97" s="187" t="s">
        <v>398</v>
      </c>
      <c r="O97" s="172" t="s">
        <v>399</v>
      </c>
      <c r="P97" s="171" t="s">
        <v>396</v>
      </c>
      <c r="Q97" s="171" t="s">
        <v>397</v>
      </c>
      <c r="R97" s="187" t="s">
        <v>398</v>
      </c>
      <c r="S97" s="172" t="s">
        <v>399</v>
      </c>
    </row>
    <row r="98" spans="2:19" ht="29.25" customHeight="1" outlineLevel="1" x14ac:dyDescent="0.35">
      <c r="B98" s="624"/>
      <c r="C98" s="602"/>
      <c r="D98" s="618"/>
      <c r="E98" s="620"/>
      <c r="F98" s="618"/>
      <c r="G98" s="622"/>
      <c r="H98" s="576"/>
      <c r="I98" s="576"/>
      <c r="J98" s="576"/>
      <c r="K98" s="578"/>
      <c r="L98" s="576"/>
      <c r="M98" s="576"/>
      <c r="N98" s="576"/>
      <c r="O98" s="578"/>
      <c r="P98" s="576"/>
      <c r="Q98" s="576"/>
      <c r="R98" s="576"/>
      <c r="S98" s="578"/>
    </row>
    <row r="99" spans="2:19" ht="29.25" customHeight="1" outlineLevel="1" x14ac:dyDescent="0.35">
      <c r="B99" s="624"/>
      <c r="C99" s="592"/>
      <c r="D99" s="619"/>
      <c r="E99" s="621"/>
      <c r="F99" s="619"/>
      <c r="G99" s="623"/>
      <c r="H99" s="577"/>
      <c r="I99" s="577"/>
      <c r="J99" s="577"/>
      <c r="K99" s="579"/>
      <c r="L99" s="577"/>
      <c r="M99" s="577"/>
      <c r="N99" s="577"/>
      <c r="O99" s="579"/>
      <c r="P99" s="577"/>
      <c r="Q99" s="577"/>
      <c r="R99" s="577"/>
      <c r="S99" s="579"/>
    </row>
    <row r="100" spans="2:19" ht="15" thickBot="1" x14ac:dyDescent="0.4">
      <c r="B100" s="161"/>
      <c r="C100" s="161"/>
    </row>
    <row r="101" spans="2:19" ht="15" thickBot="1" x14ac:dyDescent="0.4">
      <c r="B101" s="161"/>
      <c r="C101" s="161"/>
      <c r="D101" s="610" t="s">
        <v>335</v>
      </c>
      <c r="E101" s="611"/>
      <c r="F101" s="611"/>
      <c r="G101" s="612"/>
      <c r="H101" s="573" t="s">
        <v>400</v>
      </c>
      <c r="I101" s="574"/>
      <c r="J101" s="574"/>
      <c r="K101" s="575"/>
      <c r="L101" s="573" t="s">
        <v>337</v>
      </c>
      <c r="M101" s="574"/>
      <c r="N101" s="574"/>
      <c r="O101" s="575"/>
      <c r="P101" s="573" t="s">
        <v>338</v>
      </c>
      <c r="Q101" s="574"/>
      <c r="R101" s="574"/>
      <c r="S101" s="575"/>
    </row>
    <row r="102" spans="2:19" ht="33.75" customHeight="1" x14ac:dyDescent="0.35">
      <c r="B102" s="613" t="s">
        <v>401</v>
      </c>
      <c r="C102" s="603" t="s">
        <v>402</v>
      </c>
      <c r="D102" s="218" t="s">
        <v>403</v>
      </c>
      <c r="E102" s="219" t="s">
        <v>404</v>
      </c>
      <c r="F102" s="565" t="s">
        <v>405</v>
      </c>
      <c r="G102" s="566"/>
      <c r="H102" s="218" t="s">
        <v>403</v>
      </c>
      <c r="I102" s="219" t="s">
        <v>404</v>
      </c>
      <c r="J102" s="565" t="s">
        <v>405</v>
      </c>
      <c r="K102" s="566"/>
      <c r="L102" s="218" t="s">
        <v>403</v>
      </c>
      <c r="M102" s="219" t="s">
        <v>404</v>
      </c>
      <c r="N102" s="565" t="s">
        <v>405</v>
      </c>
      <c r="O102" s="566"/>
      <c r="P102" s="218" t="s">
        <v>403</v>
      </c>
      <c r="Q102" s="219" t="s">
        <v>404</v>
      </c>
      <c r="R102" s="565" t="s">
        <v>405</v>
      </c>
      <c r="S102" s="566"/>
    </row>
    <row r="103" spans="2:19" ht="30" customHeight="1" x14ac:dyDescent="0.35">
      <c r="B103" s="614"/>
      <c r="C103" s="604"/>
      <c r="D103" s="220"/>
      <c r="E103" s="221"/>
      <c r="F103" s="616"/>
      <c r="G103" s="617"/>
      <c r="H103" s="222"/>
      <c r="I103" s="223"/>
      <c r="J103" s="580"/>
      <c r="K103" s="581"/>
      <c r="L103" s="222"/>
      <c r="M103" s="223"/>
      <c r="N103" s="580"/>
      <c r="O103" s="581"/>
      <c r="P103" s="222"/>
      <c r="Q103" s="223"/>
      <c r="R103" s="580"/>
      <c r="S103" s="581"/>
    </row>
    <row r="104" spans="2:19" ht="32.25" customHeight="1" x14ac:dyDescent="0.35">
      <c r="B104" s="614"/>
      <c r="C104" s="613" t="s">
        <v>406</v>
      </c>
      <c r="D104" s="224" t="s">
        <v>403</v>
      </c>
      <c r="E104" s="171" t="s">
        <v>404</v>
      </c>
      <c r="F104" s="171" t="s">
        <v>407</v>
      </c>
      <c r="G104" s="194" t="s">
        <v>408</v>
      </c>
      <c r="H104" s="224" t="s">
        <v>403</v>
      </c>
      <c r="I104" s="171" t="s">
        <v>404</v>
      </c>
      <c r="J104" s="171" t="s">
        <v>407</v>
      </c>
      <c r="K104" s="194" t="s">
        <v>408</v>
      </c>
      <c r="L104" s="224" t="s">
        <v>403</v>
      </c>
      <c r="M104" s="171" t="s">
        <v>404</v>
      </c>
      <c r="N104" s="171" t="s">
        <v>407</v>
      </c>
      <c r="O104" s="194" t="s">
        <v>408</v>
      </c>
      <c r="P104" s="224" t="s">
        <v>403</v>
      </c>
      <c r="Q104" s="171" t="s">
        <v>404</v>
      </c>
      <c r="R104" s="171" t="s">
        <v>407</v>
      </c>
      <c r="S104" s="194" t="s">
        <v>408</v>
      </c>
    </row>
    <row r="105" spans="2:19" ht="27.75" customHeight="1" x14ac:dyDescent="0.35">
      <c r="B105" s="614"/>
      <c r="C105" s="614"/>
      <c r="D105" s="220">
        <v>1000</v>
      </c>
      <c r="E105" s="189"/>
      <c r="F105" s="205"/>
      <c r="G105" s="214"/>
      <c r="H105" s="222">
        <v>1680</v>
      </c>
      <c r="I105" s="191"/>
      <c r="J105" s="207"/>
      <c r="K105" s="217"/>
      <c r="L105" s="222">
        <v>1200</v>
      </c>
      <c r="M105" s="191"/>
      <c r="N105" s="207"/>
      <c r="O105" s="217"/>
      <c r="P105" s="222">
        <v>1600</v>
      </c>
      <c r="Q105" s="191">
        <v>0.65</v>
      </c>
      <c r="R105" s="207" t="s">
        <v>594</v>
      </c>
      <c r="S105" s="217"/>
    </row>
    <row r="106" spans="2:19" ht="27.75" customHeight="1" outlineLevel="1" x14ac:dyDescent="0.35">
      <c r="B106" s="614"/>
      <c r="C106" s="614"/>
      <c r="D106" s="224" t="s">
        <v>403</v>
      </c>
      <c r="E106" s="171" t="s">
        <v>404</v>
      </c>
      <c r="F106" s="171" t="s">
        <v>407</v>
      </c>
      <c r="G106" s="194" t="s">
        <v>408</v>
      </c>
      <c r="H106" s="224" t="s">
        <v>403</v>
      </c>
      <c r="I106" s="171" t="s">
        <v>404</v>
      </c>
      <c r="J106" s="171" t="s">
        <v>407</v>
      </c>
      <c r="K106" s="194" t="s">
        <v>408</v>
      </c>
      <c r="L106" s="224" t="s">
        <v>403</v>
      </c>
      <c r="M106" s="171" t="s">
        <v>404</v>
      </c>
      <c r="N106" s="171" t="s">
        <v>407</v>
      </c>
      <c r="O106" s="194" t="s">
        <v>408</v>
      </c>
      <c r="P106" s="224" t="s">
        <v>403</v>
      </c>
      <c r="Q106" s="171" t="s">
        <v>404</v>
      </c>
      <c r="R106" s="171" t="s">
        <v>407</v>
      </c>
      <c r="S106" s="194" t="s">
        <v>408</v>
      </c>
    </row>
    <row r="107" spans="2:19" ht="27.75" customHeight="1" outlineLevel="1" x14ac:dyDescent="0.35">
      <c r="B107" s="614"/>
      <c r="C107" s="614"/>
      <c r="D107" s="220"/>
      <c r="E107" s="189"/>
      <c r="F107" s="205"/>
      <c r="G107" s="214"/>
      <c r="H107" s="222"/>
      <c r="I107" s="191"/>
      <c r="J107" s="207"/>
      <c r="K107" s="217"/>
      <c r="L107" s="222"/>
      <c r="M107" s="191"/>
      <c r="N107" s="207"/>
      <c r="O107" s="217"/>
      <c r="P107" s="222"/>
      <c r="Q107" s="191"/>
      <c r="R107" s="207"/>
      <c r="S107" s="217"/>
    </row>
    <row r="108" spans="2:19" ht="27.75" customHeight="1" outlineLevel="1" x14ac:dyDescent="0.35">
      <c r="B108" s="614"/>
      <c r="C108" s="614"/>
      <c r="D108" s="224" t="s">
        <v>403</v>
      </c>
      <c r="E108" s="171" t="s">
        <v>404</v>
      </c>
      <c r="F108" s="171" t="s">
        <v>407</v>
      </c>
      <c r="G108" s="194" t="s">
        <v>408</v>
      </c>
      <c r="H108" s="224" t="s">
        <v>403</v>
      </c>
      <c r="I108" s="171" t="s">
        <v>404</v>
      </c>
      <c r="J108" s="171" t="s">
        <v>407</v>
      </c>
      <c r="K108" s="194" t="s">
        <v>408</v>
      </c>
      <c r="L108" s="224" t="s">
        <v>403</v>
      </c>
      <c r="M108" s="171" t="s">
        <v>404</v>
      </c>
      <c r="N108" s="171" t="s">
        <v>407</v>
      </c>
      <c r="O108" s="194" t="s">
        <v>408</v>
      </c>
      <c r="P108" s="224" t="s">
        <v>403</v>
      </c>
      <c r="Q108" s="171" t="s">
        <v>404</v>
      </c>
      <c r="R108" s="171" t="s">
        <v>407</v>
      </c>
      <c r="S108" s="194" t="s">
        <v>408</v>
      </c>
    </row>
    <row r="109" spans="2:19" ht="27.75" customHeight="1" outlineLevel="1" x14ac:dyDescent="0.35">
      <c r="B109" s="614"/>
      <c r="C109" s="614"/>
      <c r="D109" s="220"/>
      <c r="E109" s="189"/>
      <c r="F109" s="205"/>
      <c r="G109" s="214"/>
      <c r="H109" s="222"/>
      <c r="I109" s="191"/>
      <c r="J109" s="207"/>
      <c r="K109" s="217"/>
      <c r="L109" s="222"/>
      <c r="M109" s="191"/>
      <c r="N109" s="207"/>
      <c r="O109" s="217"/>
      <c r="P109" s="222"/>
      <c r="Q109" s="191"/>
      <c r="R109" s="207"/>
      <c r="S109" s="217"/>
    </row>
    <row r="110" spans="2:19" ht="27.75" customHeight="1" outlineLevel="1" x14ac:dyDescent="0.35">
      <c r="B110" s="614"/>
      <c r="C110" s="614"/>
      <c r="D110" s="224" t="s">
        <v>403</v>
      </c>
      <c r="E110" s="171" t="s">
        <v>404</v>
      </c>
      <c r="F110" s="171" t="s">
        <v>407</v>
      </c>
      <c r="G110" s="194" t="s">
        <v>408</v>
      </c>
      <c r="H110" s="224" t="s">
        <v>403</v>
      </c>
      <c r="I110" s="171" t="s">
        <v>404</v>
      </c>
      <c r="J110" s="171" t="s">
        <v>407</v>
      </c>
      <c r="K110" s="194" t="s">
        <v>408</v>
      </c>
      <c r="L110" s="224" t="s">
        <v>403</v>
      </c>
      <c r="M110" s="171" t="s">
        <v>404</v>
      </c>
      <c r="N110" s="171" t="s">
        <v>407</v>
      </c>
      <c r="O110" s="194" t="s">
        <v>408</v>
      </c>
      <c r="P110" s="224" t="s">
        <v>403</v>
      </c>
      <c r="Q110" s="171" t="s">
        <v>404</v>
      </c>
      <c r="R110" s="171" t="s">
        <v>407</v>
      </c>
      <c r="S110" s="194" t="s">
        <v>408</v>
      </c>
    </row>
    <row r="111" spans="2:19" ht="27.75" customHeight="1" outlineLevel="1" x14ac:dyDescent="0.35">
      <c r="B111" s="615"/>
      <c r="C111" s="615"/>
      <c r="D111" s="220"/>
      <c r="E111" s="189"/>
      <c r="F111" s="205"/>
      <c r="G111" s="214"/>
      <c r="H111" s="222"/>
      <c r="I111" s="191"/>
      <c r="J111" s="207"/>
      <c r="K111" s="217"/>
      <c r="L111" s="222"/>
      <c r="M111" s="191"/>
      <c r="N111" s="207"/>
      <c r="O111" s="217"/>
      <c r="P111" s="222"/>
      <c r="Q111" s="191"/>
      <c r="R111" s="207"/>
      <c r="S111" s="217"/>
    </row>
    <row r="112" spans="2:19" ht="26.25" customHeight="1" x14ac:dyDescent="0.35">
      <c r="B112" s="605" t="s">
        <v>409</v>
      </c>
      <c r="C112" s="608" t="s">
        <v>410</v>
      </c>
      <c r="D112" s="225" t="s">
        <v>411</v>
      </c>
      <c r="E112" s="225" t="s">
        <v>412</v>
      </c>
      <c r="F112" s="225" t="s">
        <v>334</v>
      </c>
      <c r="G112" s="226" t="s">
        <v>413</v>
      </c>
      <c r="H112" s="227" t="s">
        <v>411</v>
      </c>
      <c r="I112" s="225" t="s">
        <v>412</v>
      </c>
      <c r="J112" s="225" t="s">
        <v>334</v>
      </c>
      <c r="K112" s="226" t="s">
        <v>413</v>
      </c>
      <c r="L112" s="225" t="s">
        <v>411</v>
      </c>
      <c r="M112" s="225" t="s">
        <v>412</v>
      </c>
      <c r="N112" s="225" t="s">
        <v>334</v>
      </c>
      <c r="O112" s="226" t="s">
        <v>413</v>
      </c>
      <c r="P112" s="225" t="s">
        <v>411</v>
      </c>
      <c r="Q112" s="225" t="s">
        <v>412</v>
      </c>
      <c r="R112" s="225" t="s">
        <v>334</v>
      </c>
      <c r="S112" s="226" t="s">
        <v>413</v>
      </c>
    </row>
    <row r="113" spans="2:19" ht="32.25" customHeight="1" x14ac:dyDescent="0.35">
      <c r="B113" s="606"/>
      <c r="C113" s="609"/>
      <c r="D113" s="188"/>
      <c r="E113" s="188"/>
      <c r="F113" s="188"/>
      <c r="G113" s="188"/>
      <c r="H113" s="210"/>
      <c r="I113" s="190"/>
      <c r="J113" s="190"/>
      <c r="K113" s="211"/>
      <c r="L113" s="190"/>
      <c r="M113" s="190"/>
      <c r="N113" s="190"/>
      <c r="O113" s="211"/>
      <c r="P113" s="190"/>
      <c r="Q113" s="190"/>
      <c r="R113" s="190"/>
      <c r="S113" s="211"/>
    </row>
    <row r="114" spans="2:19" ht="32.25" customHeight="1" x14ac:dyDescent="0.35">
      <c r="B114" s="606"/>
      <c r="C114" s="605" t="s">
        <v>414</v>
      </c>
      <c r="D114" s="171" t="s">
        <v>415</v>
      </c>
      <c r="E114" s="569" t="s">
        <v>416</v>
      </c>
      <c r="F114" s="570"/>
      <c r="G114" s="172" t="s">
        <v>417</v>
      </c>
      <c r="H114" s="171" t="s">
        <v>415</v>
      </c>
      <c r="I114" s="569" t="s">
        <v>416</v>
      </c>
      <c r="J114" s="570"/>
      <c r="K114" s="172" t="s">
        <v>417</v>
      </c>
      <c r="L114" s="171" t="s">
        <v>415</v>
      </c>
      <c r="M114" s="569" t="s">
        <v>416</v>
      </c>
      <c r="N114" s="570"/>
      <c r="O114" s="172" t="s">
        <v>417</v>
      </c>
      <c r="P114" s="171" t="s">
        <v>415</v>
      </c>
      <c r="Q114" s="171" t="s">
        <v>416</v>
      </c>
      <c r="R114" s="569" t="s">
        <v>416</v>
      </c>
      <c r="S114" s="570"/>
    </row>
    <row r="115" spans="2:19" ht="23.25" customHeight="1" x14ac:dyDescent="0.35">
      <c r="B115" s="606"/>
      <c r="C115" s="606"/>
      <c r="D115" s="228"/>
      <c r="E115" s="593"/>
      <c r="F115" s="594"/>
      <c r="G115" s="175"/>
      <c r="H115" s="229"/>
      <c r="I115" s="571"/>
      <c r="J115" s="572"/>
      <c r="K115" s="200"/>
      <c r="L115" s="229"/>
      <c r="M115" s="571"/>
      <c r="N115" s="572"/>
      <c r="O115" s="178"/>
      <c r="P115" s="229"/>
      <c r="Q115" s="176"/>
      <c r="R115" s="571"/>
      <c r="S115" s="572"/>
    </row>
    <row r="116" spans="2:19" ht="23.25" customHeight="1" outlineLevel="1" x14ac:dyDescent="0.35">
      <c r="B116" s="606"/>
      <c r="C116" s="606"/>
      <c r="D116" s="171" t="s">
        <v>415</v>
      </c>
      <c r="E116" s="569" t="s">
        <v>416</v>
      </c>
      <c r="F116" s="570"/>
      <c r="G116" s="172" t="s">
        <v>417</v>
      </c>
      <c r="H116" s="171" t="s">
        <v>415</v>
      </c>
      <c r="I116" s="569" t="s">
        <v>416</v>
      </c>
      <c r="J116" s="570"/>
      <c r="K116" s="172" t="s">
        <v>417</v>
      </c>
      <c r="L116" s="171" t="s">
        <v>415</v>
      </c>
      <c r="M116" s="569" t="s">
        <v>416</v>
      </c>
      <c r="N116" s="570"/>
      <c r="O116" s="172" t="s">
        <v>417</v>
      </c>
      <c r="P116" s="171" t="s">
        <v>415</v>
      </c>
      <c r="Q116" s="171" t="s">
        <v>416</v>
      </c>
      <c r="R116" s="569" t="s">
        <v>416</v>
      </c>
      <c r="S116" s="570"/>
    </row>
    <row r="117" spans="2:19" ht="23.25" customHeight="1" outlineLevel="1" x14ac:dyDescent="0.35">
      <c r="B117" s="606"/>
      <c r="C117" s="606"/>
      <c r="D117" s="228"/>
      <c r="E117" s="593"/>
      <c r="F117" s="594"/>
      <c r="G117" s="175"/>
      <c r="H117" s="229"/>
      <c r="I117" s="571"/>
      <c r="J117" s="572"/>
      <c r="K117" s="178"/>
      <c r="L117" s="229"/>
      <c r="M117" s="571"/>
      <c r="N117" s="572"/>
      <c r="O117" s="178"/>
      <c r="P117" s="229"/>
      <c r="Q117" s="176"/>
      <c r="R117" s="571"/>
      <c r="S117" s="572"/>
    </row>
    <row r="118" spans="2:19" ht="23.25" customHeight="1" outlineLevel="1" x14ac:dyDescent="0.35">
      <c r="B118" s="606"/>
      <c r="C118" s="606"/>
      <c r="D118" s="171" t="s">
        <v>415</v>
      </c>
      <c r="E118" s="569" t="s">
        <v>416</v>
      </c>
      <c r="F118" s="570"/>
      <c r="G118" s="172" t="s">
        <v>417</v>
      </c>
      <c r="H118" s="171" t="s">
        <v>415</v>
      </c>
      <c r="I118" s="569" t="s">
        <v>416</v>
      </c>
      <c r="J118" s="570"/>
      <c r="K118" s="172" t="s">
        <v>417</v>
      </c>
      <c r="L118" s="171" t="s">
        <v>415</v>
      </c>
      <c r="M118" s="569" t="s">
        <v>416</v>
      </c>
      <c r="N118" s="570"/>
      <c r="O118" s="172" t="s">
        <v>417</v>
      </c>
      <c r="P118" s="171" t="s">
        <v>415</v>
      </c>
      <c r="Q118" s="171" t="s">
        <v>416</v>
      </c>
      <c r="R118" s="569" t="s">
        <v>416</v>
      </c>
      <c r="S118" s="570"/>
    </row>
    <row r="119" spans="2:19" ht="23.25" customHeight="1" outlineLevel="1" x14ac:dyDescent="0.35">
      <c r="B119" s="606"/>
      <c r="C119" s="606"/>
      <c r="D119" s="228"/>
      <c r="E119" s="593"/>
      <c r="F119" s="594"/>
      <c r="G119" s="175"/>
      <c r="H119" s="229"/>
      <c r="I119" s="571"/>
      <c r="J119" s="572"/>
      <c r="K119" s="178"/>
      <c r="L119" s="229"/>
      <c r="M119" s="571"/>
      <c r="N119" s="572"/>
      <c r="O119" s="178"/>
      <c r="P119" s="229"/>
      <c r="Q119" s="176"/>
      <c r="R119" s="571"/>
      <c r="S119" s="572"/>
    </row>
    <row r="120" spans="2:19" ht="23.25" customHeight="1" outlineLevel="1" x14ac:dyDescent="0.35">
      <c r="B120" s="606"/>
      <c r="C120" s="606"/>
      <c r="D120" s="171" t="s">
        <v>415</v>
      </c>
      <c r="E120" s="569" t="s">
        <v>416</v>
      </c>
      <c r="F120" s="570"/>
      <c r="G120" s="172" t="s">
        <v>417</v>
      </c>
      <c r="H120" s="171" t="s">
        <v>415</v>
      </c>
      <c r="I120" s="569" t="s">
        <v>416</v>
      </c>
      <c r="J120" s="570"/>
      <c r="K120" s="172" t="s">
        <v>417</v>
      </c>
      <c r="L120" s="171" t="s">
        <v>415</v>
      </c>
      <c r="M120" s="569" t="s">
        <v>416</v>
      </c>
      <c r="N120" s="570"/>
      <c r="O120" s="172" t="s">
        <v>417</v>
      </c>
      <c r="P120" s="171" t="s">
        <v>415</v>
      </c>
      <c r="Q120" s="171" t="s">
        <v>416</v>
      </c>
      <c r="R120" s="569" t="s">
        <v>416</v>
      </c>
      <c r="S120" s="570"/>
    </row>
    <row r="121" spans="2:19" ht="23.25" customHeight="1" outlineLevel="1" x14ac:dyDescent="0.35">
      <c r="B121" s="607"/>
      <c r="C121" s="607"/>
      <c r="D121" s="228"/>
      <c r="E121" s="593"/>
      <c r="F121" s="594"/>
      <c r="G121" s="175"/>
      <c r="H121" s="229"/>
      <c r="I121" s="571"/>
      <c r="J121" s="572"/>
      <c r="K121" s="178"/>
      <c r="L121" s="229"/>
      <c r="M121" s="571"/>
      <c r="N121" s="572"/>
      <c r="O121" s="178"/>
      <c r="P121" s="229"/>
      <c r="Q121" s="176"/>
      <c r="R121" s="571"/>
      <c r="S121" s="572"/>
    </row>
    <row r="122" spans="2:19" ht="15" thickBot="1" x14ac:dyDescent="0.4">
      <c r="B122" s="161"/>
      <c r="C122" s="161"/>
    </row>
    <row r="123" spans="2:19" ht="15" thickBot="1" x14ac:dyDescent="0.4">
      <c r="B123" s="161"/>
      <c r="C123" s="161"/>
      <c r="D123" s="610" t="s">
        <v>335</v>
      </c>
      <c r="E123" s="611"/>
      <c r="F123" s="611"/>
      <c r="G123" s="612"/>
      <c r="H123" s="610" t="s">
        <v>336</v>
      </c>
      <c r="I123" s="611"/>
      <c r="J123" s="611"/>
      <c r="K123" s="612"/>
      <c r="L123" s="611" t="s">
        <v>337</v>
      </c>
      <c r="M123" s="611"/>
      <c r="N123" s="611"/>
      <c r="O123" s="611"/>
      <c r="P123" s="610" t="s">
        <v>338</v>
      </c>
      <c r="Q123" s="611"/>
      <c r="R123" s="611"/>
      <c r="S123" s="612"/>
    </row>
    <row r="124" spans="2:19" x14ac:dyDescent="0.35">
      <c r="B124" s="603" t="s">
        <v>418</v>
      </c>
      <c r="C124" s="603" t="s">
        <v>419</v>
      </c>
      <c r="D124" s="565" t="s">
        <v>420</v>
      </c>
      <c r="E124" s="595"/>
      <c r="F124" s="595"/>
      <c r="G124" s="566"/>
      <c r="H124" s="565" t="s">
        <v>420</v>
      </c>
      <c r="I124" s="595"/>
      <c r="J124" s="595"/>
      <c r="K124" s="566"/>
      <c r="L124" s="565" t="s">
        <v>420</v>
      </c>
      <c r="M124" s="595"/>
      <c r="N124" s="595"/>
      <c r="O124" s="566"/>
      <c r="P124" s="565" t="s">
        <v>420</v>
      </c>
      <c r="Q124" s="595"/>
      <c r="R124" s="595"/>
      <c r="S124" s="566"/>
    </row>
    <row r="125" spans="2:19" ht="45" customHeight="1" x14ac:dyDescent="0.35">
      <c r="B125" s="604"/>
      <c r="C125" s="604"/>
      <c r="D125" s="596" t="s">
        <v>474</v>
      </c>
      <c r="E125" s="597"/>
      <c r="F125" s="597"/>
      <c r="G125" s="598"/>
      <c r="H125" s="599" t="s">
        <v>474</v>
      </c>
      <c r="I125" s="600"/>
      <c r="J125" s="600"/>
      <c r="K125" s="601"/>
      <c r="L125" s="599"/>
      <c r="M125" s="600"/>
      <c r="N125" s="600"/>
      <c r="O125" s="601"/>
      <c r="P125" s="599"/>
      <c r="Q125" s="600"/>
      <c r="R125" s="600"/>
      <c r="S125" s="601"/>
    </row>
    <row r="126" spans="2:19" ht="32.25" customHeight="1" x14ac:dyDescent="0.35">
      <c r="B126" s="591" t="s">
        <v>421</v>
      </c>
      <c r="C126" s="591" t="s">
        <v>422</v>
      </c>
      <c r="D126" s="225" t="s">
        <v>423</v>
      </c>
      <c r="E126" s="193" t="s">
        <v>334</v>
      </c>
      <c r="F126" s="171" t="s">
        <v>356</v>
      </c>
      <c r="G126" s="172" t="s">
        <v>373</v>
      </c>
      <c r="H126" s="225" t="s">
        <v>423</v>
      </c>
      <c r="I126" s="239" t="s">
        <v>334</v>
      </c>
      <c r="J126" s="171" t="s">
        <v>356</v>
      </c>
      <c r="K126" s="172" t="s">
        <v>373</v>
      </c>
      <c r="L126" s="225" t="s">
        <v>423</v>
      </c>
      <c r="M126" s="239" t="s">
        <v>334</v>
      </c>
      <c r="N126" s="171" t="s">
        <v>356</v>
      </c>
      <c r="O126" s="172" t="s">
        <v>373</v>
      </c>
      <c r="P126" s="225" t="s">
        <v>423</v>
      </c>
      <c r="Q126" s="239" t="s">
        <v>334</v>
      </c>
      <c r="R126" s="171" t="s">
        <v>356</v>
      </c>
      <c r="S126" s="172" t="s">
        <v>373</v>
      </c>
    </row>
    <row r="127" spans="2:19" ht="23.25" customHeight="1" x14ac:dyDescent="0.35">
      <c r="B127" s="602"/>
      <c r="C127" s="592"/>
      <c r="D127" s="188">
        <v>1</v>
      </c>
      <c r="E127" s="230" t="s">
        <v>496</v>
      </c>
      <c r="F127" s="174" t="s">
        <v>495</v>
      </c>
      <c r="G127" s="209" t="s">
        <v>583</v>
      </c>
      <c r="H127" s="190">
        <v>1</v>
      </c>
      <c r="I127" s="242" t="s">
        <v>496</v>
      </c>
      <c r="J127" s="190" t="s">
        <v>495</v>
      </c>
      <c r="K127" s="240"/>
      <c r="L127" s="190">
        <v>0</v>
      </c>
      <c r="M127" s="242" t="s">
        <v>496</v>
      </c>
      <c r="N127" s="190" t="s">
        <v>495</v>
      </c>
      <c r="O127" s="240"/>
      <c r="P127" s="190">
        <v>1</v>
      </c>
      <c r="Q127" s="242" t="s">
        <v>496</v>
      </c>
      <c r="R127" s="190" t="s">
        <v>495</v>
      </c>
      <c r="S127" s="240"/>
    </row>
    <row r="128" spans="2:19" ht="29.25" customHeight="1" x14ac:dyDescent="0.35">
      <c r="B128" s="602"/>
      <c r="C128" s="591" t="s">
        <v>424</v>
      </c>
      <c r="D128" s="171" t="s">
        <v>425</v>
      </c>
      <c r="E128" s="569" t="s">
        <v>426</v>
      </c>
      <c r="F128" s="570"/>
      <c r="G128" s="172" t="s">
        <v>427</v>
      </c>
      <c r="H128" s="171" t="s">
        <v>425</v>
      </c>
      <c r="I128" s="569" t="s">
        <v>426</v>
      </c>
      <c r="J128" s="570"/>
      <c r="K128" s="172" t="s">
        <v>427</v>
      </c>
      <c r="L128" s="171" t="s">
        <v>425</v>
      </c>
      <c r="M128" s="569" t="s">
        <v>426</v>
      </c>
      <c r="N128" s="570"/>
      <c r="O128" s="172" t="s">
        <v>427</v>
      </c>
      <c r="P128" s="171" t="s">
        <v>425</v>
      </c>
      <c r="Q128" s="569" t="s">
        <v>426</v>
      </c>
      <c r="R128" s="570"/>
      <c r="S128" s="172" t="s">
        <v>427</v>
      </c>
    </row>
    <row r="129" spans="2:19" ht="39" customHeight="1" x14ac:dyDescent="0.35">
      <c r="B129" s="592"/>
      <c r="C129" s="592"/>
      <c r="D129" s="228">
        <v>1</v>
      </c>
      <c r="E129" s="593" t="s">
        <v>438</v>
      </c>
      <c r="F129" s="594"/>
      <c r="G129" s="175" t="s">
        <v>546</v>
      </c>
      <c r="H129" s="229">
        <v>1</v>
      </c>
      <c r="I129" s="571" t="s">
        <v>443</v>
      </c>
      <c r="J129" s="572"/>
      <c r="K129" s="178" t="s">
        <v>540</v>
      </c>
      <c r="L129" s="229">
        <v>1</v>
      </c>
      <c r="M129" s="571" t="s">
        <v>443</v>
      </c>
      <c r="N129" s="572"/>
      <c r="O129" s="178" t="s">
        <v>546</v>
      </c>
      <c r="P129" s="229">
        <v>1</v>
      </c>
      <c r="Q129" s="571" t="s">
        <v>443</v>
      </c>
      <c r="R129" s="572"/>
      <c r="S129" s="178" t="s">
        <v>540</v>
      </c>
    </row>
    <row r="133" spans="2:19" hidden="1" x14ac:dyDescent="0.35"/>
    <row r="134" spans="2:19" hidden="1" x14ac:dyDescent="0.35"/>
    <row r="135" spans="2:19" hidden="1" x14ac:dyDescent="0.35">
      <c r="D135" s="141" t="s">
        <v>428</v>
      </c>
    </row>
    <row r="136" spans="2:19" hidden="1" x14ac:dyDescent="0.35">
      <c r="D136" s="141" t="s">
        <v>429</v>
      </c>
      <c r="E136" s="141" t="s">
        <v>430</v>
      </c>
      <c r="F136" s="141" t="s">
        <v>431</v>
      </c>
      <c r="H136" s="141" t="s">
        <v>432</v>
      </c>
      <c r="I136" s="141" t="s">
        <v>433</v>
      </c>
    </row>
    <row r="137" spans="2:19" hidden="1" x14ac:dyDescent="0.35">
      <c r="D137" s="141" t="s">
        <v>434</v>
      </c>
      <c r="E137" s="141" t="s">
        <v>435</v>
      </c>
      <c r="F137" s="141" t="s">
        <v>436</v>
      </c>
      <c r="H137" s="141" t="s">
        <v>437</v>
      </c>
      <c r="I137" s="141" t="s">
        <v>438</v>
      </c>
    </row>
    <row r="138" spans="2:19" hidden="1" x14ac:dyDescent="0.35">
      <c r="D138" s="141" t="s">
        <v>439</v>
      </c>
      <c r="E138" s="141" t="s">
        <v>440</v>
      </c>
      <c r="F138" s="141" t="s">
        <v>441</v>
      </c>
      <c r="H138" s="141" t="s">
        <v>442</v>
      </c>
      <c r="I138" s="141" t="s">
        <v>443</v>
      </c>
    </row>
    <row r="139" spans="2:19" hidden="1" x14ac:dyDescent="0.35">
      <c r="D139" s="141" t="s">
        <v>444</v>
      </c>
      <c r="F139" s="141" t="s">
        <v>445</v>
      </c>
      <c r="G139" s="141" t="s">
        <v>446</v>
      </c>
      <c r="H139" s="141" t="s">
        <v>447</v>
      </c>
      <c r="I139" s="141" t="s">
        <v>448</v>
      </c>
      <c r="K139" s="141" t="s">
        <v>449</v>
      </c>
    </row>
    <row r="140" spans="2:19" hidden="1" x14ac:dyDescent="0.35">
      <c r="D140" s="141" t="s">
        <v>450</v>
      </c>
      <c r="F140" s="141" t="s">
        <v>451</v>
      </c>
      <c r="G140" s="141" t="s">
        <v>452</v>
      </c>
      <c r="H140" s="141" t="s">
        <v>453</v>
      </c>
      <c r="I140" s="141" t="s">
        <v>454</v>
      </c>
      <c r="K140" s="141" t="s">
        <v>455</v>
      </c>
      <c r="L140" s="141" t="s">
        <v>456</v>
      </c>
    </row>
    <row r="141" spans="2:19" hidden="1" x14ac:dyDescent="0.35">
      <c r="D141" s="141" t="s">
        <v>457</v>
      </c>
      <c r="E141" s="231" t="s">
        <v>458</v>
      </c>
      <c r="G141" s="141" t="s">
        <v>459</v>
      </c>
      <c r="H141" s="141" t="s">
        <v>460</v>
      </c>
      <c r="K141" s="141" t="s">
        <v>461</v>
      </c>
      <c r="L141" s="141" t="s">
        <v>462</v>
      </c>
    </row>
    <row r="142" spans="2:19" hidden="1" x14ac:dyDescent="0.35">
      <c r="D142" s="141" t="s">
        <v>463</v>
      </c>
      <c r="E142" s="232" t="s">
        <v>464</v>
      </c>
      <c r="K142" s="141" t="s">
        <v>465</v>
      </c>
      <c r="L142" s="141" t="s">
        <v>466</v>
      </c>
    </row>
    <row r="143" spans="2:19" hidden="1" x14ac:dyDescent="0.35">
      <c r="E143" s="233" t="s">
        <v>467</v>
      </c>
      <c r="H143" s="141" t="s">
        <v>468</v>
      </c>
      <c r="K143" s="141" t="s">
        <v>469</v>
      </c>
      <c r="L143" s="141" t="s">
        <v>470</v>
      </c>
    </row>
    <row r="144" spans="2:19" hidden="1" x14ac:dyDescent="0.35">
      <c r="H144" s="141" t="s">
        <v>471</v>
      </c>
      <c r="K144" s="141" t="s">
        <v>472</v>
      </c>
      <c r="L144" s="141" t="s">
        <v>473</v>
      </c>
    </row>
    <row r="145" spans="2:12" hidden="1" x14ac:dyDescent="0.35">
      <c r="H145" s="141" t="s">
        <v>474</v>
      </c>
      <c r="K145" s="141" t="s">
        <v>475</v>
      </c>
      <c r="L145" s="141" t="s">
        <v>476</v>
      </c>
    </row>
    <row r="146" spans="2:12" hidden="1" x14ac:dyDescent="0.35">
      <c r="B146" s="141" t="s">
        <v>477</v>
      </c>
      <c r="C146" s="141" t="s">
        <v>478</v>
      </c>
      <c r="D146" s="141" t="s">
        <v>477</v>
      </c>
      <c r="G146" s="141" t="s">
        <v>479</v>
      </c>
      <c r="H146" s="141" t="s">
        <v>480</v>
      </c>
      <c r="J146" s="141" t="s">
        <v>293</v>
      </c>
      <c r="K146" s="141" t="s">
        <v>481</v>
      </c>
      <c r="L146" s="141" t="s">
        <v>482</v>
      </c>
    </row>
    <row r="147" spans="2:12" hidden="1" x14ac:dyDescent="0.35">
      <c r="B147" s="141">
        <v>1</v>
      </c>
      <c r="C147" s="141" t="s">
        <v>483</v>
      </c>
      <c r="D147" s="141" t="s">
        <v>484</v>
      </c>
      <c r="E147" s="141" t="s">
        <v>373</v>
      </c>
      <c r="F147" s="141" t="s">
        <v>11</v>
      </c>
      <c r="G147" s="141" t="s">
        <v>485</v>
      </c>
      <c r="H147" s="141" t="s">
        <v>486</v>
      </c>
      <c r="J147" s="141" t="s">
        <v>461</v>
      </c>
      <c r="K147" s="141" t="s">
        <v>487</v>
      </c>
    </row>
    <row r="148" spans="2:12" hidden="1" x14ac:dyDescent="0.35">
      <c r="B148" s="141">
        <v>2</v>
      </c>
      <c r="C148" s="141" t="s">
        <v>488</v>
      </c>
      <c r="D148" s="141" t="s">
        <v>489</v>
      </c>
      <c r="E148" s="141" t="s">
        <v>356</v>
      </c>
      <c r="F148" s="141" t="s">
        <v>18</v>
      </c>
      <c r="G148" s="141" t="s">
        <v>490</v>
      </c>
      <c r="J148" s="141" t="s">
        <v>491</v>
      </c>
      <c r="K148" s="141" t="s">
        <v>492</v>
      </c>
    </row>
    <row r="149" spans="2:12" hidden="1" x14ac:dyDescent="0.35">
      <c r="B149" s="141">
        <v>3</v>
      </c>
      <c r="C149" s="141" t="s">
        <v>493</v>
      </c>
      <c r="D149" s="141" t="s">
        <v>494</v>
      </c>
      <c r="E149" s="141" t="s">
        <v>334</v>
      </c>
      <c r="G149" s="141" t="s">
        <v>495</v>
      </c>
      <c r="J149" s="141" t="s">
        <v>496</v>
      </c>
      <c r="K149" s="141" t="s">
        <v>497</v>
      </c>
    </row>
    <row r="150" spans="2:12" hidden="1" x14ac:dyDescent="0.35">
      <c r="B150" s="141">
        <v>4</v>
      </c>
      <c r="C150" s="141" t="s">
        <v>486</v>
      </c>
      <c r="H150" s="141" t="s">
        <v>498</v>
      </c>
      <c r="I150" s="141" t="s">
        <v>499</v>
      </c>
      <c r="J150" s="141" t="s">
        <v>500</v>
      </c>
      <c r="K150" s="141" t="s">
        <v>501</v>
      </c>
    </row>
    <row r="151" spans="2:12" hidden="1" x14ac:dyDescent="0.35">
      <c r="D151" s="141" t="s">
        <v>495</v>
      </c>
      <c r="H151" s="141" t="s">
        <v>502</v>
      </c>
      <c r="I151" s="141" t="s">
        <v>503</v>
      </c>
      <c r="J151" s="141" t="s">
        <v>504</v>
      </c>
      <c r="K151" s="141" t="s">
        <v>505</v>
      </c>
    </row>
    <row r="152" spans="2:12" hidden="1" x14ac:dyDescent="0.35">
      <c r="D152" s="141" t="s">
        <v>506</v>
      </c>
      <c r="H152" s="141" t="s">
        <v>507</v>
      </c>
      <c r="I152" s="141" t="s">
        <v>508</v>
      </c>
      <c r="J152" s="141" t="s">
        <v>509</v>
      </c>
      <c r="K152" s="141" t="s">
        <v>510</v>
      </c>
    </row>
    <row r="153" spans="2:12" hidden="1" x14ac:dyDescent="0.35">
      <c r="D153" s="141" t="s">
        <v>511</v>
      </c>
      <c r="H153" s="141" t="s">
        <v>512</v>
      </c>
      <c r="J153" s="141" t="s">
        <v>513</v>
      </c>
      <c r="K153" s="141" t="s">
        <v>514</v>
      </c>
    </row>
    <row r="154" spans="2:12" hidden="1" x14ac:dyDescent="0.35">
      <c r="H154" s="141" t="s">
        <v>515</v>
      </c>
      <c r="J154" s="141" t="s">
        <v>516</v>
      </c>
    </row>
    <row r="155" spans="2:12" ht="58" hidden="1" x14ac:dyDescent="0.35">
      <c r="D155" s="234" t="s">
        <v>517</v>
      </c>
      <c r="E155" s="141" t="s">
        <v>518</v>
      </c>
      <c r="F155" s="141" t="s">
        <v>519</v>
      </c>
      <c r="G155" s="141" t="s">
        <v>520</v>
      </c>
      <c r="H155" s="141" t="s">
        <v>521</v>
      </c>
      <c r="I155" s="141" t="s">
        <v>522</v>
      </c>
      <c r="J155" s="141" t="s">
        <v>523</v>
      </c>
      <c r="K155" s="141" t="s">
        <v>524</v>
      </c>
    </row>
    <row r="156" spans="2:12" ht="72.5" hidden="1" x14ac:dyDescent="0.35">
      <c r="B156" s="141" t="s">
        <v>627</v>
      </c>
      <c r="C156" s="141" t="s">
        <v>626</v>
      </c>
      <c r="D156" s="234" t="s">
        <v>525</v>
      </c>
      <c r="E156" s="141" t="s">
        <v>526</v>
      </c>
      <c r="F156" s="141" t="s">
        <v>527</v>
      </c>
      <c r="G156" s="141" t="s">
        <v>528</v>
      </c>
      <c r="H156" s="141" t="s">
        <v>529</v>
      </c>
      <c r="I156" s="141" t="s">
        <v>530</v>
      </c>
      <c r="J156" s="141" t="s">
        <v>531</v>
      </c>
      <c r="K156" s="141" t="s">
        <v>532</v>
      </c>
    </row>
    <row r="157" spans="2:12" ht="43.5" hidden="1" x14ac:dyDescent="0.35">
      <c r="B157" s="141" t="s">
        <v>628</v>
      </c>
      <c r="C157" s="141" t="s">
        <v>625</v>
      </c>
      <c r="D157" s="234" t="s">
        <v>533</v>
      </c>
      <c r="E157" s="141" t="s">
        <v>534</v>
      </c>
      <c r="F157" s="141" t="s">
        <v>535</v>
      </c>
      <c r="G157" s="141" t="s">
        <v>536</v>
      </c>
      <c r="H157" s="141" t="s">
        <v>537</v>
      </c>
      <c r="I157" s="141" t="s">
        <v>538</v>
      </c>
      <c r="J157" s="141" t="s">
        <v>539</v>
      </c>
      <c r="K157" s="141" t="s">
        <v>540</v>
      </c>
    </row>
    <row r="158" spans="2:12" hidden="1" x14ac:dyDescent="0.35">
      <c r="B158" s="141" t="s">
        <v>629</v>
      </c>
      <c r="C158" s="141" t="s">
        <v>624</v>
      </c>
      <c r="F158" s="141" t="s">
        <v>541</v>
      </c>
      <c r="G158" s="141" t="s">
        <v>542</v>
      </c>
      <c r="H158" s="141" t="s">
        <v>543</v>
      </c>
      <c r="I158" s="141" t="s">
        <v>544</v>
      </c>
      <c r="J158" s="141" t="s">
        <v>545</v>
      </c>
      <c r="K158" s="141" t="s">
        <v>546</v>
      </c>
    </row>
    <row r="159" spans="2:12" hidden="1" x14ac:dyDescent="0.35">
      <c r="B159" s="141" t="s">
        <v>630</v>
      </c>
      <c r="G159" s="141" t="s">
        <v>547</v>
      </c>
      <c r="H159" s="141" t="s">
        <v>548</v>
      </c>
      <c r="I159" s="141" t="s">
        <v>549</v>
      </c>
      <c r="J159" s="141" t="s">
        <v>550</v>
      </c>
      <c r="K159" s="141" t="s">
        <v>551</v>
      </c>
    </row>
    <row r="160" spans="2:12" hidden="1" x14ac:dyDescent="0.35">
      <c r="C160" s="141" t="s">
        <v>552</v>
      </c>
      <c r="J160" s="141" t="s">
        <v>553</v>
      </c>
    </row>
    <row r="161" spans="2:10" hidden="1" x14ac:dyDescent="0.35">
      <c r="C161" s="141" t="s">
        <v>554</v>
      </c>
      <c r="I161" s="141" t="s">
        <v>555</v>
      </c>
      <c r="J161" s="141" t="s">
        <v>556</v>
      </c>
    </row>
    <row r="162" spans="2:10" hidden="1" x14ac:dyDescent="0.35">
      <c r="B162" s="243" t="s">
        <v>631</v>
      </c>
      <c r="C162" s="141" t="s">
        <v>557</v>
      </c>
      <c r="I162" s="141" t="s">
        <v>558</v>
      </c>
      <c r="J162" s="141" t="s">
        <v>559</v>
      </c>
    </row>
    <row r="163" spans="2:10" hidden="1" x14ac:dyDescent="0.35">
      <c r="B163" s="243" t="s">
        <v>29</v>
      </c>
      <c r="C163" s="141" t="s">
        <v>560</v>
      </c>
      <c r="D163" s="141" t="s">
        <v>561</v>
      </c>
      <c r="E163" s="141" t="s">
        <v>562</v>
      </c>
      <c r="I163" s="141" t="s">
        <v>563</v>
      </c>
      <c r="J163" s="141" t="s">
        <v>293</v>
      </c>
    </row>
    <row r="164" spans="2:10" hidden="1" x14ac:dyDescent="0.35">
      <c r="B164" s="243" t="s">
        <v>16</v>
      </c>
      <c r="D164" s="141" t="s">
        <v>564</v>
      </c>
      <c r="E164" s="141" t="s">
        <v>565</v>
      </c>
      <c r="H164" s="141" t="s">
        <v>437</v>
      </c>
      <c r="I164" s="141" t="s">
        <v>566</v>
      </c>
    </row>
    <row r="165" spans="2:10" hidden="1" x14ac:dyDescent="0.35">
      <c r="B165" s="243" t="s">
        <v>34</v>
      </c>
      <c r="D165" s="141" t="s">
        <v>567</v>
      </c>
      <c r="E165" s="141" t="s">
        <v>568</v>
      </c>
      <c r="H165" s="141" t="s">
        <v>447</v>
      </c>
      <c r="I165" s="141" t="s">
        <v>569</v>
      </c>
      <c r="J165" s="141" t="s">
        <v>570</v>
      </c>
    </row>
    <row r="166" spans="2:10" hidden="1" x14ac:dyDescent="0.35">
      <c r="B166" s="243" t="s">
        <v>632</v>
      </c>
      <c r="C166" s="141" t="s">
        <v>571</v>
      </c>
      <c r="D166" s="141" t="s">
        <v>572</v>
      </c>
      <c r="H166" s="141" t="s">
        <v>453</v>
      </c>
      <c r="I166" s="141" t="s">
        <v>573</v>
      </c>
      <c r="J166" s="141" t="s">
        <v>574</v>
      </c>
    </row>
    <row r="167" spans="2:10" hidden="1" x14ac:dyDescent="0.35">
      <c r="B167" s="243" t="s">
        <v>633</v>
      </c>
      <c r="C167" s="141" t="s">
        <v>575</v>
      </c>
      <c r="H167" s="141" t="s">
        <v>460</v>
      </c>
      <c r="I167" s="141" t="s">
        <v>576</v>
      </c>
    </row>
    <row r="168" spans="2:10" hidden="1" x14ac:dyDescent="0.35">
      <c r="B168" s="243" t="s">
        <v>634</v>
      </c>
      <c r="C168" s="141" t="s">
        <v>577</v>
      </c>
      <c r="E168" s="141" t="s">
        <v>578</v>
      </c>
      <c r="H168" s="141" t="s">
        <v>579</v>
      </c>
      <c r="I168" s="141" t="s">
        <v>580</v>
      </c>
    </row>
    <row r="169" spans="2:10" hidden="1" x14ac:dyDescent="0.35">
      <c r="B169" s="243" t="s">
        <v>635</v>
      </c>
      <c r="C169" s="141" t="s">
        <v>581</v>
      </c>
      <c r="E169" s="141" t="s">
        <v>582</v>
      </c>
      <c r="H169" s="141" t="s">
        <v>583</v>
      </c>
      <c r="I169" s="141" t="s">
        <v>584</v>
      </c>
    </row>
    <row r="170" spans="2:10" hidden="1" x14ac:dyDescent="0.35">
      <c r="B170" s="243" t="s">
        <v>636</v>
      </c>
      <c r="C170" s="141" t="s">
        <v>585</v>
      </c>
      <c r="E170" s="141" t="s">
        <v>586</v>
      </c>
      <c r="H170" s="141" t="s">
        <v>587</v>
      </c>
      <c r="I170" s="141" t="s">
        <v>588</v>
      </c>
    </row>
    <row r="171" spans="2:10" hidden="1" x14ac:dyDescent="0.35">
      <c r="B171" s="243" t="s">
        <v>637</v>
      </c>
      <c r="C171" s="141" t="s">
        <v>589</v>
      </c>
      <c r="E171" s="141" t="s">
        <v>590</v>
      </c>
      <c r="H171" s="141" t="s">
        <v>591</v>
      </c>
      <c r="I171" s="141" t="s">
        <v>592</v>
      </c>
    </row>
    <row r="172" spans="2:10" hidden="1" x14ac:dyDescent="0.35">
      <c r="B172" s="243" t="s">
        <v>638</v>
      </c>
      <c r="C172" s="141" t="s">
        <v>593</v>
      </c>
      <c r="E172" s="141" t="s">
        <v>594</v>
      </c>
      <c r="H172" s="141" t="s">
        <v>595</v>
      </c>
      <c r="I172" s="141" t="s">
        <v>596</v>
      </c>
    </row>
    <row r="173" spans="2:10" hidden="1" x14ac:dyDescent="0.35">
      <c r="B173" s="243" t="s">
        <v>639</v>
      </c>
      <c r="C173" s="141" t="s">
        <v>293</v>
      </c>
      <c r="E173" s="141" t="s">
        <v>597</v>
      </c>
      <c r="H173" s="141" t="s">
        <v>598</v>
      </c>
      <c r="I173" s="141" t="s">
        <v>599</v>
      </c>
    </row>
    <row r="174" spans="2:10" hidden="1" x14ac:dyDescent="0.35">
      <c r="B174" s="243" t="s">
        <v>640</v>
      </c>
      <c r="E174" s="141" t="s">
        <v>600</v>
      </c>
      <c r="H174" s="141" t="s">
        <v>601</v>
      </c>
      <c r="I174" s="141" t="s">
        <v>602</v>
      </c>
    </row>
    <row r="175" spans="2:10" hidden="1" x14ac:dyDescent="0.35">
      <c r="B175" s="243" t="s">
        <v>641</v>
      </c>
      <c r="E175" s="141" t="s">
        <v>603</v>
      </c>
      <c r="H175" s="141" t="s">
        <v>604</v>
      </c>
      <c r="I175" s="141" t="s">
        <v>605</v>
      </c>
    </row>
    <row r="176" spans="2:10" hidden="1" x14ac:dyDescent="0.35">
      <c r="B176" s="243" t="s">
        <v>642</v>
      </c>
      <c r="E176" s="141" t="s">
        <v>606</v>
      </c>
      <c r="H176" s="141" t="s">
        <v>607</v>
      </c>
      <c r="I176" s="141" t="s">
        <v>608</v>
      </c>
    </row>
    <row r="177" spans="2:9" hidden="1" x14ac:dyDescent="0.35">
      <c r="B177" s="243" t="s">
        <v>643</v>
      </c>
      <c r="H177" s="141" t="s">
        <v>609</v>
      </c>
      <c r="I177" s="141" t="s">
        <v>610</v>
      </c>
    </row>
    <row r="178" spans="2:9" hidden="1" x14ac:dyDescent="0.35">
      <c r="B178" s="243" t="s">
        <v>644</v>
      </c>
      <c r="H178" s="141" t="s">
        <v>611</v>
      </c>
    </row>
    <row r="179" spans="2:9" hidden="1" x14ac:dyDescent="0.35">
      <c r="B179" s="243" t="s">
        <v>645</v>
      </c>
      <c r="H179" s="141" t="s">
        <v>612</v>
      </c>
    </row>
    <row r="180" spans="2:9" hidden="1" x14ac:dyDescent="0.35">
      <c r="B180" s="243" t="s">
        <v>646</v>
      </c>
      <c r="H180" s="141" t="s">
        <v>613</v>
      </c>
    </row>
    <row r="181" spans="2:9" hidden="1" x14ac:dyDescent="0.35">
      <c r="B181" s="243" t="s">
        <v>647</v>
      </c>
      <c r="H181" s="141" t="s">
        <v>614</v>
      </c>
    </row>
    <row r="182" spans="2:9" hidden="1" x14ac:dyDescent="0.35">
      <c r="B182" s="243" t="s">
        <v>648</v>
      </c>
      <c r="D182" t="s">
        <v>615</v>
      </c>
      <c r="H182" s="141" t="s">
        <v>616</v>
      </c>
    </row>
    <row r="183" spans="2:9" hidden="1" x14ac:dyDescent="0.35">
      <c r="B183" s="243" t="s">
        <v>649</v>
      </c>
      <c r="D183" t="s">
        <v>617</v>
      </c>
      <c r="H183" s="141" t="s">
        <v>618</v>
      </c>
    </row>
    <row r="184" spans="2:9" hidden="1" x14ac:dyDescent="0.35">
      <c r="B184" s="243" t="s">
        <v>650</v>
      </c>
      <c r="D184" t="s">
        <v>619</v>
      </c>
      <c r="H184" s="141" t="s">
        <v>620</v>
      </c>
    </row>
    <row r="185" spans="2:9" hidden="1" x14ac:dyDescent="0.35">
      <c r="B185" s="243" t="s">
        <v>651</v>
      </c>
      <c r="D185" t="s">
        <v>617</v>
      </c>
      <c r="H185" s="141" t="s">
        <v>621</v>
      </c>
    </row>
    <row r="186" spans="2:9" hidden="1" x14ac:dyDescent="0.35">
      <c r="B186" s="243" t="s">
        <v>652</v>
      </c>
      <c r="D186" t="s">
        <v>622</v>
      </c>
    </row>
    <row r="187" spans="2:9" hidden="1" x14ac:dyDescent="0.35">
      <c r="B187" s="243" t="s">
        <v>653</v>
      </c>
      <c r="D187" t="s">
        <v>617</v>
      </c>
    </row>
    <row r="188" spans="2:9" hidden="1" x14ac:dyDescent="0.35">
      <c r="B188" s="243" t="s">
        <v>654</v>
      </c>
    </row>
    <row r="189" spans="2:9" hidden="1" x14ac:dyDescent="0.35">
      <c r="B189" s="243" t="s">
        <v>655</v>
      </c>
    </row>
    <row r="190" spans="2:9" hidden="1" x14ac:dyDescent="0.35">
      <c r="B190" s="243" t="s">
        <v>656</v>
      </c>
    </row>
    <row r="191" spans="2:9" hidden="1" x14ac:dyDescent="0.35">
      <c r="B191" s="243" t="s">
        <v>657</v>
      </c>
    </row>
    <row r="192" spans="2:9" hidden="1" x14ac:dyDescent="0.35">
      <c r="B192" s="243" t="s">
        <v>658</v>
      </c>
    </row>
    <row r="193" spans="2:2" hidden="1" x14ac:dyDescent="0.35">
      <c r="B193" s="243" t="s">
        <v>659</v>
      </c>
    </row>
    <row r="194" spans="2:2" hidden="1" x14ac:dyDescent="0.35">
      <c r="B194" s="243" t="s">
        <v>660</v>
      </c>
    </row>
    <row r="195" spans="2:2" hidden="1" x14ac:dyDescent="0.35">
      <c r="B195" s="243" t="s">
        <v>661</v>
      </c>
    </row>
    <row r="196" spans="2:2" hidden="1" x14ac:dyDescent="0.35">
      <c r="B196" s="243" t="s">
        <v>662</v>
      </c>
    </row>
    <row r="197" spans="2:2" hidden="1" x14ac:dyDescent="0.35">
      <c r="B197" s="243" t="s">
        <v>51</v>
      </c>
    </row>
    <row r="198" spans="2:2" hidden="1" x14ac:dyDescent="0.35">
      <c r="B198" s="243" t="s">
        <v>57</v>
      </c>
    </row>
    <row r="199" spans="2:2" hidden="1" x14ac:dyDescent="0.35">
      <c r="B199" s="243" t="s">
        <v>59</v>
      </c>
    </row>
    <row r="200" spans="2:2" hidden="1" x14ac:dyDescent="0.35">
      <c r="B200" s="243" t="s">
        <v>61</v>
      </c>
    </row>
    <row r="201" spans="2:2" hidden="1" x14ac:dyDescent="0.35">
      <c r="B201" s="243" t="s">
        <v>23</v>
      </c>
    </row>
    <row r="202" spans="2:2" hidden="1" x14ac:dyDescent="0.35">
      <c r="B202" s="243" t="s">
        <v>63</v>
      </c>
    </row>
    <row r="203" spans="2:2" hidden="1" x14ac:dyDescent="0.35">
      <c r="B203" s="243" t="s">
        <v>65</v>
      </c>
    </row>
    <row r="204" spans="2:2" hidden="1" x14ac:dyDescent="0.35">
      <c r="B204" s="243" t="s">
        <v>68</v>
      </c>
    </row>
    <row r="205" spans="2:2" hidden="1" x14ac:dyDescent="0.35">
      <c r="B205" s="243" t="s">
        <v>69</v>
      </c>
    </row>
    <row r="206" spans="2:2" hidden="1" x14ac:dyDescent="0.35">
      <c r="B206" s="243" t="s">
        <v>70</v>
      </c>
    </row>
    <row r="207" spans="2:2" hidden="1" x14ac:dyDescent="0.35">
      <c r="B207" s="243" t="s">
        <v>71</v>
      </c>
    </row>
    <row r="208" spans="2:2" hidden="1" x14ac:dyDescent="0.35">
      <c r="B208" s="243" t="s">
        <v>663</v>
      </c>
    </row>
    <row r="209" spans="2:2" hidden="1" x14ac:dyDescent="0.35">
      <c r="B209" s="243" t="s">
        <v>664</v>
      </c>
    </row>
    <row r="210" spans="2:2" hidden="1" x14ac:dyDescent="0.35">
      <c r="B210" s="243" t="s">
        <v>75</v>
      </c>
    </row>
    <row r="211" spans="2:2" hidden="1" x14ac:dyDescent="0.35">
      <c r="B211" s="243" t="s">
        <v>77</v>
      </c>
    </row>
    <row r="212" spans="2:2" hidden="1" x14ac:dyDescent="0.35">
      <c r="B212" s="243" t="s">
        <v>81</v>
      </c>
    </row>
    <row r="213" spans="2:2" hidden="1" x14ac:dyDescent="0.35">
      <c r="B213" s="243" t="s">
        <v>665</v>
      </c>
    </row>
    <row r="214" spans="2:2" hidden="1" x14ac:dyDescent="0.35">
      <c r="B214" s="243" t="s">
        <v>666</v>
      </c>
    </row>
    <row r="215" spans="2:2" hidden="1" x14ac:dyDescent="0.35">
      <c r="B215" s="243" t="s">
        <v>667</v>
      </c>
    </row>
    <row r="216" spans="2:2" hidden="1" x14ac:dyDescent="0.35">
      <c r="B216" s="243" t="s">
        <v>79</v>
      </c>
    </row>
    <row r="217" spans="2:2" hidden="1" x14ac:dyDescent="0.35">
      <c r="B217" s="243" t="s">
        <v>80</v>
      </c>
    </row>
    <row r="218" spans="2:2" hidden="1" x14ac:dyDescent="0.35">
      <c r="B218" s="243" t="s">
        <v>83</v>
      </c>
    </row>
    <row r="219" spans="2:2" hidden="1" x14ac:dyDescent="0.35">
      <c r="B219" s="243" t="s">
        <v>85</v>
      </c>
    </row>
    <row r="220" spans="2:2" hidden="1" x14ac:dyDescent="0.35">
      <c r="B220" s="243" t="s">
        <v>668</v>
      </c>
    </row>
    <row r="221" spans="2:2" hidden="1" x14ac:dyDescent="0.35">
      <c r="B221" s="243" t="s">
        <v>84</v>
      </c>
    </row>
    <row r="222" spans="2:2" hidden="1" x14ac:dyDescent="0.35">
      <c r="B222" s="243" t="s">
        <v>86</v>
      </c>
    </row>
    <row r="223" spans="2:2" hidden="1" x14ac:dyDescent="0.35">
      <c r="B223" s="243" t="s">
        <v>89</v>
      </c>
    </row>
    <row r="224" spans="2:2" hidden="1" x14ac:dyDescent="0.35">
      <c r="B224" s="243" t="s">
        <v>88</v>
      </c>
    </row>
    <row r="225" spans="2:2" hidden="1" x14ac:dyDescent="0.35">
      <c r="B225" s="243" t="s">
        <v>669</v>
      </c>
    </row>
    <row r="226" spans="2:2" hidden="1" x14ac:dyDescent="0.35">
      <c r="B226" s="243" t="s">
        <v>95</v>
      </c>
    </row>
    <row r="227" spans="2:2" hidden="1" x14ac:dyDescent="0.35">
      <c r="B227" s="243" t="s">
        <v>97</v>
      </c>
    </row>
    <row r="228" spans="2:2" hidden="1" x14ac:dyDescent="0.35">
      <c r="B228" s="243" t="s">
        <v>98</v>
      </c>
    </row>
    <row r="229" spans="2:2" hidden="1" x14ac:dyDescent="0.35">
      <c r="B229" s="243" t="s">
        <v>99</v>
      </c>
    </row>
    <row r="230" spans="2:2" hidden="1" x14ac:dyDescent="0.35">
      <c r="B230" s="243" t="s">
        <v>670</v>
      </c>
    </row>
    <row r="231" spans="2:2" hidden="1" x14ac:dyDescent="0.35">
      <c r="B231" s="243" t="s">
        <v>671</v>
      </c>
    </row>
    <row r="232" spans="2:2" hidden="1" x14ac:dyDescent="0.35">
      <c r="B232" s="243" t="s">
        <v>100</v>
      </c>
    </row>
    <row r="233" spans="2:2" hidden="1" x14ac:dyDescent="0.35">
      <c r="B233" s="243" t="s">
        <v>154</v>
      </c>
    </row>
    <row r="234" spans="2:2" hidden="1" x14ac:dyDescent="0.35">
      <c r="B234" s="243" t="s">
        <v>672</v>
      </c>
    </row>
    <row r="235" spans="2:2" ht="29" hidden="1" x14ac:dyDescent="0.35">
      <c r="B235" s="243" t="s">
        <v>673</v>
      </c>
    </row>
    <row r="236" spans="2:2" hidden="1" x14ac:dyDescent="0.35">
      <c r="B236" s="243" t="s">
        <v>105</v>
      </c>
    </row>
    <row r="237" spans="2:2" hidden="1" x14ac:dyDescent="0.35">
      <c r="B237" s="243" t="s">
        <v>107</v>
      </c>
    </row>
    <row r="238" spans="2:2" hidden="1" x14ac:dyDescent="0.35">
      <c r="B238" s="243" t="s">
        <v>674</v>
      </c>
    </row>
    <row r="239" spans="2:2" hidden="1" x14ac:dyDescent="0.35">
      <c r="B239" s="243" t="s">
        <v>155</v>
      </c>
    </row>
    <row r="240" spans="2:2" hidden="1" x14ac:dyDescent="0.35">
      <c r="B240" s="243" t="s">
        <v>172</v>
      </c>
    </row>
    <row r="241" spans="2:2" hidden="1" x14ac:dyDescent="0.35">
      <c r="B241" s="243" t="s">
        <v>106</v>
      </c>
    </row>
    <row r="242" spans="2:2" hidden="1" x14ac:dyDescent="0.35">
      <c r="B242" s="243" t="s">
        <v>110</v>
      </c>
    </row>
    <row r="243" spans="2:2" hidden="1" x14ac:dyDescent="0.35">
      <c r="B243" s="243" t="s">
        <v>104</v>
      </c>
    </row>
    <row r="244" spans="2:2" hidden="1" x14ac:dyDescent="0.35">
      <c r="B244" s="243" t="s">
        <v>126</v>
      </c>
    </row>
    <row r="245" spans="2:2" hidden="1" x14ac:dyDescent="0.35">
      <c r="B245" s="243" t="s">
        <v>675</v>
      </c>
    </row>
    <row r="246" spans="2:2" hidden="1" x14ac:dyDescent="0.35">
      <c r="B246" s="243" t="s">
        <v>112</v>
      </c>
    </row>
    <row r="247" spans="2:2" hidden="1" x14ac:dyDescent="0.35">
      <c r="B247" s="243" t="s">
        <v>115</v>
      </c>
    </row>
    <row r="248" spans="2:2" hidden="1" x14ac:dyDescent="0.35">
      <c r="B248" s="243" t="s">
        <v>121</v>
      </c>
    </row>
    <row r="249" spans="2:2" hidden="1" x14ac:dyDescent="0.35">
      <c r="B249" s="243" t="s">
        <v>118</v>
      </c>
    </row>
    <row r="250" spans="2:2" ht="29" hidden="1" x14ac:dyDescent="0.35">
      <c r="B250" s="243" t="s">
        <v>676</v>
      </c>
    </row>
    <row r="251" spans="2:2" hidden="1" x14ac:dyDescent="0.35">
      <c r="B251" s="243" t="s">
        <v>116</v>
      </c>
    </row>
    <row r="252" spans="2:2" hidden="1" x14ac:dyDescent="0.35">
      <c r="B252" s="243" t="s">
        <v>117</v>
      </c>
    </row>
    <row r="253" spans="2:2" hidden="1" x14ac:dyDescent="0.35">
      <c r="B253" s="243" t="s">
        <v>128</v>
      </c>
    </row>
    <row r="254" spans="2:2" hidden="1" x14ac:dyDescent="0.35">
      <c r="B254" s="243" t="s">
        <v>125</v>
      </c>
    </row>
    <row r="255" spans="2:2" hidden="1" x14ac:dyDescent="0.35">
      <c r="B255" s="243" t="s">
        <v>124</v>
      </c>
    </row>
    <row r="256" spans="2:2" hidden="1" x14ac:dyDescent="0.35">
      <c r="B256" s="243" t="s">
        <v>127</v>
      </c>
    </row>
    <row r="257" spans="2:2" hidden="1" x14ac:dyDescent="0.35">
      <c r="B257" s="243" t="s">
        <v>119</v>
      </c>
    </row>
    <row r="258" spans="2:2" hidden="1" x14ac:dyDescent="0.35">
      <c r="B258" s="243" t="s">
        <v>120</v>
      </c>
    </row>
    <row r="259" spans="2:2" hidden="1" x14ac:dyDescent="0.35">
      <c r="B259" s="243" t="s">
        <v>113</v>
      </c>
    </row>
    <row r="260" spans="2:2" hidden="1" x14ac:dyDescent="0.35">
      <c r="B260" s="243" t="s">
        <v>114</v>
      </c>
    </row>
    <row r="261" spans="2:2" hidden="1" x14ac:dyDescent="0.35">
      <c r="B261" s="243" t="s">
        <v>129</v>
      </c>
    </row>
    <row r="262" spans="2:2" hidden="1" x14ac:dyDescent="0.35">
      <c r="B262" s="243" t="s">
        <v>135</v>
      </c>
    </row>
    <row r="263" spans="2:2" hidden="1" x14ac:dyDescent="0.35">
      <c r="B263" s="243" t="s">
        <v>136</v>
      </c>
    </row>
    <row r="264" spans="2:2" hidden="1" x14ac:dyDescent="0.35">
      <c r="B264" s="243" t="s">
        <v>134</v>
      </c>
    </row>
    <row r="265" spans="2:2" hidden="1" x14ac:dyDescent="0.35">
      <c r="B265" s="243" t="s">
        <v>677</v>
      </c>
    </row>
    <row r="266" spans="2:2" hidden="1" x14ac:dyDescent="0.35">
      <c r="B266" s="243" t="s">
        <v>131</v>
      </c>
    </row>
    <row r="267" spans="2:2" hidden="1" x14ac:dyDescent="0.35">
      <c r="B267" s="243" t="s">
        <v>130</v>
      </c>
    </row>
    <row r="268" spans="2:2" hidden="1" x14ac:dyDescent="0.35">
      <c r="B268" s="243" t="s">
        <v>138</v>
      </c>
    </row>
    <row r="269" spans="2:2" hidden="1" x14ac:dyDescent="0.35">
      <c r="B269" s="243" t="s">
        <v>139</v>
      </c>
    </row>
    <row r="270" spans="2:2" hidden="1" x14ac:dyDescent="0.35">
      <c r="B270" s="243" t="s">
        <v>141</v>
      </c>
    </row>
    <row r="271" spans="2:2" hidden="1" x14ac:dyDescent="0.35">
      <c r="B271" s="243" t="s">
        <v>144</v>
      </c>
    </row>
    <row r="272" spans="2:2" hidden="1" x14ac:dyDescent="0.35">
      <c r="B272" s="243" t="s">
        <v>145</v>
      </c>
    </row>
    <row r="273" spans="2:2" hidden="1" x14ac:dyDescent="0.35">
      <c r="B273" s="243" t="s">
        <v>140</v>
      </c>
    </row>
    <row r="274" spans="2:2" hidden="1" x14ac:dyDescent="0.35">
      <c r="B274" s="243" t="s">
        <v>142</v>
      </c>
    </row>
    <row r="275" spans="2:2" hidden="1" x14ac:dyDescent="0.35">
      <c r="B275" s="243" t="s">
        <v>146</v>
      </c>
    </row>
    <row r="276" spans="2:2" hidden="1" x14ac:dyDescent="0.35">
      <c r="B276" s="243" t="s">
        <v>678</v>
      </c>
    </row>
    <row r="277" spans="2:2" hidden="1" x14ac:dyDescent="0.35">
      <c r="B277" s="243" t="s">
        <v>143</v>
      </c>
    </row>
    <row r="278" spans="2:2" hidden="1" x14ac:dyDescent="0.35">
      <c r="B278" s="243" t="s">
        <v>151</v>
      </c>
    </row>
    <row r="279" spans="2:2" hidden="1" x14ac:dyDescent="0.35">
      <c r="B279" s="243" t="s">
        <v>152</v>
      </c>
    </row>
    <row r="280" spans="2:2" hidden="1" x14ac:dyDescent="0.35">
      <c r="B280" s="243" t="s">
        <v>153</v>
      </c>
    </row>
    <row r="281" spans="2:2" hidden="1" x14ac:dyDescent="0.35">
      <c r="B281" s="243" t="s">
        <v>160</v>
      </c>
    </row>
    <row r="282" spans="2:2" hidden="1" x14ac:dyDescent="0.35">
      <c r="B282" s="243" t="s">
        <v>173</v>
      </c>
    </row>
    <row r="283" spans="2:2" hidden="1" x14ac:dyDescent="0.35">
      <c r="B283" s="243" t="s">
        <v>161</v>
      </c>
    </row>
    <row r="284" spans="2:2" hidden="1" x14ac:dyDescent="0.35">
      <c r="B284" s="243" t="s">
        <v>168</v>
      </c>
    </row>
    <row r="285" spans="2:2" hidden="1" x14ac:dyDescent="0.35">
      <c r="B285" s="243" t="s">
        <v>164</v>
      </c>
    </row>
    <row r="286" spans="2:2" hidden="1" x14ac:dyDescent="0.35">
      <c r="B286" s="243" t="s">
        <v>66</v>
      </c>
    </row>
    <row r="287" spans="2:2" hidden="1" x14ac:dyDescent="0.35">
      <c r="B287" s="243" t="s">
        <v>158</v>
      </c>
    </row>
    <row r="288" spans="2:2" hidden="1" x14ac:dyDescent="0.35">
      <c r="B288" s="243" t="s">
        <v>162</v>
      </c>
    </row>
    <row r="289" spans="2:2" hidden="1" x14ac:dyDescent="0.35">
      <c r="B289" s="243" t="s">
        <v>159</v>
      </c>
    </row>
    <row r="290" spans="2:2" hidden="1" x14ac:dyDescent="0.35">
      <c r="B290" s="243" t="s">
        <v>174</v>
      </c>
    </row>
    <row r="291" spans="2:2" hidden="1" x14ac:dyDescent="0.35">
      <c r="B291" s="243" t="s">
        <v>679</v>
      </c>
    </row>
    <row r="292" spans="2:2" hidden="1" x14ac:dyDescent="0.35">
      <c r="B292" s="243" t="s">
        <v>167</v>
      </c>
    </row>
    <row r="293" spans="2:2" hidden="1" x14ac:dyDescent="0.35">
      <c r="B293" s="243" t="s">
        <v>175</v>
      </c>
    </row>
    <row r="294" spans="2:2" hidden="1" x14ac:dyDescent="0.35">
      <c r="B294" s="243" t="s">
        <v>163</v>
      </c>
    </row>
    <row r="295" spans="2:2" hidden="1" x14ac:dyDescent="0.35">
      <c r="B295" s="243" t="s">
        <v>178</v>
      </c>
    </row>
    <row r="296" spans="2:2" hidden="1" x14ac:dyDescent="0.35">
      <c r="B296" s="243" t="s">
        <v>680</v>
      </c>
    </row>
    <row r="297" spans="2:2" hidden="1" x14ac:dyDescent="0.35">
      <c r="B297" s="243" t="s">
        <v>183</v>
      </c>
    </row>
    <row r="298" spans="2:2" hidden="1" x14ac:dyDescent="0.35">
      <c r="B298" s="243" t="s">
        <v>180</v>
      </c>
    </row>
    <row r="299" spans="2:2" hidden="1" x14ac:dyDescent="0.35">
      <c r="B299" s="243" t="s">
        <v>179</v>
      </c>
    </row>
    <row r="300" spans="2:2" hidden="1" x14ac:dyDescent="0.35">
      <c r="B300" s="243" t="s">
        <v>188</v>
      </c>
    </row>
    <row r="301" spans="2:2" hidden="1" x14ac:dyDescent="0.35">
      <c r="B301" s="243" t="s">
        <v>184</v>
      </c>
    </row>
    <row r="302" spans="2:2" hidden="1" x14ac:dyDescent="0.35">
      <c r="B302" s="243" t="s">
        <v>185</v>
      </c>
    </row>
    <row r="303" spans="2:2" hidden="1" x14ac:dyDescent="0.35">
      <c r="B303" s="243" t="s">
        <v>186</v>
      </c>
    </row>
    <row r="304" spans="2:2" hidden="1" x14ac:dyDescent="0.35">
      <c r="B304" s="243" t="s">
        <v>187</v>
      </c>
    </row>
    <row r="305" spans="2:2" hidden="1" x14ac:dyDescent="0.35">
      <c r="B305" s="243" t="s">
        <v>189</v>
      </c>
    </row>
    <row r="306" spans="2:2" hidden="1" x14ac:dyDescent="0.35">
      <c r="B306" s="243" t="s">
        <v>681</v>
      </c>
    </row>
    <row r="307" spans="2:2" hidden="1" x14ac:dyDescent="0.35">
      <c r="B307" s="243" t="s">
        <v>190</v>
      </c>
    </row>
    <row r="308" spans="2:2" hidden="1" x14ac:dyDescent="0.35">
      <c r="B308" s="243" t="s">
        <v>191</v>
      </c>
    </row>
    <row r="309" spans="2:2" hidden="1" x14ac:dyDescent="0.35">
      <c r="B309" s="243" t="s">
        <v>196</v>
      </c>
    </row>
    <row r="310" spans="2:2" hidden="1" x14ac:dyDescent="0.35">
      <c r="B310" s="243" t="s">
        <v>197</v>
      </c>
    </row>
    <row r="311" spans="2:2" ht="29" hidden="1" x14ac:dyDescent="0.35">
      <c r="B311" s="243" t="s">
        <v>156</v>
      </c>
    </row>
    <row r="312" spans="2:2" hidden="1" x14ac:dyDescent="0.35">
      <c r="B312" s="243" t="s">
        <v>682</v>
      </c>
    </row>
    <row r="313" spans="2:2" hidden="1" x14ac:dyDescent="0.35">
      <c r="B313" s="243" t="s">
        <v>683</v>
      </c>
    </row>
    <row r="314" spans="2:2" hidden="1" x14ac:dyDescent="0.35">
      <c r="B314" s="243" t="s">
        <v>198</v>
      </c>
    </row>
    <row r="315" spans="2:2" hidden="1" x14ac:dyDescent="0.35">
      <c r="B315" s="243" t="s">
        <v>157</v>
      </c>
    </row>
    <row r="316" spans="2:2" hidden="1" x14ac:dyDescent="0.35">
      <c r="B316" s="243" t="s">
        <v>684</v>
      </c>
    </row>
    <row r="317" spans="2:2" hidden="1" x14ac:dyDescent="0.35">
      <c r="B317" s="243" t="s">
        <v>170</v>
      </c>
    </row>
    <row r="318" spans="2:2" hidden="1" x14ac:dyDescent="0.35">
      <c r="B318" s="243" t="s">
        <v>202</v>
      </c>
    </row>
    <row r="319" spans="2:2" hidden="1" x14ac:dyDescent="0.35">
      <c r="B319" s="243" t="s">
        <v>203</v>
      </c>
    </row>
    <row r="320" spans="2:2" hidden="1" x14ac:dyDescent="0.35">
      <c r="B320" s="243" t="s">
        <v>182</v>
      </c>
    </row>
    <row r="321" hidden="1" x14ac:dyDescent="0.35"/>
  </sheetData>
  <dataConsolidate/>
  <mergeCells count="352">
    <mergeCell ref="B10:C10"/>
    <mergeCell ref="D19:G19"/>
    <mergeCell ref="H19:K19"/>
    <mergeCell ref="L19:O19"/>
    <mergeCell ref="P19:S19"/>
    <mergeCell ref="B20:B23"/>
    <mergeCell ref="C20:C23"/>
    <mergeCell ref="D25:G25"/>
    <mergeCell ref="H25:K25"/>
    <mergeCell ref="L25:O25"/>
    <mergeCell ref="P25:S25"/>
    <mergeCell ref="L26:M26"/>
    <mergeCell ref="P26:Q26"/>
    <mergeCell ref="R27:R28"/>
    <mergeCell ref="S27:S28"/>
    <mergeCell ref="B29:B38"/>
    <mergeCell ref="C29:C38"/>
    <mergeCell ref="K27:K28"/>
    <mergeCell ref="N27:N28"/>
    <mergeCell ref="O27:O28"/>
    <mergeCell ref="B39:B50"/>
    <mergeCell ref="C39:C50"/>
    <mergeCell ref="D40:D41"/>
    <mergeCell ref="E40:E41"/>
    <mergeCell ref="H40:H41"/>
    <mergeCell ref="I40:I41"/>
    <mergeCell ref="F27:F28"/>
    <mergeCell ref="G27:G28"/>
    <mergeCell ref="J27:J28"/>
    <mergeCell ref="D46:D47"/>
    <mergeCell ref="E46:E47"/>
    <mergeCell ref="H46:H47"/>
    <mergeCell ref="I46:I47"/>
    <mergeCell ref="B26:B28"/>
    <mergeCell ref="C26:C28"/>
    <mergeCell ref="D26:E26"/>
    <mergeCell ref="H26:I26"/>
    <mergeCell ref="L40:L41"/>
    <mergeCell ref="M40:M41"/>
    <mergeCell ref="P40:P41"/>
    <mergeCell ref="Q40:Q41"/>
    <mergeCell ref="D43:D44"/>
    <mergeCell ref="E43:E44"/>
    <mergeCell ref="H43:H44"/>
    <mergeCell ref="I43:I44"/>
    <mergeCell ref="L43:L44"/>
    <mergeCell ref="M43:M44"/>
    <mergeCell ref="P43:P44"/>
    <mergeCell ref="Q43:Q44"/>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D62:E62"/>
    <mergeCell ref="F62:G62"/>
    <mergeCell ref="H62:I62"/>
    <mergeCell ref="J62:K62"/>
    <mergeCell ref="C58:C59"/>
    <mergeCell ref="D61:G61"/>
    <mergeCell ref="H61:K61"/>
    <mergeCell ref="L61:O61"/>
    <mergeCell ref="P61:S61"/>
    <mergeCell ref="L62:M62"/>
    <mergeCell ref="N62:O62"/>
    <mergeCell ref="P62:Q62"/>
    <mergeCell ref="R62:S62"/>
    <mergeCell ref="N65:O65"/>
    <mergeCell ref="R65:S65"/>
    <mergeCell ref="D67:G67"/>
    <mergeCell ref="H67:K67"/>
    <mergeCell ref="L67:O67"/>
    <mergeCell ref="P67:S67"/>
    <mergeCell ref="P63:Q63"/>
    <mergeCell ref="R63:S63"/>
    <mergeCell ref="B64:B65"/>
    <mergeCell ref="C64:C65"/>
    <mergeCell ref="F64:G64"/>
    <mergeCell ref="J64:K64"/>
    <mergeCell ref="N64:O64"/>
    <mergeCell ref="R64:S64"/>
    <mergeCell ref="F65:G65"/>
    <mergeCell ref="J65:K65"/>
    <mergeCell ref="B62:B63"/>
    <mergeCell ref="C62:C63"/>
    <mergeCell ref="D63:E63"/>
    <mergeCell ref="F63:G63"/>
    <mergeCell ref="H63:I63"/>
    <mergeCell ref="J63:K63"/>
    <mergeCell ref="L63:M63"/>
    <mergeCell ref="N63:O63"/>
    <mergeCell ref="J70:K70"/>
    <mergeCell ref="N70:O70"/>
    <mergeCell ref="R70:S70"/>
    <mergeCell ref="F71:G71"/>
    <mergeCell ref="J71:K71"/>
    <mergeCell ref="N71:O71"/>
    <mergeCell ref="R71:S71"/>
    <mergeCell ref="B68:B76"/>
    <mergeCell ref="C68:C69"/>
    <mergeCell ref="F68:G68"/>
    <mergeCell ref="F69:G69"/>
    <mergeCell ref="C70:C76"/>
    <mergeCell ref="F70:G70"/>
    <mergeCell ref="F72:G72"/>
    <mergeCell ref="F74:G74"/>
    <mergeCell ref="F76:G76"/>
    <mergeCell ref="J74:K74"/>
    <mergeCell ref="N74:O74"/>
    <mergeCell ref="R74:S74"/>
    <mergeCell ref="F75:G75"/>
    <mergeCell ref="J75:K75"/>
    <mergeCell ref="N75:O75"/>
    <mergeCell ref="R75:S75"/>
    <mergeCell ref="J72:K72"/>
    <mergeCell ref="N72:O72"/>
    <mergeCell ref="R72:S72"/>
    <mergeCell ref="F73:G73"/>
    <mergeCell ref="J73:K73"/>
    <mergeCell ref="N73:O73"/>
    <mergeCell ref="R73:S73"/>
    <mergeCell ref="J76:K76"/>
    <mergeCell ref="N76:O76"/>
    <mergeCell ref="R76:S76"/>
    <mergeCell ref="I80:J80"/>
    <mergeCell ref="M80:N80"/>
    <mergeCell ref="Q80:R80"/>
    <mergeCell ref="E81:F81"/>
    <mergeCell ref="I81:J81"/>
    <mergeCell ref="M81:N81"/>
    <mergeCell ref="Q81:R81"/>
    <mergeCell ref="I78:J78"/>
    <mergeCell ref="M78:N78"/>
    <mergeCell ref="Q78:R78"/>
    <mergeCell ref="E79:F79"/>
    <mergeCell ref="I79:J79"/>
    <mergeCell ref="M79:N79"/>
    <mergeCell ref="Q79:R79"/>
    <mergeCell ref="P85:S85"/>
    <mergeCell ref="B86:B87"/>
    <mergeCell ref="C86:C87"/>
    <mergeCell ref="D86:E86"/>
    <mergeCell ref="H86:I86"/>
    <mergeCell ref="L86:M86"/>
    <mergeCell ref="P86:Q86"/>
    <mergeCell ref="E82:F82"/>
    <mergeCell ref="I82:J82"/>
    <mergeCell ref="M82:N82"/>
    <mergeCell ref="Q82:R82"/>
    <mergeCell ref="E83:F83"/>
    <mergeCell ref="I83:J83"/>
    <mergeCell ref="M83:N83"/>
    <mergeCell ref="Q83:R83"/>
    <mergeCell ref="D87:E87"/>
    <mergeCell ref="B77:B83"/>
    <mergeCell ref="C77:C83"/>
    <mergeCell ref="E77:F77"/>
    <mergeCell ref="I77:J77"/>
    <mergeCell ref="M77:N77"/>
    <mergeCell ref="Q77:R77"/>
    <mergeCell ref="E78:F78"/>
    <mergeCell ref="E80:F80"/>
    <mergeCell ref="B88:B99"/>
    <mergeCell ref="C88:C99"/>
    <mergeCell ref="D89:D90"/>
    <mergeCell ref="E89:E90"/>
    <mergeCell ref="F89:F90"/>
    <mergeCell ref="D85:G85"/>
    <mergeCell ref="H85:K85"/>
    <mergeCell ref="L85:O85"/>
    <mergeCell ref="S89:S90"/>
    <mergeCell ref="D92:D93"/>
    <mergeCell ref="E92:E93"/>
    <mergeCell ref="F92:F93"/>
    <mergeCell ref="G92:G93"/>
    <mergeCell ref="H92:H93"/>
    <mergeCell ref="I92:I93"/>
    <mergeCell ref="J92:J93"/>
    <mergeCell ref="K92:K93"/>
    <mergeCell ref="L92:L93"/>
    <mergeCell ref="M89:M90"/>
    <mergeCell ref="N89:N90"/>
    <mergeCell ref="O89:O90"/>
    <mergeCell ref="P89:P90"/>
    <mergeCell ref="Q89:Q90"/>
    <mergeCell ref="R89:R90"/>
    <mergeCell ref="G89:G90"/>
    <mergeCell ref="H89:H90"/>
    <mergeCell ref="I89:I90"/>
    <mergeCell ref="J89:J90"/>
    <mergeCell ref="K89:K90"/>
    <mergeCell ref="L89:L90"/>
    <mergeCell ref="S92:S93"/>
    <mergeCell ref="D95:D96"/>
    <mergeCell ref="E95:E96"/>
    <mergeCell ref="F95:F96"/>
    <mergeCell ref="G95:G96"/>
    <mergeCell ref="H95:H96"/>
    <mergeCell ref="I95:I96"/>
    <mergeCell ref="J95:J96"/>
    <mergeCell ref="K95:K96"/>
    <mergeCell ref="L95:L96"/>
    <mergeCell ref="M92:M93"/>
    <mergeCell ref="N92:N93"/>
    <mergeCell ref="O92:O93"/>
    <mergeCell ref="P92:P93"/>
    <mergeCell ref="Q92:Q93"/>
    <mergeCell ref="R92:R93"/>
    <mergeCell ref="S95:S96"/>
    <mergeCell ref="M95:M96"/>
    <mergeCell ref="B102:B111"/>
    <mergeCell ref="C102:C103"/>
    <mergeCell ref="F102:G102"/>
    <mergeCell ref="J102:K102"/>
    <mergeCell ref="N102:O102"/>
    <mergeCell ref="M98:M99"/>
    <mergeCell ref="N98:N99"/>
    <mergeCell ref="O98:O99"/>
    <mergeCell ref="P98:P99"/>
    <mergeCell ref="F103:G103"/>
    <mergeCell ref="J103:K103"/>
    <mergeCell ref="N103:O103"/>
    <mergeCell ref="C104:C111"/>
    <mergeCell ref="D101:G101"/>
    <mergeCell ref="H101:K101"/>
    <mergeCell ref="L101:O101"/>
    <mergeCell ref="D98:D99"/>
    <mergeCell ref="E98:E99"/>
    <mergeCell ref="F98:F99"/>
    <mergeCell ref="G98:G99"/>
    <mergeCell ref="H98:H99"/>
    <mergeCell ref="I98:I99"/>
    <mergeCell ref="J98:J99"/>
    <mergeCell ref="K98:K99"/>
    <mergeCell ref="L123:O123"/>
    <mergeCell ref="P123:S123"/>
    <mergeCell ref="M119:N119"/>
    <mergeCell ref="M120:N120"/>
    <mergeCell ref="M121:N121"/>
    <mergeCell ref="R116:S116"/>
    <mergeCell ref="R117:S117"/>
    <mergeCell ref="R118:S118"/>
    <mergeCell ref="R119:S119"/>
    <mergeCell ref="R120:S120"/>
    <mergeCell ref="R121:S121"/>
    <mergeCell ref="H124:K124"/>
    <mergeCell ref="L124:O124"/>
    <mergeCell ref="B112:B121"/>
    <mergeCell ref="C112:C113"/>
    <mergeCell ref="C114:C121"/>
    <mergeCell ref="E114:F114"/>
    <mergeCell ref="E115:F115"/>
    <mergeCell ref="E116:F116"/>
    <mergeCell ref="E117:F117"/>
    <mergeCell ref="E118:F118"/>
    <mergeCell ref="E119:F119"/>
    <mergeCell ref="E120:F120"/>
    <mergeCell ref="I116:J116"/>
    <mergeCell ref="I117:J117"/>
    <mergeCell ref="I118:J118"/>
    <mergeCell ref="I119:J119"/>
    <mergeCell ref="I120:J120"/>
    <mergeCell ref="I121:J121"/>
    <mergeCell ref="M116:N116"/>
    <mergeCell ref="M117:N117"/>
    <mergeCell ref="M118:N118"/>
    <mergeCell ref="E121:F121"/>
    <mergeCell ref="D123:G123"/>
    <mergeCell ref="H123:K123"/>
    <mergeCell ref="C2:G2"/>
    <mergeCell ref="B6:G6"/>
    <mergeCell ref="B7:G7"/>
    <mergeCell ref="B8:G8"/>
    <mergeCell ref="C3:G3"/>
    <mergeCell ref="M129:N129"/>
    <mergeCell ref="Q129:R129"/>
    <mergeCell ref="C128:C129"/>
    <mergeCell ref="E128:F128"/>
    <mergeCell ref="I128:J128"/>
    <mergeCell ref="M128:N128"/>
    <mergeCell ref="Q128:R128"/>
    <mergeCell ref="E129:F129"/>
    <mergeCell ref="I129:J129"/>
    <mergeCell ref="P124:S124"/>
    <mergeCell ref="D125:G125"/>
    <mergeCell ref="H125:K125"/>
    <mergeCell ref="L125:O125"/>
    <mergeCell ref="P125:S125"/>
    <mergeCell ref="B126:B129"/>
    <mergeCell ref="C126:C127"/>
    <mergeCell ref="B124:B125"/>
    <mergeCell ref="C124:C125"/>
    <mergeCell ref="D124:G124"/>
    <mergeCell ref="J68:K68"/>
    <mergeCell ref="J69:K69"/>
    <mergeCell ref="N68:O68"/>
    <mergeCell ref="N69:O69"/>
    <mergeCell ref="R68:S68"/>
    <mergeCell ref="R69:S69"/>
    <mergeCell ref="I114:J114"/>
    <mergeCell ref="I115:J115"/>
    <mergeCell ref="M114:N114"/>
    <mergeCell ref="M115:N115"/>
    <mergeCell ref="R115:S115"/>
    <mergeCell ref="R114:S114"/>
    <mergeCell ref="P101:S101"/>
    <mergeCell ref="Q98:Q99"/>
    <mergeCell ref="R98:R99"/>
    <mergeCell ref="N95:N96"/>
    <mergeCell ref="O95:O96"/>
    <mergeCell ref="P95:P96"/>
    <mergeCell ref="Q95:Q96"/>
    <mergeCell ref="R95:R96"/>
    <mergeCell ref="R102:S102"/>
    <mergeCell ref="R103:S103"/>
    <mergeCell ref="S98:S99"/>
    <mergeCell ref="L98:L99"/>
  </mergeCells>
  <conditionalFormatting sqref="E136">
    <cfRule type="iconSet" priority="1">
      <iconSet iconSet="4ArrowsGray">
        <cfvo type="percent" val="0"/>
        <cfvo type="percent" val="25"/>
        <cfvo type="percent" val="50"/>
        <cfvo type="percent" val="75"/>
      </iconSet>
    </cfRule>
  </conditionalFormatting>
  <dataValidations xWindow="633" yWindow="580" count="65">
    <dataValidation type="list" allowBlank="1" showInputMessage="1" showErrorMessage="1" prompt="Select type of policy" sqref="G127" xr:uid="{00000000-0002-0000-0700-000000000000}">
      <formula1>$H$164:$H$185</formula1>
    </dataValidation>
    <dataValidation type="list" allowBlank="1" showInputMessage="1" showErrorMessage="1" prompt="Select type of assets" sqref="E113 Q113 M113 I113" xr:uid="{00000000-0002-0000-0700-000001000000}">
      <formula1>$L$140:$L$146</formula1>
    </dataValidation>
    <dataValidation type="whole" allowBlank="1" showInputMessage="1" showErrorMessage="1" error="Please enter a number here" prompt="Enter No. of development strategies" sqref="D129 H129 L129 P129" xr:uid="{00000000-0002-0000-0700-000002000000}">
      <formula1>0</formula1>
      <formula2>999999999</formula2>
    </dataValidation>
    <dataValidation type="whole" allowBlank="1" showInputMessage="1" showErrorMessage="1" error="Please enter a number" prompt="Enter No. of policy introduced or adjusted" sqref="D127 H127 L127 P127" xr:uid="{00000000-0002-0000-0700-000003000000}">
      <formula1>0</formula1>
      <formula2>999999999999</formula2>
    </dataValidation>
    <dataValidation type="decimal" allowBlank="1" showInputMessage="1" showErrorMessage="1" error="Please enter a number" prompt="Enter income level of households" sqref="O121 G121 K121 G115 G117 G119 K115 K117 K119 O115 O117 O119" xr:uid="{00000000-0002-0000-0700-000004000000}">
      <formula1>0</formula1>
      <formula2>9999999999999</formula2>
    </dataValidation>
    <dataValidation type="whole" allowBlank="1" showInputMessage="1" showErrorMessage="1" prompt="Enter number of households" sqref="L121 D121 H121 D115 D117 D119 H115 H117 H119 L115 L117 L119 P115 P117 P119 P121" xr:uid="{00000000-0002-0000-0700-000005000000}">
      <formula1>0</formula1>
      <formula2>999999999999</formula2>
    </dataValidation>
    <dataValidation type="whole" allowBlank="1" showInputMessage="1" showErrorMessage="1" prompt="Enter number of assets" sqref="D113 P113 L113 H113" xr:uid="{00000000-0002-0000-0700-000006000000}">
      <formula1>0</formula1>
      <formula2>9999999999999</formula2>
    </dataValidation>
    <dataValidation type="whole" allowBlank="1" showInputMessage="1" showErrorMessage="1" error="Please enter a number here" prompt="Please enter the No. of targeted households" sqref="D103 L111 H103 D111 H111 L103 P103 D105 D107 D109 H105 H107 H109 L105 L107 L109 P105 P107 P109 P111" xr:uid="{00000000-0002-0000-0700-000007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M92:M93 I92:I93 I95:I96 I98:I99 M98:M99 M95:M96 M89:M90 Q89:Q90 Q92:Q93 Q95:Q96 Q98:Q99" xr:uid="{00000000-0002-0000-0700-000008000000}">
      <formula1>0</formula1>
    </dataValidation>
    <dataValidation type="whole" allowBlank="1" showInputMessage="1" showErrorMessage="1" error="Please enter a number here" prompt="Please enter a number" sqref="D78:D83 H78:H83 L78:L83 P78:P83 E54 E27" xr:uid="{00000000-0002-0000-0700-000009000000}">
      <formula1>0</formula1>
      <formula2>9999999999999990</formula2>
    </dataValidation>
    <dataValidation type="decimal" allowBlank="1" showInputMessage="1" showErrorMessage="1" errorTitle="Invalid data" error="Please enter a number" prompt="Please enter a number here" sqref="P65 I54 D65 H65 L65" xr:uid="{00000000-0002-0000-0700-00000A000000}">
      <formula1>0</formula1>
      <formula2>9999999999</formula2>
    </dataValidation>
    <dataValidation type="decimal" allowBlank="1" showInputMessage="1" showErrorMessage="1" errorTitle="Invalid data" error="Please enter a number" prompt="Enter total number of staff trained" sqref="D57" xr:uid="{00000000-0002-0000-0700-00000B000000}">
      <formula1>0</formula1>
      <formula2>9999999999</formula2>
    </dataValidation>
    <dataValidation type="decimal" allowBlank="1" showInputMessage="1" showErrorMessage="1" errorTitle="Invalid data" error="Please enter a number" sqref="M54 P57 L57 H57 Q54" xr:uid="{00000000-0002-0000-0700-00000C000000}">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xr:uid="{00000000-0002-0000-0700-00000D000000}">
      <formula1>0</formula1>
      <formula2>9999999</formula2>
    </dataValidation>
    <dataValidation type="list" allowBlank="1" showInputMessage="1" showErrorMessage="1" error="Select from the drop-down list" prompt="Select the geographical coverage of the Early Warning System" sqref="G40 S49 S46 S43 S40 O49 O46 O43 O40 K49 K46 K43 K40 G49 G46 G43" xr:uid="{00000000-0002-0000-0700-00000E000000}">
      <formula1>$D$151:$D$153</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xr:uid="{00000000-0002-0000-0700-00000F000000}">
      <formula1>0</formula1>
      <formula2>9999999999</formula2>
    </dataValidation>
    <dataValidation type="list" allowBlank="1" showInputMessage="1" showErrorMessage="1" prompt="Select income source" sqref="E115:F115 R121 R119 R117 M121 M119 M117 I121 I119 I117 R115 M115 I115 E117:F117 E119:F119 E121:F121" xr:uid="{00000000-0002-0000-0700-000010000000}">
      <formula1>$K$139:$K$153</formula1>
    </dataValidation>
    <dataValidation type="list" allowBlank="1" showInputMessage="1" showErrorMessage="1" prompt="Please select the alternate source" sqref="G111 S111 S109 S107 S105 O109 O107 O105 K109 K107 K105 G109 G107 K111 G105 O111" xr:uid="{00000000-0002-0000-0700-000011000000}">
      <formula1>$K$139:$K$153</formula1>
    </dataValidation>
    <dataValidation type="list" allowBlank="1" showInputMessage="1" showErrorMessage="1" prompt="Select % increase in income level" sqref="F111 R111 R109 R107 R105 N109 N107 N105 J109 J107 J105 F109 F107 J111 F105 N111" xr:uid="{00000000-0002-0000-0700-000012000000}">
      <formula1>$E$168:$E$176</formula1>
    </dataValidation>
    <dataValidation type="list" allowBlank="1" showInputMessage="1" showErrorMessage="1" prompt="Select type of natural assets protected or rehabilitated" sqref="D89:D90 D92:D93 D95:D96 D98:D99 H89:H90 H92:H93 H95:H96 H98:H99 L92:L93 L95:L96 L98:L99 P92:P93 P95:P96 P98:P99 L89:L90 P89:P90" xr:uid="{00000000-0002-0000-0700-000013000000}">
      <formula1>$C$166:$C$173</formula1>
    </dataValidation>
    <dataValidation type="list" allowBlank="1" showInputMessage="1" showErrorMessage="1" prompt="Enter the unit and type of the natural asset of ecosystem restored" sqref="F89:F90 J92:J93 J95:J96 J98:J99 N92:N93 N95:N96 N98:N99 F98:F99 F95:F96 F92:F93 N89:N90 J89:J90" xr:uid="{00000000-0002-0000-0700-000014000000}">
      <formula1>$C$160:$C$163</formula1>
    </dataValidation>
    <dataValidation type="list" allowBlank="1" showInputMessage="1" showErrorMessage="1" prompt="Select targeted asset" sqref="E71:E76 I71:I76 M71:M76 Q71:Q76" xr:uid="{00000000-0002-0000-0700-000015000000}">
      <formula1>$J$165:$J$166</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xr:uid="{00000000-0002-0000-0700-000016000000}">
      <formula1>$D$163:$D$166</formula1>
    </dataValidation>
    <dataValidation type="list" allowBlank="1" showInputMessage="1" showErrorMessage="1" prompt="Select status" sqref="O38 S38 S36 S34 S32 S30 O36 O34 O32 O30 K36 K34 K32 K30 G38 G34 G32 G30 G36 K38" xr:uid="{00000000-0002-0000-0700-000017000000}">
      <formula1>$E$163:$E$165</formula1>
    </dataValidation>
    <dataValidation type="list" allowBlank="1" showInputMessage="1" showErrorMessage="1" sqref="E142:E143" xr:uid="{00000000-0002-0000-0700-000018000000}">
      <formula1>$D$16:$D$18</formula1>
    </dataValidation>
    <dataValidation type="list" allowBlank="1" showInputMessage="1" showErrorMessage="1" prompt="Select effectiveness" sqref="G129 S129 O129 K129" xr:uid="{00000000-0002-0000-0700-000019000000}">
      <formula1>$K$155:$K$159</formula1>
    </dataValidation>
    <dataValidation type="list" allowBlank="1" showInputMessage="1" showErrorMessage="1" prompt="Select a sector" sqref="F63:G63 R63:S63 N63:O63 J63:K63" xr:uid="{00000000-0002-0000-0700-00001A000000}">
      <formula1>$J$146:$J$154</formula1>
    </dataValidation>
    <dataValidation type="decimal" allowBlank="1" showInputMessage="1" showErrorMessage="1" errorTitle="Invalid data" error="Please enter a number between 0 and 9999999" prompt="Enter a number here" sqref="E21:G21 Q27 I21:K21 Q21:S21 M27 I27 M21:O21" xr:uid="{00000000-0002-0000-0700-00001B000000}">
      <formula1>0</formula1>
      <formula2>99999999999</formula2>
    </dataValidation>
    <dataValidation type="decimal" allowBlank="1" showInputMessage="1" showErrorMessage="1" errorTitle="Invalid data" error="Enter a percentage between 0 and 100" prompt="Enter a percentage (between 0 and 100)" sqref="F22:G23 J22:K23 R22:S23 N22:O23" xr:uid="{00000000-0002-0000-0700-00001C000000}">
      <formula1>0</formula1>
      <formula2>100</formula2>
    </dataValidation>
    <dataValidation type="decimal" allowBlank="1" showInputMessage="1" showErrorMessage="1" errorTitle="Invalid data" error="Please enter a number between 0 and 100" prompt="Enter a percentage between 0 and 100" sqref="E22:E23 E65 I22:I23 M22:M23 M28 I28 Q22:Q23 E28 E55 E103 I55 M55 M57 I57 Q28 E57 Q57 I65 M65 Q65 Q103 M111 I111 M103 I103 E111 Q55 D63:E63 E105 E107 E109 I105 I107 I109 M105 M107 M109 Q105 Q107 Q109 Q111 H63:I63 L63:M63 P63:Q63" xr:uid="{00000000-0002-0000-0700-00001D000000}">
      <formula1>0</formula1>
      <formula2>100</formula2>
    </dataValidation>
    <dataValidation type="list" allowBlank="1" showInputMessage="1" showErrorMessage="1" prompt="Select type of policy" sqref="S127 K127 O127" xr:uid="{00000000-0002-0000-0700-00001E000000}">
      <formula1>policy</formula1>
    </dataValidation>
    <dataValidation type="list" allowBlank="1" showInputMessage="1" showErrorMessage="1" prompt="Select income source" sqref="Q115 Q119 Q121 Q117" xr:uid="{00000000-0002-0000-0700-00001F000000}">
      <formula1>incomesource</formula1>
    </dataValidation>
    <dataValidation type="list" allowBlank="1" showInputMessage="1" showErrorMessage="1" prompt="Select the effectiveness of protection/rehabilitation" sqref="S98 S92 S95 S89" xr:uid="{00000000-0002-0000-0700-000020000000}">
      <formula1>effectiveness</formula1>
    </dataValidation>
    <dataValidation type="list" allowBlank="1" showInputMessage="1" showErrorMessage="1" prompt="Select programme/sector" sqref="F87 R87 N87 J87" xr:uid="{00000000-0002-0000-0700-000021000000}">
      <formula1>$J$146:$J$154</formula1>
    </dataValidation>
    <dataValidation type="list" allowBlank="1" showInputMessage="1" showErrorMessage="1" prompt="Select level of improvements" sqref="I87 M87 Q87" xr:uid="{00000000-0002-0000-0700-000022000000}">
      <formula1>effectiveness</formula1>
    </dataValidation>
    <dataValidation type="list" allowBlank="1" showInputMessage="1" showErrorMessage="1" prompt="Select changes in asset" sqref="F71:G76 R71:S76 N71:O76 J71:K76" xr:uid="{00000000-0002-0000-0700-000023000000}">
      <formula1>$I$155:$I$159</formula1>
    </dataValidation>
    <dataValidation type="list" allowBlank="1" showInputMessage="1" showErrorMessage="1" prompt="Select response level" sqref="F69 R69 N69 J69" xr:uid="{00000000-0002-0000-0700-000024000000}">
      <formula1>$H$155:$H$159</formula1>
    </dataValidation>
    <dataValidation type="list" allowBlank="1" showInputMessage="1" showErrorMessage="1" prompt="Select geographical scale" sqref="E69 Q69 M69 I69" xr:uid="{00000000-0002-0000-0700-000025000000}">
      <formula1>$D$151:$D$153</formula1>
    </dataValidation>
    <dataValidation type="list" allowBlank="1" showInputMessage="1" showErrorMessage="1" prompt="Select project/programme sector" sqref="D69 Q30 Q32 Q34 Q36 Q38 M38 M36 M34 M32 M30 I30 I32 I34 I36 I38 E38 E36 E34 E32 E30 P69 L69 H69" xr:uid="{00000000-0002-0000-0700-000026000000}">
      <formula1>$J$146:$J$154</formula1>
    </dataValidation>
    <dataValidation type="list" allowBlank="1" showInputMessage="1" showErrorMessage="1" prompt="Select level of awarness" sqref="F65:G65 R65:S65 N65:O65 J65:K65" xr:uid="{00000000-0002-0000-0700-000027000000}">
      <formula1>$G$155:$G$159</formula1>
    </dataValidation>
    <dataValidation type="list" allowBlank="1" showInputMessage="1" showErrorMessage="1" prompt="Select scale" sqref="G59 S59 K59 O59" xr:uid="{00000000-0002-0000-0700-000028000000}">
      <formula1>$F$155:$F$158</formula1>
    </dataValidation>
    <dataValidation type="list" allowBlank="1" showInputMessage="1" showErrorMessage="1" prompt="Select scale" sqref="F127 Q59 M59 I59 E59 R38 R36 R34 R32 R30 N30 N32 N34 N36 N38 J38 J36 J34 J32 J30 F38 F36 F34 F32 F30 R127 N127 J127" xr:uid="{00000000-0002-0000-0700-000029000000}">
      <formula1>$D$151:$D$153</formula1>
    </dataValidation>
    <dataValidation type="list" allowBlank="1" showInputMessage="1" showErrorMessage="1" prompt="Select capacity level" sqref="G54 S54 K54 O54" xr:uid="{00000000-0002-0000-0700-00002A000000}">
      <formula1>$F$155:$F$158</formula1>
    </dataValidation>
    <dataValidation type="list" allowBlank="1" showInputMessage="1" showErrorMessage="1" prompt="Select sector" sqref="F54 Q127 R54 R113 N113 J113 F113 R59 E127 S78:S83 P71:P76 O78:O83 L71:L76 K78:K83 H71:H76 G78:G83 D71:D76 J59 N59 I127 J54 N54 M127 F59" xr:uid="{00000000-0002-0000-0700-00002B000000}">
      <formula1>$J$146:$J$154</formula1>
    </dataValidation>
    <dataValidation type="list" allowBlank="1" showInputMessage="1" showErrorMessage="1" sqref="I126 O112 K77 I77 G77 K126 M126 Q77 S77 E126 O126 F112 G126 S112 O77 M77 K112 S126 Q126" xr:uid="{00000000-0002-0000-0700-00002C000000}">
      <formula1>group</formula1>
    </dataValidation>
    <dataValidation type="list" allowBlank="1" showInputMessage="1" showErrorMessage="1" sqref="B66" xr:uid="{00000000-0002-0000-0700-00002D000000}">
      <formula1>selectyn</formula1>
    </dataValidation>
    <dataValidation type="list" allowBlank="1" showInputMessage="1" showErrorMessage="1" error="Select from the drop-down list" prompt="Select type of hazards information generated from the drop-down list_x000a_" sqref="F27:F28 R27:R28 N27:N28 J27:J28" xr:uid="{00000000-0002-0000-0700-00002E000000}">
      <formula1>$D$135:$D$142</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xr:uid="{00000000-0002-0000-0700-00002F000000}">
      <formula1>0</formula1>
      <formula2>99999</formula2>
    </dataValidation>
    <dataValidation type="list" allowBlank="1" showInputMessage="1" showErrorMessage="1" errorTitle="Select from the list" error="Select from the list" prompt="Select hazard addressed by the Early Warning System" sqref="S39 G39 G42 G45 G48 K48 K45 K42 K39 O39 O42 O45 O48 S48 S45 S42" xr:uid="{00000000-0002-0000-0700-000030000000}">
      <formula1>$D$135:$D$142</formula1>
    </dataValidation>
    <dataValidation type="list" allowBlank="1" showInputMessage="1" showErrorMessage="1" prompt="Select type" sqref="F57:G57 P59 L59 H59 D59 R57:S57 N57:O57 J57:K57" xr:uid="{00000000-0002-0000-0700-000031000000}">
      <formula1>$D$147:$D$149</formula1>
    </dataValidation>
    <dataValidation type="list" allowBlank="1" showInputMessage="1" showErrorMessage="1" sqref="E78:F83 I78:J83 M78:N83 Q78:R83" xr:uid="{00000000-0002-0000-0700-000032000000}">
      <formula1>type1</formula1>
    </dataValidation>
    <dataValidation type="list" allowBlank="1" showInputMessage="1" showErrorMessage="1" prompt="Select level of improvements" sqref="D87:E87 P87 L87 H87" xr:uid="{00000000-0002-0000-0700-000033000000}">
      <formula1>$K$155:$K$159</formula1>
    </dataValidation>
    <dataValidation type="list" allowBlank="1" showInputMessage="1" showErrorMessage="1" prompt="Select type" sqref="G87 O87 S87 K87" xr:uid="{00000000-0002-0000-0700-000034000000}">
      <formula1>$F$136:$F$140</formula1>
    </dataValidation>
    <dataValidation type="list" allowBlank="1" showInputMessage="1" showErrorMessage="1" error="Please select a level of effectiveness from the drop-down list" prompt="Select the level of effectiveness of protection/rehabilitation" sqref="G89:G90 R89:R90 R92:R93 R95:R96 R98:R99 O98:O99 O95:O96 O92:O93 O89:O90 K89:K90 K92:K93 K95:K96 K98:K99 G98:G99 G95:G96 G92:G93" xr:uid="{00000000-0002-0000-0700-000035000000}">
      <formula1>$K$155:$K$159</formula1>
    </dataValidation>
    <dataValidation type="list" allowBlank="1" showInputMessage="1" showErrorMessage="1" error="Please select improvement level from the drop-down list" prompt="Select improvement level" sqref="F103:G103 R103:S103 N103:O103 J103:K103" xr:uid="{00000000-0002-0000-0700-000036000000}">
      <formula1>$H$150:$H$154</formula1>
    </dataValidation>
    <dataValidation type="list" allowBlank="1" showInputMessage="1" showErrorMessage="1" prompt="Select adaptation strategy" sqref="G113 S113 O113 K113" xr:uid="{00000000-0002-0000-0700-000037000000}">
      <formula1>$I$161:$I$177</formula1>
    </dataValidation>
    <dataValidation type="list" allowBlank="1" showInputMessage="1" showErrorMessage="1" prompt="Select integration level" sqref="D125:S125" xr:uid="{00000000-0002-0000-0700-000038000000}">
      <formula1>$H$143:$H$147</formula1>
    </dataValidation>
    <dataValidation type="list" allowBlank="1" showInputMessage="1" showErrorMessage="1" prompt="Select state of enforcement" sqref="E129:F129 Q129:R129 M129:N129 I129:J129" xr:uid="{00000000-0002-0000-0700-000039000000}">
      <formula1>$I$136:$I$140</formula1>
    </dataValidation>
    <dataValidation type="list" allowBlank="1" showInputMessage="1" showErrorMessage="1" error="Please select the from the drop-down list_x000a_" prompt="Please select from the drop-down list" sqref="C17" xr:uid="{00000000-0002-0000-0700-00003A000000}">
      <formula1>$J$147:$J$154</formula1>
    </dataValidation>
    <dataValidation type="list" allowBlank="1" showInputMessage="1" showErrorMessage="1" error="Please select from the drop-down list" prompt="Please select from the drop-down list" sqref="C14" xr:uid="{00000000-0002-0000-0700-00003B000000}">
      <formula1>$C$156:$C$158</formula1>
    </dataValidation>
    <dataValidation type="list" allowBlank="1" showInputMessage="1" showErrorMessage="1" error="Select from the drop-down list" prompt="Select from the drop-down list" sqref="C16" xr:uid="{00000000-0002-0000-0700-00003C000000}">
      <formula1>$B$156:$B$159</formula1>
    </dataValidation>
    <dataValidation type="list" allowBlank="1" showInputMessage="1" showErrorMessage="1" error="Select from the drop-down list" prompt="Select from the drop-down list" sqref="C15" xr:uid="{00000000-0002-0000-0700-00003D000000}">
      <formula1>$B$162:$B$320</formula1>
    </dataValidation>
    <dataValidation allowBlank="1" showInputMessage="1" showErrorMessage="1" prompt="Please enter your project ID" sqref="C12" xr:uid="{00000000-0002-0000-0700-00003E000000}"/>
    <dataValidation allowBlank="1" showInputMessage="1" showErrorMessage="1" prompt="Enter the name of the Implementing Entity_x000a_" sqref="C13" xr:uid="{00000000-0002-0000-0700-00003F000000}"/>
    <dataValidation type="list" allowBlank="1" showInputMessage="1" showErrorMessage="1" error="Select from the drop-down list._x000a_" prompt="Select overall effectiveness" sqref="G27:G28 K27:K28 O27:O28 S27:S28" xr:uid="{00000000-0002-0000-0700-000040000000}">
      <formula1>$K$155:$K$159</formula1>
    </dataValidation>
  </dataValidations>
  <pageMargins left="0.7" right="0.7" top="0.75" bottom="0.75" header="0.3" footer="0.3"/>
  <pageSetup paperSize="8" scale="36" fitToHeight="0" orientation="landscape" cellComments="asDisplayed"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B4"/>
  <sheetViews>
    <sheetView workbookViewId="0">
      <selection activeCell="H4" sqref="H4"/>
    </sheetView>
  </sheetViews>
  <sheetFormatPr defaultRowHeight="14.5" x14ac:dyDescent="0.35"/>
  <cols>
    <col min="1" max="1" width="2.453125" customWidth="1"/>
    <col min="2" max="2" width="109.1796875" customWidth="1"/>
    <col min="3" max="3" width="2.453125" customWidth="1"/>
  </cols>
  <sheetData>
    <row r="1" spans="2:2" ht="15.5" thickBot="1" x14ac:dyDescent="0.4">
      <c r="B1" s="28" t="s">
        <v>246</v>
      </c>
    </row>
    <row r="2" spans="2:2" ht="273.5" thickBot="1" x14ac:dyDescent="0.4">
      <c r="B2" s="29" t="s">
        <v>247</v>
      </c>
    </row>
    <row r="3" spans="2:2" ht="15.5" thickBot="1" x14ac:dyDescent="0.4">
      <c r="B3" s="28" t="s">
        <v>248</v>
      </c>
    </row>
    <row r="4" spans="2:2" ht="247.5" thickBot="1" x14ac:dyDescent="0.4">
      <c r="B4" s="30" t="s">
        <v>249</v>
      </c>
    </row>
  </sheetData>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ProjectId xmlns="dc9b7735-1e97-4a24-b7a2-47bf824ab39e">52</ProjectId>
    <ReportingPeriod xmlns="dc9b7735-1e97-4a24-b7a2-47bf824ab39e" xsi:nil="true"/>
    <WBDocsDocURL xmlns="dc9b7735-1e97-4a24-b7a2-47bf824ab39e">http://wbdocsservices.worldbank.org/services?I4_SERVICE=VC&amp;I4_KEY=TF069013&amp;I4_DOCID=090224b086171a59</WBDocsDocURL>
    <WBDocsDocURLPublicOnly xmlns="dc9b7735-1e97-4a24-b7a2-47bf824ab39e">http://pubdocs.worldbank.org/en/206431538084533161/52-for-web-4583-Georgia-AF-PPR-May-2017.xlsx</WBDocsDocURLPublicOnly>
    <Fund_WBDocs xmlns="dc9b7735-1e97-4a24-b7a2-47bf824ab39e">AF</Fund_WBDocs>
    <ProjectStatus xmlns="dc9b7735-1e97-4a24-b7a2-47bf824ab39e">Project Approved</ProjectStatus>
    <PublicDoc xmlns="dc9b7735-1e97-4a24-b7a2-47bf824ab39e">Yes</PublicDoc>
    <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84</PPFDocumentType>
    <DocumentType_WBDocs xmlns="dc9b7735-1e97-4a24-b7a2-47bf824ab39e">Project Status Report</DocumentType_WBDocs>
    <TrusteeId xmlns="dc9b7735-1e97-4a24-b7a2-47bf824ab39e" xsi:nil="true"/>
    <WBDocsApproverName xmlns="dc9b7735-1e97-4a24-b7a2-47bf824ab39e" xsi:nil="true"/>
    <ApproverUPI_WBDocs xmlns="dc9b7735-1e97-4a24-b7a2-47bf824ab39e">000384891</ApproverUPI_WBDocs>
    <CurrentRequestId xmlns="dc9b7735-1e97-4a24-b7a2-47bf824ab39e" xsi:nil="true"/>
    <SentToWBDocsPublic xmlns="dc9b7735-1e97-4a24-b7a2-47bf824ab39e">Yes</SentToWBDocsPublic>
    <WBDocsMessage xmlns="dc9b7735-1e97-4a24-b7a2-47bf824ab39e" xsi:nil="true"/>
    <Fund xmlns="dc9b7735-1e97-4a24-b7a2-47bf824ab39e">AF</Fund>
    <AccesstoInfoException xmlns="dc9b7735-1e97-4a24-b7a2-47bf824ab39e" xsi:nil="true"/>
    <CashTransferId xmlns="dc9b7735-1e97-4a24-b7a2-47bf824ab39e" xsi:nil="true"/>
    <IsDraft xmlns="dc9b7735-1e97-4a24-b7a2-47bf824ab39e">true</IsDraft>
    <DocStatus xmlns="dc9b7735-1e97-4a24-b7a2-47bf824ab39e" xsi:nil="true"/>
    <comments xmlns="dc9b7735-1e97-4a24-b7a2-47bf824ab39e" xsi:nil="true"/>
    <CIFCoBenefitDocumentType xmlns="dc9b7735-1e97-4a24-b7a2-47bf824ab39e" xsi:nil="true"/>
    <DocumentCreateStatus xmlns="dc9b7735-1e97-4a24-b7a2-47bf824ab39e" xsi:nil="true"/>
    <ProjectRevisionId xmlns="dc9b7735-1e97-4a24-b7a2-47bf824ab39e" xsi:nil="true"/>
    <ProjectMilestone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FDA9D710-962F-4B08-9496-B763A94325FB}"/>
</file>

<file path=customXml/itemProps2.xml><?xml version="1.0" encoding="utf-8"?>
<ds:datastoreItem xmlns:ds="http://schemas.openxmlformats.org/officeDocument/2006/customXml" ds:itemID="{2B789AE9-626A-4D3B-B675-743A9D82551B}"/>
</file>

<file path=customXml/itemProps3.xml><?xml version="1.0" encoding="utf-8"?>
<ds:datastoreItem xmlns:ds="http://schemas.openxmlformats.org/officeDocument/2006/customXml" ds:itemID="{29A4A414-60FA-4CD7-ABC0-0D627DC3997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10</vt:i4>
      </vt:variant>
    </vt:vector>
  </HeadingPairs>
  <TitlesOfParts>
    <vt:vector size="19" baseType="lpstr">
      <vt:lpstr>Overview</vt:lpstr>
      <vt:lpstr>FinancialData</vt:lpstr>
      <vt:lpstr>Procurement</vt:lpstr>
      <vt:lpstr>Risk Assesment</vt:lpstr>
      <vt:lpstr>Rating</vt:lpstr>
      <vt:lpstr>Project Indicators</vt:lpstr>
      <vt:lpstr>Lessons Learned</vt:lpstr>
      <vt:lpstr>Results Tracker</vt:lpstr>
      <vt:lpstr>Units for Indicators</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Martina Dorigo</cp:lastModifiedBy>
  <cp:lastPrinted>2012-08-08T16:02:07Z</cp:lastPrinted>
  <dcterms:created xsi:type="dcterms:W3CDTF">2010-11-30T14:15:01Z</dcterms:created>
  <dcterms:modified xsi:type="dcterms:W3CDTF">2018-09-21T22:19:25Z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8602daae-4394-45c7-b912-0c99bcc17980,5;8602daae-4394-45c7-b912-0c99bcc17980,7;8602daae-4394-45c7-b912-0c99bcc17980,9;8602daae-4394-45c7-b912-0c99bcc17980,11;8602daae-4394-45c7-b912-0c99bcc17980,13;8602daae-4394-45c7-b912-0c99bcc17980,15;8602daae-4394-45c7-b912-0c99bcc17980,17;8602daae-4394-45c7-b912-0c99bcc17980,19;</vt:lpwstr>
  </property>
</Properties>
</file>