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ink/ink1.xml" ContentType="application/inkml+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wb512518\Downloads\"/>
    </mc:Choice>
  </mc:AlternateContent>
  <xr:revisionPtr revIDLastSave="0" documentId="8_{56A4A05C-6D35-4745-B542-2AFAE0313107}" xr6:coauthVersionLast="47" xr6:coauthVersionMax="47" xr10:uidLastSave="{00000000-0000-0000-0000-000000000000}"/>
  <bookViews>
    <workbookView xWindow="-110" yWindow="-110" windowWidth="19420" windowHeight="10420" tabRatio="753" activeTab="2" xr2:uid="{00000000-000D-0000-FFFF-FFFF00000000}"/>
  </bookViews>
  <sheets>
    <sheet name="Overview" sheetId="1" r:id="rId1"/>
    <sheet name="Financial Data" sheetId="13" r:id="rId2"/>
    <sheet name="Risk Assesment" sheetId="4" r:id="rId3"/>
    <sheet name="ESP Compliance" sheetId="5" r:id="rId4"/>
    <sheet name="Project Indicators" sheetId="9" r:id="rId5"/>
    <sheet name="GP Compliance" sheetId="6" r:id="rId6"/>
    <sheet name="ESP and GP Guidance notes" sheetId="7" r:id="rId7"/>
    <sheet name="Rating" sheetId="8" r:id="rId8"/>
    <sheet name="Lessons Learned" sheetId="10" r:id="rId9"/>
    <sheet name="Results Tracker" sheetId="11" r:id="rId10"/>
  </sheets>
  <externalReferences>
    <externalReference r:id="rId11"/>
  </externalReferences>
  <definedNames>
    <definedName name="_xlnm._FilterDatabase" localSheetId="7" hidden="1">Rating!$C$7:$K$8</definedName>
    <definedName name="iincome" localSheetId="3">#REF!</definedName>
    <definedName name="iincome" localSheetId="5">#REF!</definedName>
    <definedName name="iincome">#REF!</definedName>
    <definedName name="income" localSheetId="3">#REF!</definedName>
    <definedName name="income" localSheetId="5">#REF!</definedName>
    <definedName name="income" localSheetId="9">#REF!</definedName>
    <definedName name="income">#REF!</definedName>
    <definedName name="incomelevel" localSheetId="8">#REF!</definedName>
    <definedName name="incomelevel" localSheetId="9">'Results Tracker'!$E$141:$E$143</definedName>
    <definedName name="incomelevel">#REF!</definedName>
    <definedName name="info" localSheetId="8">#REF!</definedName>
    <definedName name="info" localSheetId="9">'Results Tracker'!$E$160:$E$162</definedName>
    <definedName name="info">#REF!</definedName>
    <definedName name="Month">[1]Dropdowns!$G$2:$G$13</definedName>
    <definedName name="overalleffect" localSheetId="8">#REF!</definedName>
    <definedName name="overalleffect" localSheetId="9">'Results Tracker'!$D$160:$D$162</definedName>
    <definedName name="overalleffect">#REF!</definedName>
    <definedName name="physicalassets" localSheetId="8">#REF!</definedName>
    <definedName name="physicalassets" localSheetId="9">'Results Tracker'!$J$160:$J$168</definedName>
    <definedName name="physicalassets">#REF!</definedName>
    <definedName name="quality" localSheetId="8">#REF!</definedName>
    <definedName name="quality" localSheetId="9">'Results Tracker'!$B$151:$B$155</definedName>
    <definedName name="quality">#REF!</definedName>
    <definedName name="question" localSheetId="8">#REF!</definedName>
    <definedName name="question" localSheetId="9">'Results Tracker'!$F$151:$F$153</definedName>
    <definedName name="question">#REF!</definedName>
    <definedName name="responses" localSheetId="8">#REF!</definedName>
    <definedName name="responses" localSheetId="9">'Results Tracker'!$C$151:$C$155</definedName>
    <definedName name="responses">#REF!</definedName>
    <definedName name="state" localSheetId="8">#REF!</definedName>
    <definedName name="state" localSheetId="9">'Results Tracker'!$I$155:$I$157</definedName>
    <definedName name="state">#REF!</definedName>
    <definedName name="type1" localSheetId="3">#REF!</definedName>
    <definedName name="type1" localSheetId="5">#REF!</definedName>
    <definedName name="type1" localSheetId="8">#REF!</definedName>
    <definedName name="type1" localSheetId="9">'Results Tracker'!$G$151:$G$154</definedName>
    <definedName name="type1">#REF!</definedName>
    <definedName name="Year">[1]Dropdowns!$H$2:$H$36</definedName>
    <definedName name="yesno" localSheetId="8">#REF!</definedName>
    <definedName name="yesno" localSheetId="9">'Results Tracker'!$E$147:$E$148</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21" i="11" l="1"/>
  <c r="AL45" i="13"/>
  <c r="AD45" i="13"/>
  <c r="V45" i="13"/>
  <c r="N45" i="13"/>
  <c r="F35" i="13"/>
  <c r="F45" i="13"/>
  <c r="AL29" i="13"/>
  <c r="AD29" i="13"/>
  <c r="N29" i="13"/>
  <c r="F28" i="13"/>
  <c r="F27" i="13"/>
  <c r="F25" i="13"/>
  <c r="F24" i="13"/>
  <c r="F23" i="13"/>
  <c r="F22" i="13"/>
  <c r="F21" i="13"/>
  <c r="F19" i="13"/>
  <c r="F18" i="13"/>
  <c r="V29" i="13"/>
  <c r="F17" i="13"/>
  <c r="F29" i="13" s="1"/>
</calcChain>
</file>

<file path=xl/sharedStrings.xml><?xml version="1.0" encoding="utf-8"?>
<sst xmlns="http://schemas.openxmlformats.org/spreadsheetml/2006/main" count="2141" uniqueCount="1072">
  <si>
    <t>Project Performance Report (PPR)*</t>
  </si>
  <si>
    <r>
      <rPr>
        <i/>
        <sz val="9"/>
        <color theme="1"/>
        <rFont val="Times New Roman"/>
        <family val="1"/>
      </rPr>
      <t>* Refers to both projects and programs</t>
    </r>
    <r>
      <rPr>
        <sz val="11"/>
        <color theme="1"/>
        <rFont val="Times New Roman"/>
        <family val="1"/>
      </rPr>
      <t xml:space="preserve"> </t>
    </r>
  </si>
  <si>
    <t>Period of Report (Dates)</t>
  </si>
  <si>
    <t>March 2021 to March 2022</t>
  </si>
  <si>
    <t xml:space="preserve">Project Title: </t>
  </si>
  <si>
    <t>Ecosystem-based Adaptation at Communities of the Central Forest Corridor in Tegucigalpa</t>
  </si>
  <si>
    <t xml:space="preserve">Project Summary: </t>
  </si>
  <si>
    <t>The main objective of the project is to increase climate resilience of the most vulnerable communities in the Central Forest Corridor and the adaptation capacity of its municipalities with emphasis on securing livelihoods and the continued provision of ecosystem goods and services for Tegucigalpa and surroundings.
Enhancement of biodiversity and ecosystem services represents a key adaptation strategy for communities of CFC, given that there is a very significant dependency between communities in the CFC and the natural resources present, as source of a range of ecosystem services. Climate related challenges identified in the CFC are intrinsically linked to water resources availability such as strong rainfall that decrease water quantity and quality to satisfy the demands from communities that live in the CFC, on the other hand, the loss of forest cover is posing a high risk on these communities. Natural resources vulnerability towards the impacts of extreme events exacerbated by climate change, have a strong negative effect on livelihoods directly related to these natural resources. Therefore, the project aims to enhance how these communities make a better use of their resources and to recover the lost forest coverage, reducing the current threats to biodiversity and ecosystem services. These biodiversity and ecosystem services can help to buffer these forests from perturbation, promoting natural reforestation and conservation, having communities to manage protected areas, that will increase their resilience to climate change.
To achieve the above objective, the project will focus on three components that are closely related through governance strengthening at the municipal level, enabling them to implement on-the-ground adaptation measures for forest restoration and management of water, land and forest resources, supplemented with activities to strengthen knowledge and information management, and monitoring of climate change vulnerability and adaptive capacity to CC.
 COMPONENT 1: Strengthening of local and community governance for climate resilience
 COMPONENT 2: On the ground adaptation measures for forest, land and water resources management
 COMPONENT 3: Strengthening knowledge, information management and monitoring systems on climate change vulnerability and adaptive capacity.</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</si>
  <si>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</si>
  <si>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</si>
  <si>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</si>
  <si>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</si>
  <si>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</si>
  <si>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</si>
  <si>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</si>
  <si>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</si>
  <si>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 xml:space="preserve">Database Number: </t>
  </si>
  <si>
    <t>HND/MIE/Multi/2016/1</t>
  </si>
  <si>
    <t>Afghanistan</t>
  </si>
  <si>
    <t>FP</t>
  </si>
  <si>
    <t>Yes</t>
  </si>
  <si>
    <t>Biodiversity</t>
  </si>
  <si>
    <t>U</t>
  </si>
  <si>
    <t>BD-SP1-PA Financing</t>
  </si>
  <si>
    <t>1: Arid &amp; semi-arid ecosystems</t>
  </si>
  <si>
    <t>Implementing Entity (IE) [name]:</t>
  </si>
  <si>
    <t>UNDP</t>
  </si>
  <si>
    <t>Albania</t>
  </si>
  <si>
    <t>MSP</t>
  </si>
  <si>
    <t>No</t>
  </si>
  <si>
    <t>Climate Change Adaptation</t>
  </si>
  <si>
    <t>S</t>
  </si>
  <si>
    <t>BD-SP2-Marine PA</t>
  </si>
  <si>
    <t>2: Coastal, marine &amp; freshwater ecosystems</t>
  </si>
  <si>
    <t>Type of IE:</t>
  </si>
  <si>
    <t>MIE</t>
  </si>
  <si>
    <t>Algeria</t>
  </si>
  <si>
    <t>EA</t>
  </si>
  <si>
    <t>Climate Change Mitigation</t>
  </si>
  <si>
    <t>MU</t>
  </si>
  <si>
    <t>BD-SP3-PA Networks</t>
  </si>
  <si>
    <t>3: Forest ecosystems</t>
  </si>
  <si>
    <t xml:space="preserve">Country(ies): </t>
  </si>
  <si>
    <t>Honduras</t>
  </si>
  <si>
    <t>Angola</t>
  </si>
  <si>
    <t>International Waters</t>
  </si>
  <si>
    <t>Good</t>
  </si>
  <si>
    <t>BD-SP5-Markets</t>
  </si>
  <si>
    <t>13: Conservation and Sustainable Use of Biological Diversity Important to Agriculture</t>
  </si>
  <si>
    <t>Relevant Geographic Points (i.e. cities, villages, bodies of water):</t>
  </si>
  <si>
    <t>Central Forest Corridor (CFC)</t>
  </si>
  <si>
    <t>Argentina</t>
  </si>
  <si>
    <t>Multiple Focal Area</t>
  </si>
  <si>
    <t>BD-SP7-Invasive Alien Species(IAS)</t>
  </si>
  <si>
    <t>6: Promoting the adoption of renewable energy by removing barriers and reducing implementation costs</t>
  </si>
  <si>
    <t>CC-SP2- Industrial EE</t>
  </si>
  <si>
    <t>8: Waterbody based operational program</t>
  </si>
  <si>
    <t>Project Milestones</t>
  </si>
  <si>
    <t>CC-SP3-RE,CC-SP4-Biomass</t>
  </si>
  <si>
    <t>9: Integrated Land and Water multiple focal area</t>
  </si>
  <si>
    <t>Milestone</t>
  </si>
  <si>
    <t>Bahamas</t>
  </si>
  <si>
    <t>CC-SP5-Transport</t>
  </si>
  <si>
    <t>10: Contaminants based operational program</t>
  </si>
  <si>
    <t>AFB Approval Date:</t>
  </si>
  <si>
    <t>March 17, 2017</t>
  </si>
  <si>
    <t>IE-AFB Agreement Signature Date:</t>
  </si>
  <si>
    <t>April 18, 2017</t>
  </si>
  <si>
    <t>CC-SP6-LULUCF</t>
  </si>
  <si>
    <t>12: Integrated Ecosystem Management</t>
  </si>
  <si>
    <t>Start of Project/Programme:</t>
  </si>
  <si>
    <t>March 04, 2019</t>
  </si>
  <si>
    <t>Cross cutting capacity building</t>
  </si>
  <si>
    <t>14: Persistent Organic Pollutants</t>
  </si>
  <si>
    <t>Actual Mid-term Review Date (if applicable):</t>
  </si>
  <si>
    <t>Original Completion Date:</t>
  </si>
  <si>
    <t>4 May 2022</t>
  </si>
  <si>
    <t xml:space="preserve">Revised Completion
Date after approval of </t>
  </si>
  <si>
    <t>March 04, 2024</t>
  </si>
  <si>
    <t xml:space="preserve"> extension request (if applic)</t>
  </si>
  <si>
    <t>List each approval condition, if any, and report on the status of meeting them (duplicate table as nec)</t>
  </si>
  <si>
    <t>Category of condition</t>
  </si>
  <si>
    <t>Condition or Requirement</t>
  </si>
  <si>
    <t>Current Status</t>
  </si>
  <si>
    <t xml:space="preserve">Planned actions, including a detailed time schedule </t>
  </si>
  <si>
    <t>List (only) inception report/ extension request(s)/ MTR that have been prepared for the project and 
provide date(s) of submission for each</t>
  </si>
  <si>
    <t>Cyprus</t>
  </si>
  <si>
    <t>Czech Republic</t>
  </si>
  <si>
    <t>List the Website address (URL) of project</t>
  </si>
  <si>
    <t>Democratic People's Republic of Korea</t>
  </si>
  <si>
    <t>Democratic Republic of the Congo</t>
  </si>
  <si>
    <t>Denmark</t>
  </si>
  <si>
    <t xml:space="preserve">Project contacts:  </t>
  </si>
  <si>
    <t>Djibouti</t>
  </si>
  <si>
    <t>National/Regional Project Manager/Coordinator</t>
  </si>
  <si>
    <t>Dominica</t>
  </si>
  <si>
    <t xml:space="preserve">Name: </t>
  </si>
  <si>
    <t>Vicente Aguilar</t>
  </si>
  <si>
    <t>Dominican Republic</t>
  </si>
  <si>
    <t xml:space="preserve">Email: </t>
  </si>
  <si>
    <t>vicente.va859@gmail.com</t>
  </si>
  <si>
    <t>Ecuador</t>
  </si>
  <si>
    <t xml:space="preserve">Date: </t>
  </si>
  <si>
    <t>Egypt</t>
  </si>
  <si>
    <r>
      <t>Government(s) DA 
[</t>
    </r>
    <r>
      <rPr>
        <b/>
        <i/>
        <sz val="9"/>
        <rFont val="Times New Roman"/>
        <family val="1"/>
      </rPr>
      <t>if regional project/program add rows as necessary</t>
    </r>
    <r>
      <rPr>
        <b/>
        <sz val="11"/>
        <rFont val="Times New Roman"/>
        <family val="1"/>
      </rPr>
      <t>]</t>
    </r>
  </si>
  <si>
    <t>El Salvador</t>
  </si>
  <si>
    <t>Lucky Medina</t>
  </si>
  <si>
    <t>Equatoral Guinea</t>
  </si>
  <si>
    <t>despachoministerial@miambiente.gob.hn</t>
  </si>
  <si>
    <t>Eritrea</t>
  </si>
  <si>
    <t>Estonia</t>
  </si>
  <si>
    <t>Implementing Entity</t>
  </si>
  <si>
    <t>Ethiopia</t>
  </si>
  <si>
    <t>Fiji</t>
  </si>
  <si>
    <t>Finland</t>
  </si>
  <si>
    <t>France</t>
  </si>
  <si>
    <t>Executing Agency</t>
  </si>
  <si>
    <t>Gambia</t>
  </si>
  <si>
    <t>Georgia</t>
  </si>
  <si>
    <t>Germany</t>
  </si>
  <si>
    <t>Ghana</t>
  </si>
  <si>
    <t>Greece</t>
  </si>
  <si>
    <t>Grenada</t>
  </si>
  <si>
    <t>Guatemala</t>
  </si>
  <si>
    <t>Guinea</t>
  </si>
  <si>
    <t>Guinea Bissau</t>
  </si>
  <si>
    <t>Guyana</t>
  </si>
  <si>
    <t>Haiti</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</si>
  <si>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</si>
  <si>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</si>
  <si>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</si>
  <si>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</si>
  <si>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</si>
  <si>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</si>
  <si>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</si>
  <si>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</si>
  <si>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</si>
  <si>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</si>
  <si>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</si>
  <si>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</si>
  <si>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</si>
  <si>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</si>
  <si>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</si>
  <si>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</si>
  <si>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</si>
  <si>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</si>
  <si>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</si>
  <si>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</si>
  <si>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</si>
  <si>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</si>
  <si>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</si>
  <si>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</si>
  <si>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</si>
  <si>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</si>
  <si>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</si>
  <si>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</si>
  <si>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</si>
  <si>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</si>
  <si>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</si>
  <si>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</si>
  <si>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</si>
  <si>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</si>
  <si>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</si>
  <si>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</si>
  <si>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</si>
  <si>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</si>
  <si>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</si>
  <si>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</si>
  <si>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</si>
  <si>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</si>
  <si>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</si>
  <si>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</si>
  <si>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</si>
  <si>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</si>
  <si>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</si>
  <si>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</si>
  <si>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</si>
  <si>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</si>
  <si>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</si>
  <si>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</si>
  <si>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</si>
  <si>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</si>
  <si>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</si>
  <si>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</si>
  <si>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</si>
  <si>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</si>
  <si>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</si>
  <si>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</si>
  <si>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</si>
  <si>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</si>
  <si>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</si>
  <si>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</si>
  <si>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</si>
  <si>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</si>
  <si>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</si>
  <si>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</si>
  <si>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</si>
  <si>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</si>
  <si>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</si>
  <si>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</si>
  <si>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</si>
  <si>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</si>
  <si>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</si>
  <si>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</si>
  <si>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</si>
  <si>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</si>
  <si>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</si>
  <si>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</si>
  <si>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</si>
  <si>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</si>
  <si>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</si>
  <si>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</si>
  <si>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</si>
  <si>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</si>
  <si>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</si>
  <si>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</si>
  <si>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</si>
  <si>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</si>
  <si>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</si>
  <si>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</si>
  <si>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</si>
  <si>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</si>
  <si>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</si>
  <si>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</si>
  <si>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</si>
  <si>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</si>
  <si>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</si>
  <si>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</si>
  <si>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</si>
  <si>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</si>
  <si>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</si>
  <si>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</si>
  <si>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</si>
  <si>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</si>
  <si>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</si>
  <si>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</si>
  <si>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</si>
  <si>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</si>
  <si>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</si>
  <si>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</si>
  <si>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</si>
  <si>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</si>
  <si>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</si>
  <si>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</si>
  <si>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</si>
  <si>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</si>
  <si>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Financial information PPR 1:  cumulative from project start to March 31, 2020</t>
  </si>
  <si>
    <t>Financial information PPR 2:  cumulative from project start to [Marzo 31,2021]</t>
  </si>
  <si>
    <t>Financial information PPR 3:  cumulative from project start to [Marzo 1,2022]</t>
  </si>
  <si>
    <t>Financial information PPR 4:  cumulative from project start to [insert date]</t>
  </si>
  <si>
    <t>Financial information PPR 5:  cumulative from project start to [insert date]</t>
  </si>
  <si>
    <t xml:space="preserve">DISBURSEMENT OF AF GRANT FUNDS </t>
  </si>
  <si>
    <t>How much of the total AF grant as noted in Project Document plus any project preparation grant has been spent to date?</t>
  </si>
  <si>
    <t>Estimated cumulative total disbursement as of march 2020</t>
  </si>
  <si>
    <t>Estimated cumulative total disbursement as of march 2021</t>
  </si>
  <si>
    <t>Estimated cumulative total disbursement as of march 2022</t>
  </si>
  <si>
    <t>Estimated cumulative total disbursement as of [enter Date]</t>
  </si>
  <si>
    <t>Add any comments on AF Grant Funds. (word limit=200)</t>
  </si>
  <si>
    <t xml:space="preserve">For this reporting period, UNDP received a first tranche from the AF for a total of $764,869. From this amount, a total of $287,277.67 has been transferred to the Ministry of Environment, as the Executing Entity, and a total of $72,297.66 was utilized for the Project Execution Costs.  The total amount received from the AF, in concept of IE fees was $176,253.00. </t>
  </si>
  <si>
    <t>For the total period covered by this report, a total of $ 1,663,990.00, has been received corresponding to the 1st and 2nd tranche.  From this amount a total of $ 417,101.60 has been transferred to the Ministry of the Environment, as executing entity and a total of $ 53,880.44 has been used for project execution costs. From March 2020-March 2021, the total executed amount is $521,202.34 as detailed below.  The total amount received from the AF, in concept of IE fees was $45,856.00</t>
  </si>
  <si>
    <t xml:space="preserve">INVESTMENT INCOME </t>
  </si>
  <si>
    <t>Amount of annual investment income generated from the Adaptation Fund’s grant</t>
  </si>
  <si>
    <t>EXPENDITURE DATA</t>
  </si>
  <si>
    <t>List ouput and corresponding amount spent for the current reporting period</t>
  </si>
  <si>
    <t>ITEM / ACTIVITY / ACTION</t>
  </si>
  <si>
    <t>AMOUNT</t>
  </si>
  <si>
    <t>Output 1.1. Strengthened coordination mechanisms for climate-resilient management of CFC natural resources, including measures for the effective participation of women and indigenous people</t>
  </si>
  <si>
    <t>Output 1.2. Municipal level regulatory mechanisms strengthened for adaptive management of natural resources</t>
  </si>
  <si>
    <t>Output 1.3. Municipal level plans are revised and newly established to harmonize adaptation interventions</t>
  </si>
  <si>
    <t>Output 1.4. Payment for Ecosystem (Watershed) Services (PES) schemes developed and operationalized for CC adaptation measures</t>
  </si>
  <si>
    <t xml:space="preserve">Output 2.1. Pine and Mixed Forest areas damaged by drought-induced pest and fire hazards are reforested  </t>
  </si>
  <si>
    <t>Output 2.2. Protection measures are introduced against fires, pests, land use change, and unsustainable forest use, assisting natural regeneration of forests</t>
  </si>
  <si>
    <t>Output 2.3. Drought management adaptation measures implemented to optimize the use of water resources for agriculture and domestic use</t>
  </si>
  <si>
    <t>Output 3.1. Applied research carried out to enhance knowledge and information on the links amongst climate change, drought, pests, fires and adaptation measures in the CFC</t>
  </si>
  <si>
    <t>Output 3.2. Strengthened National Climate Change Observatory for Sustainable Development (ONCCDS)</t>
  </si>
  <si>
    <t>Output 3.3. Community early warning and monitoring system for bark beetle pest outbreak under CFC Platform</t>
  </si>
  <si>
    <t xml:space="preserve">Output 3.4. Systematized and disseminated project knowledge and experience </t>
  </si>
  <si>
    <t xml:space="preserve">Project Execution Costs </t>
  </si>
  <si>
    <t>TOTAL</t>
  </si>
  <si>
    <t>PLANNED EXPENDITURE SCHEDULE</t>
  </si>
  <si>
    <t>List outputs planned and corresponding projected cost for the upcoming reporting period</t>
  </si>
  <si>
    <t>PROJECTED COST</t>
  </si>
  <si>
    <t>Est. Completion Date</t>
  </si>
  <si>
    <t>Output 2.1. Pine and Mixed Forest areas damaged by drought-induced pest and fire hazards are reforeste</t>
  </si>
  <si>
    <t>Output 3.4. Systematized and disseminated project knowledge and experience</t>
  </si>
  <si>
    <t>Project Execution Costs</t>
  </si>
  <si>
    <r>
      <t xml:space="preserve">ACTUAL CO-FINANCING </t>
    </r>
    <r>
      <rPr>
        <i/>
        <sz val="11"/>
        <color indexed="8"/>
        <rFont val="Times New Roman"/>
        <family val="1"/>
      </rPr>
      <t xml:space="preserve">(If the MTR or TE have not been undertaken this reporting period, DO NOT report on actual co-financing.) </t>
    </r>
  </si>
  <si>
    <t>How much of the total co-financing as committed in the Project Document has actually been realized?</t>
  </si>
  <si>
    <t>N/A</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</si>
  <si>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</si>
  <si>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</si>
  <si>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IDENTIFIED RISKS</t>
  </si>
  <si>
    <t>List all Risks identified in project preparation phase and what steps are being taken to mitigate them</t>
  </si>
  <si>
    <t>Identified Risk</t>
  </si>
  <si>
    <t>Steps Taken to Mitigate Risk</t>
  </si>
  <si>
    <t>Government changes may result in changing priorities that are not fully aligned with the expected results of the project.</t>
  </si>
  <si>
    <t>High</t>
  </si>
  <si>
    <t xml:space="preserve">Governance tensions or potential conflicts at community level may have negative impact in the delivery of activities on the ground. </t>
  </si>
  <si>
    <t>Medium</t>
  </si>
  <si>
    <t xml:space="preserve">Political will diminishes and impacts coordination among different CFC municipalities. </t>
  </si>
  <si>
    <t>The project has maintained open communication with municipalities to keep the CFC's political and technical platform active, through virtual meetings, generating dialogue spaces to strengthen the sustainable management of natural resources dialogue. Coordination with ICF, municipalities, and the AdaptarC project team has been ongoing to ensure presence in protection and restoration actions within the project implementation area. Support is being provided to prepare operating regulations for the CBC platform to effectively deliver results and maintain the interest of authorities. The project has contacted the 14 municipalities and introduced new authorities to the CFC platform and will hold the first meeting of the year on March 25th.</t>
  </si>
  <si>
    <t xml:space="preserve">Unexpectedly extreme climatic events threaten forest restoration efforts.  </t>
  </si>
  <si>
    <t xml:space="preserve">The training was carried out at the municipal level, aimed at forest protection crews, in order to have trained and rapid response personnel for the prevention and fighting of forest fires. In coordination with COPECO-SENAOS, a drought Early Warning system has been elaborated to inform users in the municipalities of the threats of drought, fires, and the plague of bark beetle. This  system along with enhanced the capacity to manage climate impact in the case of the project's restoration efforts will greatly reduce this risk to the project.  </t>
  </si>
  <si>
    <t xml:space="preserve">Lack of political will and coordination may risk the design and operationalization of payments for ecosystem services.  </t>
  </si>
  <si>
    <t>Promote with municipal authorities and partners of the CBC the importance, value, and need to prioritize the execution on the PSA scheme in the CFC. During the reporting year progress has been made in the work with SANAA to establish a PES system that will allow for an update in the water tariff applicable to the Tegucigalpa Municipality in addition there has been progress in establishing an intermunicipal agreement amongst two municipalities to enable a PES scheme. These experiences as well as the results of an economic study on the value of ecosystems on water sources will be presented to the municipalities in Q2 2022 in views of their adoption. It is expected that these inputs will to provide the information that may be required to shift political will in a positive direction.</t>
  </si>
  <si>
    <t xml:space="preserve">Problems of legal security of land ownership in the CFC may cause conflicts between parties. </t>
  </si>
  <si>
    <t xml:space="preserve">Changes and turnover in government staff has implications in sustainability of knowledge created and application of lessons in implementation. </t>
  </si>
  <si>
    <t xml:space="preserve">The Project Board meeting was held in December and January to set objectives and goals for the year 2022-2023 to avoid possible delays and minimize interruptions related to the change and/or rotation of high-level government authorities and staff due to the government turnover on 28th January 2022. The historic information of the project is being organized in a digital file and supervised by the M&amp;E personnel of the Project Coordinating Office to allow a proper transition to new authorities. UNDP has communicated to MinAmbiente the impact of the turnover of  PMU staff on project timelines and capacity to deliver and worked this year with the Ministry to ensure that PMU vacancies where filled. </t>
  </si>
  <si>
    <t xml:space="preserve">Corruption and lack of transparency by municipalities and communities in management of small-grants may hinder progress and have repercussions in the continuation of the project. </t>
  </si>
  <si>
    <t>Low</t>
  </si>
  <si>
    <t>The project implementation has annual audits to review the efficient use of the economic resources of the project. For the execution of the Low-Value Grants which are going to be assigned to fund the on-ground adaptation measures on the 14 municipalities of the CBC, a manual of operations is been prepared based on the GEF SGP procedures. Responsible parties will be in charge of implementing the LVG funds approved for each municipal/community project.</t>
  </si>
  <si>
    <t>Critical Risks Affecting Progress (Not identified at project design)</t>
  </si>
  <si>
    <t>Identify Risks with a 50% or &gt; likelihood of affecting progress of project</t>
  </si>
  <si>
    <t>COVID19 pandemic</t>
  </si>
  <si>
    <t>Maintain biosecurity measures at the time of meetings and all other actions carried out by the team and project partners.</t>
  </si>
  <si>
    <t xml:space="preserve">Municipal capacities are limited in the management of  budget sources provided for environmental action (provided by national government sources).  </t>
  </si>
  <si>
    <t>Risk Measures: Were there any risk mitigation measures employed during the current reporting period?  If so, were risks reduced?  If not, why were these risks not reduced?</t>
  </si>
  <si>
    <t>Add any comments relevant to risk mitigation (word limit = 500)</t>
  </si>
  <si>
    <t>ENVIRONMENTAL AND SOCIAL POLICY COMPLIANCE</t>
  </si>
  <si>
    <t>SECTION 1: IDENTIFIED ESP RISKS MANAGEMENT</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</si>
  <si>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</si>
  <si>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</si>
  <si>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</si>
  <si>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</si>
  <si>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the identified impacts for which safeguard measures are required (as per II.K/II.L)</t>
  </si>
  <si>
    <r>
      <t>List here the safeguard measures (i.e. avoidance, management or mitigation) identified for each impact that are supposed to be (or had to be) implemented during the reporting period. Please break down the safeguard measures by activity.</t>
    </r>
    <r>
      <rPr>
        <b/>
        <sz val="11"/>
        <color rgb="FFFF0000"/>
        <rFont val="Times New Roman"/>
        <family val="1"/>
      </rPr>
      <t xml:space="preserve"> </t>
    </r>
  </si>
  <si>
    <t>List the monitoring indicator(s) for each impact identified. [6]</t>
  </si>
  <si>
    <t>State the baseline condition for each monitoring indicator</t>
  </si>
  <si>
    <t xml:space="preserve">Describe each safeguard measure that has been implemented during the reporting period [7] </t>
  </si>
  <si>
    <t>Describe the residual impact for each impact identified - if any - using the monitoring indicator(s) [7]</t>
  </si>
  <si>
    <t>Describe remedial action for residual impacts that will be taken. [7]</t>
  </si>
  <si>
    <t>1 - Compliance with the law</t>
  </si>
  <si>
    <t>NA</t>
  </si>
  <si>
    <t>Not identified during project development</t>
  </si>
  <si>
    <t>2 - Access and equity</t>
  </si>
  <si>
    <t xml:space="preserve">1) A potential negative impact has been identified in the access and equity for beneficiaries to adaptation measures and technologies proposed by the project. 2) potential changes to water tariffs and access restrictions to forest resources may limit availability/accessibility to some basic services. </t>
  </si>
  <si>
    <t>1) the project will establish and implement transparent and clear criteria, which will be socialized into the coordination mechanism of local and community organizations, as well in the CFC Platform and partner institutions, on how the selection of interventions sites and direct beneficiaries will be done, and who and how will have access to ground measures, and related capacity build support and information services to be provided by the project, particularly under component two. 2) The AF Project will support the replication of the municipal level Payment for Ecosystem Services (PES) scheme from Tatumbla introduced through the previous AF project. Its implementation involved the revision of the water tariff system to internalize the costs of protection and maintenance of water source and recharge areas.</t>
  </si>
  <si>
    <t>3 – Marginalized and vulnerable Groups</t>
  </si>
  <si>
    <t xml:space="preserve">Marginalized groups, could potentially be excluded from fully participating in decisions that may affect them. </t>
  </si>
  <si>
    <t>These groups will be analyzed in the project inception phase and prioritized for adaptation interventions. The stakeholder engagement process will be conducted in a similar inclusive fashion as it was for the proposal preparation phase consultations, assuring broad representation of existing relevant community-based organizations/groups. The CFC Platform will also facilitate broad stakeholder consultation processes in participatory ways.</t>
  </si>
  <si>
    <t>4 – Human rights</t>
  </si>
  <si>
    <t>5 –Gender equality and women’s empowerment</t>
  </si>
  <si>
    <t>There is a risk of discrimination against women based on gender, especially regarding participation in design and implementation or access to opportunities and benefits, as women may be excluded from decision-making or not adequately participate in the design/implementation of the Project.</t>
  </si>
  <si>
    <t>To ensure that the project does not exclude women, or increases the inequality gap, a gender analysis will be undertaken in the first phase of the project to assess divisions of labor and women’s role and access to resources and to develop recommendations on how project will promote women’s equality and empowerment, including participation in project decision-making. Measures will ensure that women receive an equitable share of benefits and that their status and interests are not marginalized. Women representation in project decision-making bodies (e.g. Project Board, CFC Platform, community water boards) will be ensured. Participatory processes will include specially designed methodologies that enhance the participation of women and therefore enhance the inclusion of their views into the activities of the project, using existing mechanisms for representing women’s views, such as the Municipal Office of Women and women’s associations.</t>
  </si>
  <si>
    <t>he project has complied with the gender plan that was developed in 2021. During 2021, emphasis was placed on ensuring the participation of women, through the entrepreneurship of women and indigenous groups, promoting the exchange of experiences with groups of women strengthened in coordination with COSUDE and the Territorial Water Governance Program for the 13 Gulf of Fonseca region (PGHTR13GF), Ciudad mujer, likewise alliances were made with the NGO "Mujeres de Negocios" which are strengthening in coordination with AdaptarC+, the processing and embazado of agricultural products, to the group of women of peri-urban agriculture "producers of my Land" as well as legalization through obtaining legal status.
Currently, it is promoting and working on updating the annual operational plans of the municipal women's offices, and their incorporation into project activities, emphasizing incorporation into municipal budgets through workshops at the CBC level and municipal. For this, the project technically establishes the counterpart of the municipal corporations, prioritizing the participation and decision-making of women and indigenous groups of the CBC within the annual budgets.</t>
  </si>
  <si>
    <t>6 – Core labour rights</t>
  </si>
  <si>
    <t>7 – Indigenous peoples</t>
  </si>
  <si>
    <t>The area of the CFC involves 3 Municipalities (Ojojona, Santa Ana and Lepaterique) that feature Lenca indigenous communities. These communities have been directly engaged during the proposal preparation consultations. The Project does not foresee any change or negative impact on the current livelihood of these communities or their natural resource base, in fact it will promote the use of ancestral knowledge and will support the implementation of adaptive techniques to their current livelihood activities.</t>
  </si>
  <si>
    <t>8 – Involuntary resettlement</t>
  </si>
  <si>
    <t>9 – Protection of natural habitats</t>
  </si>
  <si>
    <t>10 – Conservation of biological diversity</t>
  </si>
  <si>
    <t xml:space="preserve">To mitigate this risk, the work will be undertaken following the establishment of a restoration protocol/guide for CFC municipalities integrating climate change and variability. This will also involve enhanced techniques such as the use of more resilient native tree varieties, ensuring that the plants used for reforestation and completion in areas affected by the bark beetle plague and wildfires are native and appropriate. The Project will also promote reforestation of degraded forests, where the communities use forestry resources (wood, charcoal, resin extraction). In this sense, reforestation activities will be designed to enhance biodiversity and ecosystem services of degraded areas. 
</t>
  </si>
  <si>
    <t>11 – Climate change</t>
  </si>
  <si>
    <t>The project is directly addressing climate change vulnerabilities and adaptation capacities in the Central Forest Corridor, and while it directly promotes adaptation measures, adverse impacts of extreme climatic events (particularly drought) can affect forest and agricultural areas and related livelihoods.</t>
  </si>
  <si>
    <t>To mitigate these risks, the project will be directly supporting the implementation of adaptation measures at the ecosystems and community level as well, including the reforestation of areas affected by the drought-induced bark beetle plague, protection of a broader forest area through introducing pest and fire control and monitoring mechanisms, and through introducing on-the-ground adaptation measures on water resource management for human consumption and agricultural use, as well as more sustainable forestry resource use practices in communities. Other risk management measures include expanded research and monitoring of climate impacts, adoption of Early Warning Systems, and strengthened regulations and enforcement to combat illegal/unsustainable practices.</t>
  </si>
  <si>
    <t>12 – Pollution prevention and resource efficiency</t>
  </si>
  <si>
    <t xml:space="preserve">Through the project, producers could also adopt improved farming techniques (e.g. organic agriculture, soil and water conservation) that would reduce the use of fertilizers and pesticides, thus reducing the contamination of soil and water bodies. There may be a risk of application of pesticides that may have a negative effect on the environment or human health. </t>
  </si>
  <si>
    <t>13 – Public health</t>
  </si>
  <si>
    <t>14 – Physical and cultural heritage</t>
  </si>
  <si>
    <t xml:space="preserve">Some project activities may be projected to take place no land that has disputed ownership, tenure or user rights. </t>
  </si>
  <si>
    <t xml:space="preserve">The Agrarian Reform Law and Municipal Law provide clear criteria to analyze the land ownership, tenure and used rights that the project will comply with. The project will also use the municipal land databases available in each municipality as reference. If not available, the project will refer to the Property Institute, which is the national responsible organization to manage land ownership, tenure and user rights. In addition, the project's grievance redress mechanism will also provide a forum for such issues to be discussed and reviewed. </t>
  </si>
  <si>
    <t>15 – Lands and soil conservation</t>
  </si>
  <si>
    <t>SECTION 2: MONITORING FOR UNANTICIPATED IMPACTS / CORRECTIVE ACTIONS REQUIRED</t>
  </si>
  <si>
    <t>Has monitoring for unanticipated ESP risks been carried out?</t>
  </si>
  <si>
    <t>Have unanticipated ESP risks been identified during the reporting period?</t>
  </si>
  <si>
    <t xml:space="preserve">Yes. Due to the pandemic, it was difficult to guarantee a high level of participation for the vulnerable groups (Indigenous, women) in capacity strengthening processes such as workshops, consultations and dialogues given the limitations in mobility. In this sense, where possible, the activities were conducted virtually, however these groups have difficulty accessing the internet. Small-groups were arranged, once measures started to ease up, in order to facilitate participation in consultations and workshops. 
Access to equity, marginalized groups and gender equity were risks identified before, in the context of adaptation measures on the ground.  The project prioritized virtual trainings which targeted technical staff in the municipalities and the Municipal Offices for Women (OMM). The thematic areas covered under these trainings were early warning systems (for forest fires); legal requirements for natural resource management, strenghtening of the CFC platform; development of land-use plans. Women representatives within the OMM did participate in these trainings and the project has made a concerted effort to ensure that participation in the project's activities continued including identifying indigenous representatives and working directly with the OMM. 
</t>
  </si>
  <si>
    <t>If unanticipated ESP risks have been identified, describe the safeguard measures that have been taken in response and how an ESMP has been prepared/updated</t>
  </si>
  <si>
    <t>SECTION 3: CATEGORISATION</t>
  </si>
  <si>
    <t>Is the categorisation according to ESP standards still relevant?</t>
  </si>
  <si>
    <t>If No, please describe the changes made at activity, output or outcome level, approved by the Board, that resulted in this change of categorization.</t>
  </si>
  <si>
    <t>SECTION 4: IMPLEMENTATION ARRANGEMENTS</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</si>
  <si>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</si>
  <si>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 xml:space="preserve">With the support of the UNDP Honduras office, the AdaptarC + and CONECTA + (UNDP-GEF) project teams drafted the Terms of Reference for a Safeguards specialist, to be recruited by MIAMBIENTE +. The Safeguards specialist will be MIAMBIENTE staff , in charge of establishing guidelines to identify and address possible environmental and social impacts of the projects executed by MIAMBIENTE +, at the national level. UNDP also supported the project team in preparing the ToR for a safeguard specialist of the project and provided training the initial person identified to manage these responsibilities. </t>
  </si>
  <si>
    <t>Have the implementation arrangements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</si>
  <si>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</si>
  <si>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With the support of the UNDP Honduras office, the AdaptarC + and CONECTA + (UNDP-GEF) project teams drafted the Terms of Reference for a Safeguards specialist, to be recruited by MIAMBIENTE +. The Safeguards specialist will be MIAMBIENTE staff , in charge of establishing guidelines to identify and address possible environmental and social impacts of the projects executed by MIAMBIENTE +, at the national level.</t>
  </si>
  <si>
    <t>Have the implementation arrangements at the EEs been effective during the reporting period?</t>
  </si>
  <si>
    <t>Have the arrangements for the process described in the ESMP for ESP compliance for USPs been put in place? [8]</t>
  </si>
  <si>
    <t xml:space="preserve">Is the required capacity for ESMP implementation present and effective with the IE and the EE(s)? Have all roles and responsibilities adequately been assigned and positions filled? Please provide details. </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</si>
  <si>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</si>
  <si>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</si>
  <si>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the ESMP been applied to the USP that has been identified?</t>
  </si>
  <si>
    <t>List all the ESP risks that have been identified for the USP</t>
  </si>
  <si>
    <t>Has an impact assessment been carried out for each ESP risk that has been identified for the USP?</t>
  </si>
  <si>
    <t>Has adequate consultation been held during risks and impacts identification for the USP? [10]</t>
  </si>
  <si>
    <t>Have the data used to identify risks and impacts been disaggregated by gender as required?</t>
  </si>
  <si>
    <t>List the environmental and social safeguard measures (avoidance, mitigation, management) that have been identified for the USP</t>
  </si>
  <si>
    <t>List the monitoring indicator(s) for each impact identified</t>
  </si>
  <si>
    <r>
      <t>USP 1:</t>
    </r>
    <r>
      <rPr>
        <i/>
        <sz val="11"/>
        <color theme="1"/>
        <rFont val="Times New Roman"/>
        <family val="1"/>
      </rPr>
      <t xml:space="preserve"> [name the USP]</t>
    </r>
  </si>
  <si>
    <r>
      <t>USP 2:</t>
    </r>
    <r>
      <rPr>
        <i/>
        <sz val="11"/>
        <color theme="1"/>
        <rFont val="Times New Roman"/>
        <family val="1"/>
      </rPr>
      <t xml:space="preserve"> [name the USP]</t>
    </r>
  </si>
  <si>
    <r>
      <t xml:space="preserve">USP 3: </t>
    </r>
    <r>
      <rPr>
        <i/>
        <sz val="11"/>
        <color theme="1"/>
        <rFont val="Times New Roman"/>
        <family val="1"/>
      </rPr>
      <t>[name the USP]</t>
    </r>
  </si>
  <si>
    <r>
      <t>USP 4:</t>
    </r>
    <r>
      <rPr>
        <i/>
        <sz val="11"/>
        <color theme="1"/>
        <rFont val="Times New Roman"/>
        <family val="1"/>
      </rPr>
      <t xml:space="preserve"> [name the USP]</t>
    </r>
  </si>
  <si>
    <r>
      <t xml:space="preserve">USP 5: </t>
    </r>
    <r>
      <rPr>
        <i/>
        <sz val="11"/>
        <color theme="1"/>
        <rFont val="Times New Roman"/>
        <family val="1"/>
      </rPr>
      <t>[name the USP]</t>
    </r>
  </si>
  <si>
    <t>SECTION 6: GRIEVANCES</t>
  </si>
  <si>
    <t>Was a grievance mechanism established capable and known to stakeholders to accept grievances and complaints?</t>
  </si>
  <si>
    <t xml:space="preserve">Partially. The protocols of the grievance mechanism have been identified, community mailboxes as part of the project's GRM which will be set up in 2022. </t>
  </si>
  <si>
    <t>List all grievances received during the reporting period regarding environmental and social impacts; gender related matters; or any other matter of project/programme activities [11]</t>
  </si>
  <si>
    <t>For each grievance, provide information on the grievance redress process used and the status/outcome</t>
  </si>
  <si>
    <t>PROJECT Indicators</t>
  </si>
  <si>
    <t>Please provide all indicators being tracked for the project as outlined in the project document</t>
  </si>
  <si>
    <t>Type of Indicator (indicators towards Objectives, Outcomes, etc…)</t>
  </si>
  <si>
    <t>Type of Indicator</t>
  </si>
  <si>
    <t>Indicator</t>
  </si>
  <si>
    <t>Baseline</t>
  </si>
  <si>
    <t>Progress since inception</t>
  </si>
  <si>
    <t>Target for Project End</t>
  </si>
  <si>
    <t>Objetive</t>
  </si>
  <si>
    <t>Number of CFC communities that reduce their vulnerability and increase adaptive capacity in CFC</t>
  </si>
  <si>
    <t>A vulnerability index has been tested in 23 communities in 3 municipalities during the current AF project, with the support of the National University of Honduras. On a scale of vulnerability from 1 to 5 (very low-low-medium-high-very high) the municipalities showed a vulnerability of medium-high level</t>
  </si>
  <si>
    <t>The vulnerability index in the areas of the municipalities under study, show a low vulnerability for the municipality of Tatumbla, a medium vulnerability for 16 municipalities, and a high vulnerability for two municipalities, including the Central District (Tegucigalpa), and due to the social, economic and political importance of this municipality, it is important to generate initiatives that forge a reduction in vulnerability throughout this area.</t>
  </si>
  <si>
    <t>At the end of the project, the Vulnerability Index improves to a medium-low level for men and women.</t>
  </si>
  <si>
    <t>Number of CFC municipalities that integrate climate change adaptation measures into their municipal development planning budgetary processes and investment plans, including revenues from payments for ecosystem service schemes.</t>
  </si>
  <si>
    <t>3 municipalities have begun to include budget items related to the adaptation of the CC in their recurring investment plans since 2013 (Tatumbla, Ojojona, Cedros), with the support of the various capacity development, planning and terrain measures of the current AF project . Tatumbla has implemented a local PES scheme by reviewing the water tariff system to internalize the costs of protection and maintenance of the catchment areas and water source.</t>
  </si>
  <si>
    <t>By year 4 At least 10 municipalities (7 additional) in CFC incorporate in their recurring budget plans (annual) adaptation activities to CF</t>
  </si>
  <si>
    <t>Outcome 1</t>
  </si>
  <si>
    <t>CFC authority and platform formalized, operational and trained in climate risk management</t>
  </si>
  <si>
    <t>Currently, the CFC Platform acts as a fairly informal mechanism through ad hoc meetings, and without supporting legislation for formalized functions and an established authority for their management.</t>
  </si>
  <si>
    <t>At the end of year 2: the CFC Authority is fully established (through an Executive Decree), with the coordination mechanism and institutional functions formalized (to support the functions of the Platform) through supporting legislation and trained personnel</t>
  </si>
  <si>
    <t xml:space="preserve">Number of municipal level regulatory mechanisms established and operationalized </t>
  </si>
  <si>
    <t xml:space="preserve">4 Territorial Ordinance Plans (land zoning) have been developed and will be presented formally for socialization to the 14 municipalities in Q2 2022 to create momentum. Requests have been received by a further 4 municipalities to develop their own ordinance plans. The Municipality of Tatumba has established its land zoning plan (independently of the project) but will also be presented during the Q2 2022 meeting. A community reporting mechanism (a mailbox) will be operational in mid 2022 with the municipalities and Ministry of Environment for anonymous community reporting. This will be presented for socialization in mid 2022 to all municipalities along with its standard of operation that is being enhanced. A proposal to include municipalities in the provision of permits for forest use by private owners has been developed by the project. However the legal arrangements (i.e. changes to the National Forestry Law) and political negotiations are complicated. Hence, works for a pilot have been discussed to see if this proposal as designed by the project is viable.  </t>
  </si>
  <si>
    <t xml:space="preserve">By the end of the project at least 4 regulatory mechanisms are operational in each municipality:
1) Community reporting mechanism, municipal ordinances on 2) land zoning and 3) forest use by private owners, and 4) permit granting functions delegated to municipalities and their Env. Management and Justice Units </t>
  </si>
  <si>
    <t>Number of Municipal level plans revised and or newly established integrating CC risks and considerations with a gender approach (based on gender analysis and sex- disaggregated data)</t>
  </si>
  <si>
    <t xml:space="preserve">CC adaptation plans have been prepared so far in 5 municipalities and Forest Protection Plans in all municipalities with the support of the current AF project, but they need to be revised and updated following the 2016 bark beetle plague outbreak in order to better respond to its effects and prepare for such future risks. In the remaining 9 municipalities CC is not integrated into development plans. Plans for Micro basins have been established in 25 of the 50 in CFC in total, but still lacking in the other 25 </t>
  </si>
  <si>
    <t>Approved Proposed change in target: 
By the end of the project:
-14 PDM/PM-OT have been updated with climate change as a cross-cutting issue.
-14 Municipal Forest Protection Plans (PPFM) have been updated considering climate risks.
-3 sub-basin management plans and 7 micro-basin action plans have been established to improve water management in high populated areas of the CFC.</t>
  </si>
  <si>
    <t>Number of PES schemes developed</t>
  </si>
  <si>
    <t>1 so far. Municipal level water tariff scheme has been developed in Tatumbla, internalizing costs of protection and maintenance of water source and recharge areas. There have been efforts to establish inter-municipal PES scheme to compensate CFC municipalities for the provision of watershed services to Tegucigalpa Central district but were not successful due to coordination issues and lack of political will</t>
  </si>
  <si>
    <t>Municipal level PES schemes (revised water tariffs) are replicated in at least 5 additional municipalities by year 4
Proposal for a pilot inter-municipal PES scheme (sub-basin level) is developed by year 4 of the project</t>
  </si>
  <si>
    <t>Outcome 2</t>
  </si>
  <si>
    <t>Number of hectares of affected pine and mixed forests restored through reforestation and natural regeneration assisted by protection measures</t>
  </si>
  <si>
    <t xml:space="preserve">0 Ha restored so far. The National Restoration Plan has been approved only in May 2016, and currently preparations are underway (e.g. establishment of nurseries), so restoration will be in initial phases when the project is expected to start in 2017.  </t>
  </si>
  <si>
    <t>1,500 hectares have been prioritized for the restoration of areas degraded by fires and forest pests and which are important in water production. In conjunction with Municipalities, Water Boards, Boards of Trustees, Youth Groups, Private Companies, Co-Managers of Protected Areas and Government Institutions and ethnic groups in the area (COILMESA).
It has been possible to exceed the restoration goal established of 850 hectares, through mechanisms of evaluation and management of regeneration and planting by approximately 1,188 hectares of forest in water-producing areas. The consultancy tender for the creation of the "CBC Module on the SIGMOF platform" has been completed.
It has been possible to provide follow-up and monitoring for the management of 1,184 ha of forest with restoration processes, in water-producing areas affected by plague and forest fires. Agreements have been made with two community groups for the establishment of nurseries for the restoration of priority areas within the area of ​​influence of the CBC and the process of purchasing materials for construction has begun, i) El Cerro Water Board in the buffer zone of La Tigra National Park, Cofradia village, ii) El Piliguin Trust in the buffer zone of La Tigra National Park in the El Trigo-Piliguin sector.</t>
  </si>
  <si>
    <t xml:space="preserve">By the end of the project, 1.500 Ha have been restored. </t>
  </si>
  <si>
    <t xml:space="preserve">Level (%) of implementation of the measures set out in 14 CFC municipal Forest  Protection Plans 
(levels:0% null; &lt;20% low; 20&lt;50% medium; 50&lt;80% high; &gt;80 very high)
</t>
  </si>
  <si>
    <t>Null and/or low (depending in the municipality)</t>
  </si>
  <si>
    <t xml:space="preserve">14 PPFM (forest management plans)  were reviewed and updated and are now in implementation in the 14 municipalities at a 50% level. Technical capacity has been enhanced by the project to enable the implementation of the plans and include: development of EW plans for the bark beetle (based on drought and fire alerts that favors the development of the bark beetle) and a training will be provided to all municipalities in 2022; with the Tegucigalpa Municipality an EW system for flooding is also under development; 36 technicians have also been trained in evaluation and selection of sites to be restored, management and protection of micro-basins, etc. and 250 ha of forest were evaluated with positive results in achieving natural regeneration as part of the PFM.
</t>
  </si>
  <si>
    <t>By the end of the project at least high level in all CFC municipalities</t>
  </si>
  <si>
    <t>Number of families (including female-headed households) with enhanced water supply services</t>
  </si>
  <si>
    <t>8,000 families in CFC have improved their water supply system through the pilot initiatives of the current AF project</t>
  </si>
  <si>
    <t>By the end of the project and additional 12,000 families receive enhanced water supply services (at least a 20% of these families are female-headed households)</t>
  </si>
  <si>
    <t>Outcome 3</t>
  </si>
  <si>
    <t>Number of studies carried out on the relation among climate change- bark beetle pest, and restoration processes, which are used for designing planning tools (protocols, guidelines, manuals, etc.)</t>
  </si>
  <si>
    <t xml:space="preserve">None  </t>
  </si>
  <si>
    <t>At least 5 comprehensive studies by the end of the project</t>
  </si>
  <si>
    <r>
      <rPr>
        <b/>
        <sz val="11"/>
        <color indexed="8"/>
        <rFont val="Times New Roman"/>
        <family val="1"/>
      </rPr>
      <t xml:space="preserve"> </t>
    </r>
    <r>
      <rPr>
        <sz val="11"/>
        <color indexed="8"/>
        <rFont val="Times New Roman"/>
        <family val="1"/>
      </rPr>
      <t>Number of people (disaggregated by sex) that effectively apply training-acquired knowledge on climate change in planning activities</t>
    </r>
  </si>
  <si>
    <t xml:space="preserve"> 2,000 people (community members, academics, technical staff in institutions, local-level decision-makers, etc.) (around 20% women) (mostly at national level, as a result of current AF project)</t>
  </si>
  <si>
    <t xml:space="preserve">By the end of the project at least 2,500 additional people (community members, academics, technical staff in institutions, local-level decision-makers, etc.) are trained (at least 50% women) </t>
  </si>
  <si>
    <t>Number of institutions that officially share their climate-related information with ONCCDS (through formal collaboration agreements)</t>
  </si>
  <si>
    <t>Currently only one institution (MiAmbiente) has signed collaboration agreement with ONCCDS</t>
  </si>
  <si>
    <r>
      <rPr>
        <sz val="11"/>
        <color rgb="FF000000"/>
        <rFont val="Times New Roman"/>
        <family val="1"/>
      </rPr>
      <t>By</t>
    </r>
    <r>
      <rPr>
        <sz val="11"/>
        <color indexed="8"/>
        <rFont val="Times New Roman"/>
        <family val="1"/>
      </rPr>
      <t xml:space="preserve"> the end of the project at least 6 institutions share information based on collaboration agreements signed with the ONCCDS.</t>
    </r>
  </si>
  <si>
    <t>Number of functioning municipal EWS against the bark beetle outbreak</t>
  </si>
  <si>
    <t xml:space="preserve">Non-existent  </t>
  </si>
  <si>
    <t>By the end of the project 14 EWS (in each municipality) are operational</t>
  </si>
  <si>
    <t xml:space="preserve">Lessons learned and best practices (including on gender aspects) generated by the project are captured and disseminated </t>
  </si>
  <si>
    <t>applicable</t>
  </si>
  <si>
    <t>At least 20 (at least 2 of them on gender issues), using different multi-media forms and dissemination channels (e.g. technical reports, videos, photo essays, virtual platforms and exchange events, media and press materials)</t>
  </si>
  <si>
    <t>GENDER POLICY COMPLIANCE</t>
  </si>
  <si>
    <r>
      <t>SECTION 1: QUALITY AT ENTRY [</t>
    </r>
    <r>
      <rPr>
        <b/>
        <i/>
        <sz val="11"/>
        <color theme="1"/>
        <rFont val="Times New Roman"/>
        <family val="1"/>
      </rPr>
      <t>to be completed only at PPR1</t>
    </r>
    <r>
      <rPr>
        <b/>
        <sz val="11"/>
        <color theme="1"/>
        <rFont val="Times New Roman"/>
        <family val="1"/>
      </rPr>
      <t>]</t>
    </r>
  </si>
  <si>
    <t>Was an initial gender assessment conducted during the preparation of the project/programme's first submission as a full proposal?</t>
  </si>
  <si>
    <t xml:space="preserve">During the first year of the project, a gender analysis was carried out for the CBC, at the municipal level and at the community level. The analysis has a series of recommendations and are being revised and validated by the gender specialist of the project and the project coordinator. An update is required due to new authorities and upgrade the needs evaluations of the women's municipal offices. This update is scheduled to be done in 2022. </t>
  </si>
  <si>
    <t>Does the results framework include gender-responsive indictors broken down at the different levels (objective, outcome, output)?</t>
  </si>
  <si>
    <t>Yes. The Results Framework includes indicators that measure for gender disaggregated data at the output level.</t>
  </si>
  <si>
    <t>Gender-responsive element [1]</t>
  </si>
  <si>
    <t>Level [2]</t>
  </si>
  <si>
    <t>Target</t>
  </si>
  <si>
    <t>Rated result for the reporting period (poor, satisfactory, good)</t>
  </si>
  <si>
    <t>Gender considerations in municipal planning for climate change adaptation</t>
  </si>
  <si>
    <t>Output</t>
  </si>
  <si>
    <t>CC adaptation plans have been prepared so far in 5 municipalities and Forest Protection Plans in all municipalities with the support of the current AF project, but they need to be revised and updated following the 2016 bark beetle plague outbreak in order to better respond to its effects and prepare for such future risks. In the remaining 9 municipalities CC is not integrated into development plans. Plans for Micro basins have been established in 25 of the 50 in CFC in total, but still lacking in the other 25.</t>
  </si>
  <si>
    <t xml:space="preserve">By the end of the project:
-14 PDM/PM-OT have been updated with climate change as a cross-cutting issue.
-14 Municipal Forest Protection Plans (PPFM) have been updated considering climate risks.
-3 sub-basins management plans have been established to improve water management in high populated areas of the CFC.**
**See "Project Indicators" tab for the proposed changes in project indicator targets. </t>
  </si>
  <si>
    <t xml:space="preserve">Satisfactory. As part of the gender roadmap that has been developed with the project's technical team a gender approach will be mainstreamed within the municipalities through training provided to the Municipal Women's Offices in each of the 14 municipalities of the CFC ensuring they form part of the municipal workplans in line with axis 6 (Environmental) through a lens of apolitical equality and gender equity. Land ordinance plans have also been informed by gender analysis. </t>
  </si>
  <si>
    <t>Improved water supply for women</t>
  </si>
  <si>
    <t>Number of families (% including female-headed households) with enhanced water supply services</t>
  </si>
  <si>
    <t xml:space="preserve">8,000 families in CFC have improved their water supply system through the pilot initiatives of the first AF project, 
but it was not specified how many families with women as heads of household were benefited. </t>
  </si>
  <si>
    <t>12,000 families receive enhanced water supply services (at least a 20% of these families are female-headed households)</t>
  </si>
  <si>
    <t xml:space="preserve">Satisfactory. The Project has database extracted fron the National Statistic Institute (INE) with sex dissagregated data for each of the municipalities of the CFC.  During this reporting year, 3,360 families have been beneffited by the project with 40% being headed by women. </t>
  </si>
  <si>
    <t>Capacity-building on CCA for women</t>
  </si>
  <si>
    <t>Number of key national and municipal technical staff (disaggregated by sex) that effectively apply training-acquired knowledge on climate change in planning activities</t>
  </si>
  <si>
    <t xml:space="preserve">2,000 technicians (round 20% women) (mostly at national level, as a result of First AF project). </t>
  </si>
  <si>
    <t xml:space="preserve">By the end of the project at least 2,500 additional people (community members, academics, technical staff in institutions, local-level decision-makers, etc.) are trained (at least 50% women). **
**See "project indicators" tab for the proposed changes in indicators targets. </t>
  </si>
  <si>
    <t xml:space="preserve">Satisfactory:  By 2021, the UNAH started their online courses "Ecosystem based adaptation" of which 11 students from municipalities and 40 for youth completed the course. Of these 51 students 32 where women and 11 men each working for various insitutions including government, academia and civil society. In addittion 13 representatives (all women) from the OMM where trained to develop their workplans to include environmental related objectives.  Finaly, 208 women and 117 men received online training on topics related to adapation during this first trimester. A training was also held with water boards on adaptation in which 15 women and 10 men where trained.  </t>
  </si>
  <si>
    <r>
      <t xml:space="preserve"> SECTION 2: QUALITY DURING IMPLEMENTATION AND AT EXIT [</t>
    </r>
    <r>
      <rPr>
        <b/>
        <i/>
        <sz val="11"/>
        <color theme="1"/>
        <rFont val="Times New Roman"/>
        <family val="1"/>
      </rPr>
      <t>to be completed at final PPR</t>
    </r>
    <r>
      <rPr>
        <b/>
        <sz val="11"/>
        <color theme="1"/>
        <rFont val="Times New Roman"/>
        <family val="1"/>
      </rPr>
      <t>]</t>
    </r>
  </si>
  <si>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</si>
  <si>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</si>
  <si>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t>SECTION 3: IMPLEMENTATION ARRANGEMENTS</t>
  </si>
  <si>
    <t>What arrangements have been put in place by the Implementing Entity during the reporting period to comply with the GP.</t>
  </si>
  <si>
    <t>Have the implementation arrangements at the IE been effective during the reporting period?</t>
  </si>
  <si>
    <t>Yes, particularly the revision of GP and recommendations to improve implementation will help achieve the intended results and raise gender inclusion in the project deliverables.</t>
  </si>
  <si>
    <t>Together with the project's technical team, a logical framework with gender-sensitive indicators was developed and establishing activities in each of them. With the Gender Unit of MiAmbiente+, the project promoted the exchange of experiences, training with the presidential program Ciudad Mujer and COSUDE. 1. Training was given to the 14 OMMs of the CFC within the framework of the Ciudad Mujer and MiAmbiente agreement, the topics and training approach were defined by the representatives of the OMMs and the AdpatarC+ team. 2. The exchange of experiences was developed between the 14 OMM of the CBC and 2 groups of women organized together with SDC to implement business models. 3. Thanks to the rapprochement with Ciudad Mujer, a space was provided with the founder Yaneth Pech of the Green Harvest company for a potential agreement between the group "Producers of my land" from which 12 families benefit. 4. The project supported the promotion and dissemination of the CFC's representation of Lenca women in entrepreneurship spaces promoted by Ciudad Mujer. 5. In compliance with indicator 1.3, the planning and presentation meeting of the Municipal Women's Offices of the CBC will be held. 6. A technician was hired who has within his activities to support the monitoring and gender approach.</t>
  </si>
  <si>
    <t>Have the implementation arrangements at the EE(s) been effective during the reporting period? [5]</t>
  </si>
  <si>
    <t>Have any capacity gaps affecting GP compliance been identified during the reporting period and if so, what remediation was implemented?</t>
  </si>
  <si>
    <t xml:space="preserve"> No</t>
  </si>
  <si>
    <t>SECTION 4: GRIEVANCES</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</si>
  <si>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</si>
  <si>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t>Yes, a Complaints, Claims and Conflict Management Mechanism (MQRMC) has been established in 14 municipalities.  The mechanism for environmental and gender complaints was socialized in each of the municipalities of the CBC, it is worth mentioning that the mailboxes are in the process of being prepared for their prompt implementation.</t>
  </si>
  <si>
    <t>List all grievances received through the grievance mechanism during the reporting period regarding gender-related matters of project/programme activities [6]</t>
  </si>
  <si>
    <t>ESP and GP Guidance Notes</t>
  </si>
  <si>
    <t>ENVIRONMENTAL AND SOCIAL POLICY</t>
  </si>
  <si>
    <t>Reference</t>
  </si>
  <si>
    <t>Guidance</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</si>
  <si>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</si>
  <si>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Complete this section for all the ESP risks that have been identified, not taking into account any USPs</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</si>
  <si>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</si>
  <si>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Only complete for those ESP principles for which risks were identified</t>
  </si>
  <si>
    <t>The safeguard measures that must be implemented during a project/programme are normally described in detail in the ESMP of the project/programme</t>
  </si>
  <si>
    <t>See the monitoring plan in the ESMP</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</si>
  <si>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</si>
  <si>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</si>
  <si>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Please submit the updated ESMP together with the PPR</t>
  </si>
  <si>
    <t>Clarify also if the grievance mechanism has been made widely known to identified and potentially affected parties</t>
  </si>
  <si>
    <t>If any grievances were received that must not be made public, please inform the AF Secretariat of such grievances, detailing the reasons for them to remain confidential. Conficential information may be redacted by the IE in the report.</t>
  </si>
  <si>
    <t>GENDER POLICY</t>
  </si>
  <si>
    <t>Add lines as appropriate, one line for each gender-responsive element</t>
  </si>
  <si>
    <t>Objective, outcome, output</t>
  </si>
  <si>
    <t>Risks related to gender equality and women's empowerment should be reported in the ESP compliance tab</t>
  </si>
  <si>
    <t>Add lines as appropriate, one line for each issue</t>
  </si>
  <si>
    <t>Add lines as appropriate, one line for each executing entity</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</si>
  <si>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</si>
  <si>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 xml:space="preserve">RATING ON IMPLEMENTATION PROGRESS </t>
  </si>
  <si>
    <t>For rating definitions and text of AF outcomes please see bottom of page.</t>
  </si>
  <si>
    <t>Click above the columns captions in every table for guidance on reporting.</t>
  </si>
  <si>
    <t>Project components/outcomes</t>
  </si>
  <si>
    <t>Alignment with AF outcome(s)</t>
  </si>
  <si>
    <t>Expected Progress</t>
  </si>
  <si>
    <t>Progress to Date</t>
  </si>
  <si>
    <t>Rating</t>
  </si>
  <si>
    <t>Implementing Entity:</t>
  </si>
  <si>
    <t>Strengthening of local and community governance for climate resilience</t>
  </si>
  <si>
    <t>By the end of the project, it is expected to have the CFC Authority fully established (through an Executive Decree), with a coordination mechanism and institutional functions formalized (to support the functions of the Platform) through supportive legislation and staff trained. Municipal plans and PES schemes consider climate change risks and help to improve community resilience.</t>
  </si>
  <si>
    <t>MS</t>
  </si>
  <si>
    <t>On-the-ground adaptation measures for forest, land and water resources management</t>
  </si>
  <si>
    <t>Outcome 5</t>
  </si>
  <si>
    <t>By the end of the project, it is expected to have a medium to high implementation level of activities proposed in the Municipal Forest Protection Plan (PPFM), 1500 Ha of forest affected by the bark-beetle pest restored, and improved water access for 12,000 families.</t>
  </si>
  <si>
    <t>The project has been supporting the municipalities in updating the 14 Municipal Forest Protection Plan (PPFM) in collaboration with the ICF. Good progress was achieved in the prioritization of areas to be restored. The project proposed to amplify the collaboration with ICF to accelerate the implementation of adaptation measures in the ground in all municipalities and this was approved by the project board. The project has identified different needs and opportunities to improve water access for families. The possibility to incorporate the National System of Aqueducts and sewage as a responsible party for the project was approved by the project board. This action will accelerate the implementation of water access activities to beneficiaries. The project team and IP need to prioritize these activities and strengthen the LVG operative manual to ensure an adequate and efficient implementation of the project.</t>
  </si>
  <si>
    <t>Outcome 6</t>
  </si>
  <si>
    <t>Strengthening knowledge, information management and monitoring systems on climate change vulnerability and adaptive capacity.</t>
  </si>
  <si>
    <t>Overall Rating</t>
  </si>
  <si>
    <t>Astrid Mejía</t>
  </si>
  <si>
    <t>astrid.mejia@undp.org</t>
  </si>
  <si>
    <t>Please justify your rating.  Outline the positive and negative progress made by the project since it started.  Provide specific recommendations for next steps.  (word limit=500)</t>
  </si>
  <si>
    <t>The project has marginally satisfactory progress and needs to focalize its work during the next 2 years to achieve the results effectively. The year 2021 - 2022 started with major shortcomings given that most of the project staff was laid off in January 2021 by the EA. The project board meeting was held in March 2021 and the AWP was approved, a recommendation was clear to the EA to put together the technical team promptly and implement the planned activities adequately. A second change at the high-level authority, a new Ministry and advisers become in charge in MiAmbiente from June 2021 - January 2022, causing delays related with the learning curve, though the change a vision and interest to accelerate implementation was positive. During Q3, the project coordinator, a gender specialist, and 5 field personnel were incorporated to the project team. The field personnel are distributed throughout the project area to improve on-ground activities and coordination with municipalities, and beneficiaries. During the year of the evaluation, the project team dedicated an important time to improve planning, and to define procedures to implement the low-value grants resources. An alternative presented was to increase the scope, duration, and budget of the LoA with ICF to help implement the on-ground activities of EbA of the different municipalities. Similarly, to help implement water access activities in the municipalities a LoA is being proposed with the National water systems management company (SANAA). These initiatives are yet to be confirmed by the new authorities in MiAmbiente, ICF and SANAA. There is a risk of having new delays in the project implementation due to the recent change of authorities, that took place Feb 1st. UNDP and the project team has had initial meetings with the new authorities to give an overview of the project and request their support with the implementation. The project carried out the MTR and has a detailed Management response plan to implement. This is an important tool to guide the AWP of the year and will be thoroughly presented and needs to be agreed with the new authorities. To help ensure a good implementation for the remaining time of the project is necessary to have a firm commitment of the EA and the project team. Internal communications between the Ministry and the project team should be effective and frequent to address problems faster and follow-up meetings with UNDP will occur bi-weekly starting Q2 2022. The M&amp;E activities will be strengthened, project board meeting members will be updated, and the frequency revised, to ensure that they accompany and guide the project more effectively.</t>
  </si>
  <si>
    <t xml:space="preserve">Executing Entity/Project Coordinator: </t>
  </si>
  <si>
    <t>At the end of the project, it is expected to have the CFC Authority fully established (through an Executive Decree), with a coordination mechanism and formalized institutional functions (to support the functions of the Platform) through supporting legislation and trained personnel. Municipal plans and PES schemes consider the risks of climate change and help improve community resilience.</t>
  </si>
  <si>
    <t>On the ground adaptation measures for forest, land and water resources management</t>
  </si>
  <si>
    <t>At the end of the project, it is expected to have a medium to high level of implementation of the activities proposed in the Municipal Forest Protection Plan (PPFM), 1500 Ha of forest affected by the bark beetle plague restored and improved access to water for 12,000 families.</t>
  </si>
  <si>
    <t>Through the letter of agreement with the ICF (responsible party), the following project objectives have been achieved: The 14 Municipal Forest Protection Plans of the CBC were updated. The prioritization of 1,500 hectares for the restoration of areas degraded by fires and forest pests is important in water production. In conjunction with Municipalities, Water Boards, Boards of Trustees, Youth Groups, Private Companies, Co-Managers of Protected Areas, and Government Institutions and ethnic groups in the area (COILMESA). The restoration of 850 hectares was surpassed in 1,188 hectares of forest in water-producing areas. It has been possible to strengthen 35 Water Boards (For Forest Protection and Management) from the Corralitos Wildlife Refuge, Aldea Cofradía MDC, Aldea Suyapa MDC, Valle de Ángeles. It has been possible to monitor the implementation of the activities implicit in the 14 Municipal Forest Protection Plans, achieving a satisfactory implementation. Likewise, 12 Forest Protection Kits have been delivered to the same number of Municipalities of the CBC and a Forest Protection Kit to the Department. Of Forest Protection of the ICF. In order to improve access to water for 12,000 families, it is expected to establish a new Letter of Agreement with SANAA, this has been approved by the project board. This will allow improving water access in the sub-basins of Guacerique, Río Grande, Río del Hombre, and Sabacuante and to take advantage of the technical structure, experience, mapping of stakeholders, studies carried out in the area of ​​influence, this also allows the execution of activities for the restoration and protection of water-generating micro-basins, allowing the sustainability of activities once the project has ended, ensuring PSE in this communities.</t>
  </si>
  <si>
    <t>Other (If there is more than one executing entity a rating should be provided from each EE for the outputs/outcomes of the project for which the entity is responsible; the Designated Authority can also provide a rating)</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</si>
  <si>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</si>
  <si>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AF Outcomes</t>
  </si>
  <si>
    <t>Rating Definitions</t>
  </si>
  <si>
    <t>Reduced exposure to climate-related
hazards and threats</t>
  </si>
  <si>
    <t>Highly Satisfactory (HS)</t>
  </si>
  <si>
    <t xml:space="preserve">Strengthened institutional capacity to reduce risks associated with climate-induced socioeconomic and environmental losses </t>
  </si>
  <si>
    <t>Satisfactory (S)</t>
  </si>
  <si>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</si>
  <si>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t xml:space="preserve">Strengthened awareness and ownership of adaptation and climate risk reduction processes at local level </t>
  </si>
  <si>
    <t>Marginally Satisfactory (MS)</t>
  </si>
  <si>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</si>
  <si>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t>Outcome 4</t>
  </si>
  <si>
    <t>Increased adaptive capacity within relevant development sector services and infrastructure assets</t>
  </si>
  <si>
    <t>Marginally Unsatisfactory (MU)</t>
  </si>
  <si>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</si>
  <si>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t xml:space="preserve">Increased ecosystem resilience in response to climate change and variability-induced stress </t>
  </si>
  <si>
    <t>Unsatisfactory (U)</t>
  </si>
  <si>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</si>
  <si>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t xml:space="preserve">Outcome 6 </t>
  </si>
  <si>
    <t>Highly Unsatisfactory (U)</t>
  </si>
  <si>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</si>
  <si>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 xml:space="preserve">Outcome 7 </t>
  </si>
  <si>
    <t>Improved policies and regulations that promote and enforce resilience measures</t>
  </si>
  <si>
    <t xml:space="preserve">Outcome 8 </t>
  </si>
  <si>
    <t>Support the development and diffusion of innovative adaptation practices, tools and technologies</t>
  </si>
  <si>
    <t>QUALITATIVE MEASURES and LESSONS LEARNED</t>
  </si>
  <si>
    <t>Please complete the following section every reporting period</t>
  </si>
  <si>
    <t>Implementation and Adaptive Management</t>
  </si>
  <si>
    <t>Response</t>
  </si>
  <si>
    <t>What implementation issues/lessons, either positive or negative, affected progress?</t>
  </si>
  <si>
    <t>In the reforestation activities, the local household-led integration has been important, in particular, in the participation of the school community in reforestation actions as part of the teaching-learning process, taking into account the valuation of the ecosystem services of the forest, the benefits and global, national and local reach they generate. The participation of women has also stood out, who among 40% of those involved in reforestation tasks, have had an outstanding participation in the management of nurseries and, on their own initiative, also in reforestation tasks. This approach based on household integration allows us to project in the future, a greater local involvement in forest conservation actions, particularly in actions for the sustainability of the reforestation process. 
The establishment of community incentives by the project to improve the conditions of access to water by providing materials for infrastructure for human consumption and for irrigation of family agricultural plots (their main livelihood) is a mechanism that has favored the involvement of the communities in the reforestation and conservation of the forest, allowing to associate that ensuring the forest cover guarantees the availability of water. The modality of local incentives is considered to be replicated in other geographical contexts and will be further supported through the use of low value grants.
A factor that has also deserved the attention of the communities and authorities due to the benefits obtained, is having contributed to the mobilization of financial and logistical resources on the private sector, this as part of the compensation measures for forest use that are already being developed in other geographic forest areas, under sustainable management criteria supervised by the Forest Conservation Institute (ICF). Finally, the importance of having government buy in was demonstrated as a key issue to support the project and help it gain momentum. This was as a result of the benefits provided by the project, greater socialization with the Ministry authorities but more importantly being able to have a Project Coordinator and a more complete team to better articulate the project's objectives and potential impact. 
The restrictions put in place by the government in response to the pandemic affected financial execution, among others, due to the limitation of access to the Government's central purchasing system, which at the time prioritized procurement for COVID response equipment and materials, delaying other procurement and contracting processes, among those of AdaptarC Project. Associated with this, the pandemic crisis also significantly affected the availability and delivery of products by suppliers. As a lesson, this issue has been raised to the institutional financial unit in order to identify and establish mechanism to avoid such delays if a similar crisis is to take place in the future. It must be possible to have alternatives to streamline administrative procedures. In coherence with the measures dictated by the Central Government to respond to the emergency due to the pandemic, the Project adopted the modality of remote work, which has allowed the continuity of the work, particularly for the follow-up of the actions related to the institutions and municipalities; in the case of actions that by their nature were necessary to carry out in the countryside and in rural communities, social distancing measures, provision of masks and disinfectants were adopted.</t>
  </si>
  <si>
    <t>Were there any delays in implementation?  If so, include any causes of delays. What measures have been taken to reduce delays?</t>
  </si>
  <si>
    <t xml:space="preserve">The impact of COVID in Honduras continued to limit the mobility of the population, this affected the development of activities and meetings so that they where limited to no more than 10 people resulting in delays.  The issue was managed by the establishment of virtual meetings with institutional partners and to a lesser degree with municipal authorities. The authorities have been making mobility measures more flexible  allowing for the project to reestablish some meetings and in person trainings while maintaining some mandatory measures on social distancing, restriction of 10 people for meetings and the use of masks and disinfectants. To restart some actions in the communities and the countryside the project has fully adopted the application of these measures, managing to partially develop some of the prioritized activities.
A key issue that is worth highlighting and has impacted the project's capacity to deliver is the fact that for the first 6 months of  2021 the project remained with various vacant posititions within the PMU including its Coordinator. This created a lack of continuity in the project's actions and in communication with project partners and stakeholders. UNDP provided support in the development of an acceleration plan with the Minstry including setting a timeline to fill these posititions and provide backstopping to the few remaining members of the PMU. 
This Acceleration Plan foresaw the establishing of agreements with the ICF, private companies and local organizations, in order to give continuity to the establishment of forest nurseries, and thus not delay the reforestation phase in the prioritized areas to counteract the gap in the development of activities. It also allowed the project to identify and fill the majority of these vacancies by mid 2021, including that of an ME Specialist, a shared gender specialist and the project's coordinator along with 5 field specialist. This allowed the project to retake momentum particularly in the project's gender plan that was greatly advanced during this reporting period hence demonstrating the project's quick turn around once the expertise is made available. It should be noted however that the project has yet to identify a safeguard specialist and will be prioritized in 2022.
Another factor associated to delays in project implementation include the mandatory measures taken by the Government for the awarding and contracting of materials and services of government institutions through a specific platform for purchasing and contracting of the State. This has delayed among others the hiring of the consultants and expertise required to meet project objective. This limitation has been overcome through the amendments to the existing Letter of Agreements with project partners such as the ICF and UNAH. 
In the field of research associated with water governance, in the case of the water analysis carried out by the National Autonomous University of Honduras, UNAH, one of the greatest difficulties caused by the pandemic and the resulting restrictions has been the lifting of water samples; however, when mobility conditions allowed it, field personnel were provided with biosafety equipment and materials to give continuity to the samplings. Another delay was in the water analysis due to the closure of UNAH’s facilities, including laboratories; In this case, it is important to highlight the willingness and commitment of UNAH staff to get UNAH to authorize the removal of the necessary equipment from the laboratories for their transfer to one of the houses in which a provisional laboratory was set up in which the corresponding analyzes were carried out, an action that has been decisive in completing the water studies, such as the Water Vulnerability Index, the Water Recharge Study and the Isotopy study, all tools aimed at facilitating decision-making within the framework of good water governance.  </t>
  </si>
  <si>
    <t>Describe any changes undertaken to improve results on the ground or any changes made to project outputs (i.e. changes to project design)*</t>
  </si>
  <si>
    <t xml:space="preserve">While no changes on project design were made, during the reporting period an Acceleration Plan for the Project was prepared to facilitate the hiring of 5 technical specialists in the field to support the development of activities with communities and municipalities and 1 specialist in monitoring and evaluation for the project. In addition, an Action Plan was developed by the project to respond to the recommendations made in the MTR to improve project results, this included the development of operative strategies to promote project delivery. As part of the strategy, the project was able to hire a shared gender specialist that helped shape project actions to better identify and streamline gender in each component. This included creating work plans at a municipal level for the inclusion and participation of women and youth. This was particularly relevant for the project and its stakeholders as it allowed the project to better integrate gender within each action by working and consulting with women's municipal offices (OMM). The project is also developing its communication strategy to better communicate its objectives and results to project stakeholders to ensure that the information that is systematized is well socialized and available. 
One of the difficulties in the development of the project was the restriction to enter some communities due to the fear of spread of COVID-19 that in some cases restricted access to communities or required the project to work under adjusted circumstances. However, even in this condition, it was a community decision to undertake reforestation actions, adopting the biosecurity measures hence the project continued to provide support including delivering masks, and disinfectant, taking into account social distancing measures and ensuring vigilance in the work. Adjusted measures of work included reducing meeting sizes and in the case of restoration involved undertaking work as a family unit (something that was explored last year but has continued). The foregoing has shown the community's commitment and concern to restore its degraded areas. </t>
  </si>
  <si>
    <t xml:space="preserve">Have the environmental and social safeguard measures that were taken been effective in avoiding unwanted negative impacts? </t>
  </si>
  <si>
    <t xml:space="preserve">To date, hiring the Social Safeguards Specialist has not been possible. While one was identified her contract was not renewed by MiAmbiente. In the meanwhile UNDP will work to provide backstopping support to enhance the team's capacity (trainings, trouble shooting, etc) until a new specialist for the team is identified. However, it should be noted that the project team continued to ensure that project safeguards as identified in the project were maintained. This included extensive socialization and canvassing work in the field to ensure participation by all communities this included identifying indigenous communities and representation, ensuring the compliance of regulations related to reforestation and other on the ground activities. In addittion the project progessed in developing an  GRM Mechanism leveraging and adjusting an institutional strategy of MiAMbiente to address complaints and reports to fit the context of the project, this includes the inclusion of community mailboxes that will be established in Q2 of 2022 and will follow up with a socialization plan that will also communicate UNDP's own GRM as well as that of the Adaptation Fund.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</si>
  <si>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</si>
  <si>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A shared gendered officer for the project has been identified and is providing support to the project in implementing its gender plan which will be updated upon next reporting period. The project has taken gender considerations into account, in particular, ensuring coordination with the Municipal Offices for Women, adopting follow-up measures to ensure the integration of women in the training, analysis and decision-making processes; In this case, it’s worth pointing out the achievement of the integration of 40% of women with respect to the people who were involved in the monitoring of reforestation actions and training on forest protection, management and governance of forest resources, legal framework and in updating the Municipal Forest Protection Plans; It is important to note that in the work area, as in most of the rural area, the integration of women has been minimal, so this percentage represents an important advance considering that due to the effects of the pandemic, the participation of women may have been limited, something which is expected to improve gradually once the effects of the pandemic diminish or disappear.
An important achievement was found through the high representation of women in in the academic training Diploma ¨Adaptation to climate change based on ecosystems with an orientation on water and forest resources¨ developed by UNAH, of the toal 64 participants 44 were women (68%) standing out in the first places of academic achievement, a relevant achievement associated with the work of the project to ensure effective dissemination and follow-up to achieve the integration of women in the diploma course.
Regarding lessons learned, it can be concluded that for the involvement of women it has been decisive to have established an adequate mechanism for the dissemination of activities, consisting of identifying local actors, women leaders who, likewise, joined the work of community dissemination of the calls; On the other hand, having assigned personnel from the project and the executing partners to motivate and monitor the calls contributed to consolidating the purposes and benefits of their participation, achieving greater interest and ownership among women.
The combination of developing an inclusive process to explain the relevance and benefits of women in the different activities carried out, associated with the incentive mechanism for the conservation, management and reforestation of degraded areas and for the improvement of access to water, has also contributed substantially to achieving the participation of women, even in the conditions brought about by the pandemic.
The integration of women, in short, has shown better results, both in the level of contributions in the discussions in the case of the updates of the Municipal Plans, and in the responsibility in the fulfillment of the community tasks in the case of nursery management, and reforestation actions. The above was also evident in the degree of participation, discussion and analysis during the development of the diploma course carried out by UNAH, in which beyond having achieved 68% of the participation, they stood out for their high academic performance obtaining the first places and for the timely and proper delivery of research papers and academic reports.</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</si>
  <si>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</si>
  <si>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</si>
  <si>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Lessons for Adaptation</t>
  </si>
  <si>
    <t>Climate Resilience Measures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</si>
  <si>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</si>
  <si>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</si>
  <si>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Readiness Interventions (Applicable only to NIEs that received one or more readiness grants)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</si>
  <si>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</si>
  <si>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</si>
  <si>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Concrete Adaptation Interventions</t>
  </si>
  <si>
    <t>What have been the lessons learned, both positive and negative, in implementing concrete adaptation interventions that would be relevant to the design and implementation of future projects/programmes implementing concrete adaptation interventions?</t>
  </si>
  <si>
    <t>What is the potential for the concrete adaptation interventions undertaken by the project/programme to be replicated and scaled up both within and outside the project area?</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</si>
  <si>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</si>
  <si>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</si>
  <si>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</si>
  <si>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</si>
  <si>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</si>
  <si>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How has existing information/data/knowledge been used to inform project development and implementation? What kinds of information/data/knowledge were used?</t>
  </si>
  <si>
    <t xml:space="preserve">The project has been able to make use of hydrological data and forecasting as well as the project's own gender analysis to inform the municipal land ordinance plans that have been developed through the project (4 completed and 4 to be developed) and are now climate and gender responsive. Diagnostics derived by study developed by IHCIT on the Use Isotopic Techniques to determine the recharge elevation in the upper basin area of the Cholulteca River for determining aquifer recharge capacity, water quality  as well as water demand (based on a well census from SANAA) informed the training that is provided by the project in terms of water management in the region and has shaped the adaptive actions invested by the project in terms of the technology that is promoted and the type of solutions for water efficiency that have been explored (solar water pumps, drip irrigation, etc.).  </t>
  </si>
  <si>
    <t>If learning objectives have been established, have they been met? Please describe.</t>
  </si>
  <si>
    <t>Describe any difficulties there have been in  accessing or retrieving existing information (data or knowledge) that is relevant to the project. Please provide suggestions for improving access to the relevant data.</t>
  </si>
  <si>
    <t>Has the identification of learning objectives contributed to the outcomes of the project? In what ways have they contributed?</t>
  </si>
  <si>
    <t xml:space="preserve">Yes particularly as it relates to climate change and its adaptive management in the field. This has been instrumental in the guidance of the municipal land ordinance plans and ensuring they are both climate and gender sensitive. Also the use of technical information in the proper identification of adaptive action to climate change. </t>
  </si>
  <si>
    <t xml:space="preserve">Innovation </t>
  </si>
  <si>
    <t xml:space="preserve">Describe any innovative practices or technologies that figured prominently in this project. </t>
  </si>
  <si>
    <t>Complementarity/ Coherence with other climate finance sources</t>
  </si>
  <si>
    <t xml:space="preserve">Has the project been scaled-up from any other climate finance? Or has the project build upon any other climate finance initiative?
</t>
  </si>
  <si>
    <t xml:space="preserve">No </t>
  </si>
  <si>
    <t>If you answered yes above, kindly specify the name of the Fund/Organization.</t>
  </si>
  <si>
    <t xml:space="preserve">Results Tracker for Adaptation Fund (AF)  Projects    </t>
  </si>
  <si>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</si>
  <si>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</si>
  <si>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https://www.adaptation-fund.org/wp-content/uploads/2019/10/Results-Tracker-Guidance-Document-Updated_July-2019.docx</t>
  </si>
  <si>
    <t>Adaptation Fund Strategic Results Framework</t>
  </si>
  <si>
    <t>Project ID</t>
  </si>
  <si>
    <t>United Nations Development Programme (UNDP)</t>
  </si>
  <si>
    <t>Type of implementing entity</t>
  </si>
  <si>
    <t>Country</t>
  </si>
  <si>
    <t>Region</t>
  </si>
  <si>
    <t>Latin America and Caribbean</t>
  </si>
  <si>
    <t>Sector</t>
  </si>
  <si>
    <t>Multi-sector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</si>
  <si>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</si>
  <si>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</si>
  <si>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</si>
  <si>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</si>
  <si>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</si>
  <si>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</si>
  <si>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</si>
  <si>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</si>
  <si>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</si>
  <si>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</si>
  <si>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</si>
  <si>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</si>
  <si>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</si>
  <si>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</si>
  <si>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</si>
  <si>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</si>
  <si>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</si>
  <si>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Drought</t>
  </si>
  <si>
    <t>3: Moderately effective</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</si>
  <si>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</si>
  <si>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</si>
  <si>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</si>
  <si>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</si>
  <si>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</si>
  <si>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</si>
  <si>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Disaster risk reduction</t>
  </si>
  <si>
    <t>Local</t>
  </si>
  <si>
    <t>2: Undertaking or updating of assessments in progress</t>
  </si>
  <si>
    <t>3: Risk and vulnterability assessments completed or updated</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</si>
  <si>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</si>
  <si>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</si>
  <si>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</si>
  <si>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</si>
  <si>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</si>
  <si>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2: Monitoring and warning service</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</si>
  <si>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</si>
  <si>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</si>
  <si>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</si>
  <si>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</si>
  <si>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</si>
  <si>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</si>
  <si>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3: Medium capacity</t>
  </si>
  <si>
    <t>4: High capacity</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</si>
  <si>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</si>
  <si>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</si>
  <si>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</si>
  <si>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</si>
  <si>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</si>
  <si>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Public</t>
  </si>
  <si>
    <t>Indicator 2.1.2: No. of targeted institutions with increased capacity to minimize exposure to climate variability risks</t>
  </si>
  <si>
    <t>Output 2.2. Increased readiness and capacity of national and sub-national entities to directly access and program adaptation finance</t>
  </si>
  <si>
    <t>Indicator 2.2.1: No. of targeted institutions benefitting from the direct access and enhanced direct access modality</t>
  </si>
  <si>
    <t>Number of beneficiaries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</si>
  <si>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</si>
  <si>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</si>
  <si>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</si>
  <si>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</si>
  <si>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of targeted population awareness of predicted adverse impacts of climate change, and of appropriate responses</t>
  </si>
  <si>
    <t>No. of targeted beneficiaries</t>
  </si>
  <si>
    <t>% of female participants targeted</t>
  </si>
  <si>
    <t>Level of awareness</t>
  </si>
  <si>
    <t>4: Mostly aware</t>
  </si>
  <si>
    <t>5: Fully aware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</si>
  <si>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</si>
  <si>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</si>
  <si>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</si>
  <si>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 of women represented in committes/associations</t>
  </si>
  <si>
    <t>No. of technical committees/associations</t>
  </si>
  <si>
    <t>Indicator 3.2.2: No. of tools and guidelines developed (thematic, sectoral, institutional) and shared with relevant stakeholders</t>
  </si>
  <si>
    <t>No. of tools and guidelines</t>
  </si>
  <si>
    <t xml:space="preserve">Scale </t>
  </si>
  <si>
    <t>type</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</si>
  <si>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</si>
  <si>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</si>
  <si>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</si>
  <si>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</si>
  <si>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</si>
  <si>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3: Moderately responsive (Some defined elements)</t>
  </si>
  <si>
    <r>
      <rPr>
        <b/>
        <u/>
        <sz val="11"/>
        <color theme="1"/>
        <rFont val="Calibri"/>
        <family val="2"/>
        <scheme val="minor"/>
      </rPr>
      <t>Core Indicator</t>
    </r>
    <r>
      <rPr>
        <sz val="11"/>
        <color theme="1"/>
        <rFont val="Calibri"/>
        <family val="2"/>
        <scheme val="minor"/>
      </rPr>
      <t xml:space="preserve"> 4.2: Assets produced, developed, improved or strengthened</t>
    </r>
  </si>
  <si>
    <t>Targeted asset</t>
  </si>
  <si>
    <t>Changes in asset (quantitative or qualitative)</t>
  </si>
  <si>
    <t>3: Moderately improved</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</si>
  <si>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</si>
  <si>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</si>
  <si>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</si>
  <si>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Regulation</t>
  </si>
  <si>
    <t>Target Performance at Completion</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</si>
  <si>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</si>
  <si>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</si>
  <si>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</si>
  <si>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1: Ineffective</t>
  </si>
  <si>
    <t>Other</t>
  </si>
  <si>
    <t>land</t>
  </si>
  <si>
    <t>4: Effective</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</si>
  <si>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</si>
  <si>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</si>
  <si>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</si>
  <si>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</si>
  <si>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</si>
  <si>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</si>
  <si>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Forests</t>
  </si>
  <si>
    <t>ha rehabilitated</t>
  </si>
  <si>
    <t>5: Very effective</t>
  </si>
  <si>
    <t>ha protected</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</si>
  <si>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</si>
  <si>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</si>
  <si>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</si>
  <si>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</si>
  <si>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</si>
  <si>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</si>
  <si>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3: Moderate improvement</t>
  </si>
  <si>
    <t>4: High improvement</t>
  </si>
  <si>
    <t>Indicator 6.2: Increase in targeted population's sustained climate-resilient alternative livelihoods</t>
  </si>
  <si>
    <t>% increase in income level vis-à-vis baseline</t>
  </si>
  <si>
    <t>Alternate Source</t>
  </si>
  <si>
    <t>From 5% to 10%</t>
  </si>
  <si>
    <t>Agricultural-related</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</si>
  <si>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</si>
  <si>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</si>
  <si>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</si>
  <si>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</si>
  <si>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</si>
  <si>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Adaptation strategies</t>
  </si>
  <si>
    <t>Policy/regulatory reform</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</si>
  <si>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</si>
  <si>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</si>
  <si>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</si>
  <si>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</si>
  <si>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</si>
  <si>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</si>
  <si>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</si>
  <si>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3: Some</t>
  </si>
  <si>
    <t>Output 7:Improved integration of climate-resilience strategies into country development plans</t>
  </si>
  <si>
    <t>Indicator 7.1: No. of policies introduced or adjusted to address climate change risks</t>
  </si>
  <si>
    <t>No. of Policies introduced or adjusted</t>
  </si>
  <si>
    <t>Environmental policy</t>
  </si>
  <si>
    <t>Indicator 7.2: No. of targeted development strategies with incorporated climate change priorities enforced</t>
  </si>
  <si>
    <t>No. of Development strategies</t>
  </si>
  <si>
    <t>Effectiveness</t>
  </si>
  <si>
    <t>2: Partially not enforced (Most elements not implemented)</t>
  </si>
  <si>
    <t>2: Partially effective</t>
  </si>
  <si>
    <t>Glacier lake outburst flood</t>
  </si>
  <si>
    <t>Inland flooding</t>
  </si>
  <si>
    <t>fr</t>
  </si>
  <si>
    <t>biological assets</t>
  </si>
  <si>
    <t>Company policy</t>
  </si>
  <si>
    <t>5: Fully enforced (All elements implemented)</t>
  </si>
  <si>
    <t>Salinization</t>
  </si>
  <si>
    <t>Decrease</t>
  </si>
  <si>
    <t>Communication &amp; Information policy</t>
  </si>
  <si>
    <t>4: Enforced (Most elements implemented)</t>
  </si>
  <si>
    <t>Same</t>
  </si>
  <si>
    <t>water areas</t>
  </si>
  <si>
    <t>Defense policy</t>
  </si>
  <si>
    <t>3: Partially enforced (Some elements implemented)</t>
  </si>
  <si>
    <t>Wind</t>
  </si>
  <si>
    <t>subsoil assets</t>
  </si>
  <si>
    <t>increased adpative capacity</t>
  </si>
  <si>
    <t>Domestic policy</t>
  </si>
  <si>
    <t>Agribusiness</t>
  </si>
  <si>
    <t>Coastal flooding</t>
  </si>
  <si>
    <t>air</t>
  </si>
  <si>
    <t>achieved</t>
  </si>
  <si>
    <t>Economic policy</t>
  </si>
  <si>
    <t>1: Not enforced (No elements implemented)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</si>
  <si>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</si>
  <si>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</si>
  <si>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</si>
  <si>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</si>
  <si>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</si>
  <si>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</si>
  <si>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</si>
  <si>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</si>
  <si>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</si>
  <si>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</si>
  <si>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</si>
  <si>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</si>
  <si>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</si>
  <si>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</si>
  <si>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</si>
  <si>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</si>
  <si>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</si>
  <si>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</si>
  <si>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Fishing</t>
  </si>
  <si>
    <t>Personal capital</t>
  </si>
  <si>
    <t>Select</t>
  </si>
  <si>
    <t>5: All</t>
  </si>
  <si>
    <t>Community</t>
  </si>
  <si>
    <t>2: Most not integrated</t>
  </si>
  <si>
    <t>Forestry</t>
  </si>
  <si>
    <t>4: Almost all</t>
  </si>
  <si>
    <t>Private</t>
  </si>
  <si>
    <t>Multi-community</t>
  </si>
  <si>
    <t>1: None</t>
  </si>
  <si>
    <t>Handicrafts</t>
  </si>
  <si>
    <t>3: Half</t>
  </si>
  <si>
    <t>Departmental</t>
  </si>
  <si>
    <t>Coastal management</t>
  </si>
  <si>
    <t>Livestock production</t>
  </si>
  <si>
    <t>2: Some</t>
  </si>
  <si>
    <t>NGO</t>
  </si>
  <si>
    <t>National</t>
  </si>
  <si>
    <t>Manufacturing</t>
  </si>
  <si>
    <t>5: Very high improvement</t>
  </si>
  <si>
    <t>Established</t>
  </si>
  <si>
    <t>Food security</t>
  </si>
  <si>
    <t>other</t>
  </si>
  <si>
    <t>Maintained</t>
  </si>
  <si>
    <t xml:space="preserve">Health </t>
  </si>
  <si>
    <t>Services</t>
  </si>
  <si>
    <t>Regional</t>
  </si>
  <si>
    <t>Improved</t>
  </si>
  <si>
    <t>Urban development</t>
  </si>
  <si>
    <t>Tourism-related</t>
  </si>
  <si>
    <t>2: Limited improvement</t>
  </si>
  <si>
    <t>Water management</t>
  </si>
  <si>
    <t>Trading</t>
  </si>
  <si>
    <t>1: No improvement</t>
  </si>
  <si>
    <t>1 -generated information is irrelevant, and neither the stakeholders reached nor the timeframe managed were achieved</t>
  </si>
  <si>
    <t>1: No info transferred on time</t>
  </si>
  <si>
    <t>5: Highly responsive (All defined elements )</t>
  </si>
  <si>
    <t>5: Fully improved</t>
  </si>
  <si>
    <t>Roads</t>
  </si>
  <si>
    <t>Asia-Pacific</t>
  </si>
  <si>
    <t>NIE</t>
  </si>
  <si>
    <t>2 -the existence of some challenge in any of the three aspects of the indicator (generation of dissemination, stakeholders reached or timeframe managed)</t>
  </si>
  <si>
    <t>2: Somewhat info transferred</t>
  </si>
  <si>
    <t>4: Mostly responsive (Most defined elements)</t>
  </si>
  <si>
    <t>4: Mostly Improved</t>
  </si>
  <si>
    <t>Gov Buildings</t>
  </si>
  <si>
    <t>RIE</t>
  </si>
  <si>
    <t>3 -relevant information is generated and disseminated to all identified stakeholders on timely basis</t>
  </si>
  <si>
    <t>3: Info transferred on time</t>
  </si>
  <si>
    <t>2: Low capacity</t>
  </si>
  <si>
    <t>3: Partially aware</t>
  </si>
  <si>
    <t>Causeways</t>
  </si>
  <si>
    <t>Africa</t>
  </si>
  <si>
    <t>1: No capacity</t>
  </si>
  <si>
    <t>2: Partially not aware</t>
  </si>
  <si>
    <t>2: Partially responsive (Lacks most elements)</t>
  </si>
  <si>
    <t>2: Somewhat improved</t>
  </si>
  <si>
    <t>Airports</t>
  </si>
  <si>
    <t>Eastern Europe</t>
  </si>
  <si>
    <t>1: Aware of neither</t>
  </si>
  <si>
    <t>1: Non responsive (Lacks all elements )</t>
  </si>
  <si>
    <t>1: Not improved</t>
  </si>
  <si>
    <t>Schools</t>
  </si>
  <si>
    <t>Training Centres</t>
  </si>
  <si>
    <t>Monitoring/Forecasting capacity</t>
  </si>
  <si>
    <t>Hospitals</t>
  </si>
  <si>
    <t>Afghanistan, Islamic Rep. of</t>
  </si>
  <si>
    <t>km protected</t>
  </si>
  <si>
    <t>Drinking water systems</t>
  </si>
  <si>
    <t>km rehabilitated</t>
  </si>
  <si>
    <t>1: Risk knowledge</t>
  </si>
  <si>
    <t>1: No plans conducted or updated</t>
  </si>
  <si>
    <t>Capacity development</t>
  </si>
  <si>
    <t>Sustainable forest management</t>
  </si>
  <si>
    <t>3: Dissemination and communication</t>
  </si>
  <si>
    <t>Strengthening infrastructure</t>
  </si>
  <si>
    <r>
      <t xml:space="preserve">1: Health and Social Infrastructure </t>
    </r>
    <r>
      <rPr>
        <i/>
        <sz val="11"/>
        <color theme="1"/>
        <rFont val="Calibri"/>
        <family val="2"/>
        <scheme val="minor"/>
      </rPr>
      <t>(developed/improved)</t>
    </r>
  </si>
  <si>
    <t>Armenia</t>
  </si>
  <si>
    <t>4: Response capability</t>
  </si>
  <si>
    <t>Supporting livelihoods</t>
  </si>
  <si>
    <r>
      <t xml:space="preserve">2: Physical asset </t>
    </r>
    <r>
      <rPr>
        <i/>
        <sz val="11"/>
        <color theme="1"/>
        <rFont val="Calibri"/>
        <family val="2"/>
        <scheme val="minor"/>
      </rPr>
      <t>(produced/improved/strenghtened)</t>
    </r>
  </si>
  <si>
    <t>Antigua and Barbuda</t>
  </si>
  <si>
    <t>Mangroves</t>
  </si>
  <si>
    <t>Mangrove reforestation</t>
  </si>
  <si>
    <t>Azerbaijan</t>
  </si>
  <si>
    <t>Coasts</t>
  </si>
  <si>
    <t>From 0 to 0.5%</t>
  </si>
  <si>
    <t>Energy policy</t>
  </si>
  <si>
    <t>Coastal drainage and infrastructure</t>
  </si>
  <si>
    <t>Burundi</t>
  </si>
  <si>
    <t>Rangelands</t>
  </si>
  <si>
    <t>From 0.5 to 1%</t>
  </si>
  <si>
    <t>Irrigation system</t>
  </si>
  <si>
    <t>Benin</t>
  </si>
  <si>
    <t>Cultivated land/Agricultural land</t>
  </si>
  <si>
    <t>From 1% to 5%</t>
  </si>
  <si>
    <t>Foreign policy</t>
  </si>
  <si>
    <t>Community-based adaptation</t>
  </si>
  <si>
    <t>Burkina Faso</t>
  </si>
  <si>
    <t>Catchment area/Watershed/Aquifer</t>
  </si>
  <si>
    <t>Health policy</t>
  </si>
  <si>
    <t>Erosion control</t>
  </si>
  <si>
    <t>Bangladesh</t>
  </si>
  <si>
    <t>Protected areas/National parks</t>
  </si>
  <si>
    <t>From 10% to 20%</t>
  </si>
  <si>
    <t>Housing policy</t>
  </si>
  <si>
    <t>Soil water conservation</t>
  </si>
  <si>
    <t>Bulgaria</t>
  </si>
  <si>
    <t>From 20% to 30%</t>
  </si>
  <si>
    <t>Human resource policies</t>
  </si>
  <si>
    <t>Microfinance</t>
  </si>
  <si>
    <t>Bahrain</t>
  </si>
  <si>
    <t>From 30% to 40%</t>
  </si>
  <si>
    <t>Information policy</t>
  </si>
  <si>
    <t>Special Program for women</t>
  </si>
  <si>
    <t>Bahamas, The</t>
  </si>
  <si>
    <t>From 40% to 50%</t>
  </si>
  <si>
    <t>Macroeconomic policy</t>
  </si>
  <si>
    <t>Livelihoods</t>
  </si>
  <si>
    <t>Bosnia and Herzegovina</t>
  </si>
  <si>
    <t>Above 50%</t>
  </si>
  <si>
    <t>Monetary policy</t>
  </si>
  <si>
    <t>Water storage</t>
  </si>
  <si>
    <t>Belarus</t>
  </si>
  <si>
    <t>Population policy</t>
  </si>
  <si>
    <t>ICT and information dissemination</t>
  </si>
  <si>
    <t>Belize</t>
  </si>
  <si>
    <t>Private policy</t>
  </si>
  <si>
    <t>Bolivia</t>
  </si>
  <si>
    <t>Public policy</t>
  </si>
  <si>
    <t>Brazil</t>
  </si>
  <si>
    <t>Science policy</t>
  </si>
  <si>
    <t>Barbados</t>
  </si>
  <si>
    <t>Social policy</t>
  </si>
  <si>
    <t>Bhutan</t>
  </si>
  <si>
    <t>3- relevant information is generated and disseminated to all identified stakeholders on timely basis</t>
  </si>
  <si>
    <t>Transportation policy</t>
  </si>
  <si>
    <t>Botswana</t>
  </si>
  <si>
    <t>describe</t>
  </si>
  <si>
    <t>Urban policy</t>
  </si>
  <si>
    <t>Central African Republic</t>
  </si>
  <si>
    <t>2- the existence of some challenge in any of the three aspects of the indicator</t>
  </si>
  <si>
    <t>Water policy</t>
  </si>
  <si>
    <t>Chile</t>
  </si>
  <si>
    <t>Other policy</t>
  </si>
  <si>
    <t>China, People's Republic of</t>
  </si>
  <si>
    <t>1- generated information is irrelevant and neither the stakeholders reached nor the timeframe managed were achieved</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</si>
  <si>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</si>
  <si>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</si>
  <si>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</si>
  <si>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</si>
  <si>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</si>
  <si>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</si>
  <si>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</si>
  <si>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</si>
  <si>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</si>
  <si>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</si>
  <si>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</si>
  <si>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</si>
  <si>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</si>
  <si>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</si>
  <si>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</si>
  <si>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</si>
  <si>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</si>
  <si>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</si>
  <si>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</si>
  <si>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</si>
  <si>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</si>
  <si>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</si>
  <si>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</si>
  <si>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</si>
  <si>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</si>
  <si>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</si>
  <si>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</si>
  <si>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</si>
  <si>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</si>
  <si>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</si>
  <si>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</si>
  <si>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</si>
  <si>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</si>
  <si>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</si>
  <si>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</si>
  <si>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</si>
  <si>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</si>
  <si>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</si>
  <si>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</si>
  <si>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</si>
  <si>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</si>
  <si>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</si>
  <si>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</si>
  <si>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 xml:space="preserve">Indicator 8.2: No. of key findings on effective, efficient adaptation practices, products and technologies generated </t>
  </si>
  <si>
    <t>No. of key findings generated</t>
  </si>
  <si>
    <r>
      <t xml:space="preserve">SECTION 5: PROJECTS/PROGRAMMES WITH UNIDENTIFIED SUB-PROJECTS (USPs). </t>
    </r>
    <r>
      <rPr>
        <b/>
        <i/>
        <sz val="11"/>
        <color theme="1"/>
        <rFont val="Times New Roman"/>
        <family val="1"/>
      </rPr>
      <t>This section needs to be completed only if  the project/programme includes USPs.</t>
    </r>
    <r>
      <rPr>
        <b/>
        <sz val="11"/>
        <color theme="1"/>
        <rFont val="Times New Roman"/>
        <family val="1"/>
      </rPr>
      <t xml:space="preserve"> </t>
    </r>
  </si>
  <si>
    <t xml:space="preserve">The installation of the community mailboxes as part of the project's grievance redress mechanism aligned to the Ministry's own will take place by April 2022, a standard operation has been defined. In terms of identifying criteria for receiving low value grants, a manual has been designed and is currently under consultation to ensure clear criteria for on granting. A communication strategy is also being developed by the project better facilitate information to project stakeholders. In addition, the project has identified indigenous organizations with representations in the municipalities of de Lepaterique, Ojojona y Santa Ana (ONILH, MUPILH, RedMiah) socialization of the project's activities to ensure equitable and free participation in the project benefits. </t>
  </si>
  <si>
    <t xml:space="preserve">Women, indigenous populations and members of forest cooperatives where identified during the project inception to be prioritized for adaptation interventions. The project team looks to prioritize, coordinate and implement direct actions with the CFC municipal women's offices and indigenous groups from the municipalities of Lepaterique, Ojojona and Santa Ana. This and other project actions have resulted in, strengthening the capacities of women's offices, cooperatives and indigenous grassroots organizations, promoting active participation through the identification of women and men leaders to implement demonstration plots with productive irrigation systems, access to water. It has also included training on project managing looking to enhance capacities for developing and managing projects. </t>
  </si>
  <si>
    <t xml:space="preserve">In terms of ensuring the participation in the processes developed by the project, there has been an rapprochement with community and municipal organizations of the Lenca People such as ONILH, MUPILH, RED-MIAH, in decision-making and project management for the benefit of the indigenous community. This has been done via the organizations that bring together indigenous participation in the municipalities of Lepaterique, Ojojona and Santa Ana. 
There is coordination with the National Organization for the Indigenous Lenca (ONILH), The Indigenous Lenca Council of Mesa Grande (COLIMESA) as well as with the NGO Red CODEMAS, which organizes environmental groups, agroforestry cooperatives and groups of artisan women, in the municipality of Lepaterique, which reflects the approach, commitment and actions to be implemented with the vulnerable groups of the CFC, to the adaptation to climate change and increase resilience to climate change.
</t>
  </si>
  <si>
    <r>
      <t xml:space="preserve">Potential use of alien and invasive alien species, although forest restoration will only involve planting of more resilient native tree species. </t>
    </r>
    <r>
      <rPr>
        <sz val="11"/>
        <rFont val="Times New Roman"/>
        <family val="1"/>
      </rPr>
      <t xml:space="preserve">Restoration activities in degraded forest areas will occur in some protected areas. Targeted productive sectors (e.g. agriculture) are expanding in some environmentally sensitive areas. </t>
    </r>
  </si>
  <si>
    <t xml:space="preserve">During the reporting year, the University of Honduras (UNAH) diagnosed the best native, resilient and infiltration-enhancing species for the CBC at key sites, so that the authorities and key stakeholders have information for the proper selection of species to restore in the CBC. It should be noted that the project's restoration work is only with the use of native species. 
A study to assess drought-resilient and infiltration- enhancing plant species was completed in two pilot sites of the CBC (Valle de Amarateca un the Rio del Hombre sub-basin and La Tigra). The results of the assessment include a list of 93 species which include 61 trees higher than 4 meters, 11 short trees, 13 shrubs, and 8 herbs. The study will be disseminated amongst other partners such as ICF and the municipalities to be implemented under the ADAPTAR C project framework.  . </t>
  </si>
  <si>
    <t>On this topic, the project made field visits and provided technical advisory services to the group of women ¨Productoras de mi tierra¨, with the aim of strengthening and promoting resilient peri-urban agriculture, moving from traditional agriculture to sustainable and environmentally friendly agriculture. as well as in marketing and production issues. The project is also working on a field school approach for the use of natural pest control  to reduce the use of fertilizer in the area. The project does not promote the use of pesticides in its restoration and field work.</t>
  </si>
  <si>
    <t>Project activities are focused and executed in areas of national interest and the common good that provide ecosystem goods and services, mainly in protected areas, national parks, zones with a declaration of water-producing areas or under legal conditions of protection, management and restoration of natural resources. Work in these areas has also been done in conjunction with the relevant authorities from the national parks.  The project will install community complaints mailboxes in municipalities in 2022 a standard operation procedure has been designed. The project when identifying intervention areas checks the property databases for reference of where to intervene.  This is revised annually by the project.</t>
  </si>
  <si>
    <t xml:space="preserve">This risk presents a potential threat the sustainability of project objectives. The project has been working to provide capacity building to various municipal level authorities to include environmental management within their workplans as well as in creating the capacities to better administrate centrally provided resources. It has also been working with municipalities and local communities to identify the value of ecosystems on water sources and provided training on EBA. These measures create greater awareness with municipal authorities on the value of investing in the environment while the work with stakeholders provide the opportunity to identify alternate sources for investment. Finally the work to enhance and formalize the CFC will create an enabling mechanism to ensure that municipalities have the capacity to invest in environmental action.  </t>
  </si>
  <si>
    <t>During the reporting year the project worked to resocialize the project strategy with newly elected officials to ensure project continuity and reduce project delays. This was considered to be effective in allowing for the project to continue to gain relevance and political buy in. In addition the project established a series of field missions to ensure the participation of stakeholders in project implementation. More importantly it was able to coordinate with various project partners in its acceleration strategy to reduce project delays. In terms of COVID mitigation measures were implemented including the following:
• Request for vaccination card or evidence of negative COVID test. 
• Delivery of biosecurity kits to participants in the activities carried out by the project.
• Maintain and implement the biosecurity measures established by the government.</t>
  </si>
  <si>
    <t>RISK ASSESSMENT</t>
  </si>
  <si>
    <t xml:space="preserve">The registration and backup of the digital and printed files and the project information were strengthened in order to facilitate the transfer of the project information to the new authorities, it also ensures continuity in the case of change in project staff. The database includes technical and financial reports, evidence of products and results, strategies, and the current status of the project, in such a way as to facilitate understanding and show the alignment with the expected results within the framework of the project. With the hiring of the project's technical personnel, he project has been in touch with the new municipal authorities, establishing a relationship with the environmental (UMAs) and Women's office (OMMs), preparing work plans jointly, socializing the project's interest in activities for the protection and restoration of pine forests and of water supplying micro-basins, also in the resolution of inter-municipal environmental conflicts and promoting a solid and functional structure at the end of the project. This allows for a re socialization at various levels of the project, its objective and its benefits. </t>
  </si>
  <si>
    <t xml:space="preserve">The project has recently been able to establish a GRM aligned with that of MinAmbiente. The GRM will be made operational in Q2 2022 and will result in community mailboxes for reporting complaints. Further, the project's implementation strategy also allows the project to minimize risk/conflicts through its exentisve use of on the ground socialization at various levels allowing for the incorporation of the communities in project actions as well as by being mindful of particularities within stakeholders. The project as of yet has not received any complaints related to tensions or community-level conflicts directly or indirectly nor have these been collected by responsible parties. During the preparation of the independent MTR there was not identification of complaints or grievances being raised by beneficiaries or project counterparts. Nonetheless the implementation of the project's GRM will allow a better identification and systematization should these occur.  </t>
  </si>
  <si>
    <t xml:space="preserve">The project has provided support in the preparation of 4 municipal land zoning plans (zoning) that serve for the legalization and protection of natural resources to reduce the vulnerability of new human settlements and the protection of existing resources. The project has been approached by a further 4 municipalities for support in this effort while one municipality has completed their own zoning plans. The project has consistently looked to consult with the databases from the Land Property Institute to guide its work.  </t>
  </si>
  <si>
    <t xml:space="preserve">Lack of consultation processes for the Lenca people may result in complaints which may delay or halt project's activities.  </t>
  </si>
  <si>
    <t>Follow-up meetings with the Lenca communities, community leaders and indigenous organizations of the Red MIA and ALPAE (Lepateriquense Association of Organic Agricultural Producers). The project has ensured coordination and communication with the National Organization for the Indigenous Lenca (ONILH) and the  Indigenous Lenca Council of Mesa Grande (COLIMESA). The project has prioritized the hiring of project safeguard specialist in 2022.</t>
  </si>
  <si>
    <t xml:space="preserve">
Since March 2021, there have been smaller group meetings, dialogues and capacity -building activities with rural and indigenous groups, including women; the aim for the next reporting cycle is to ensure connectivity is no longer an issue for the inclusion of these groups in capacity-building activities, as it is anticipated that the sanitary conditions will no longer hinder in-person meetings. The project has ensured that all biosafety protocols where  upheld to reduce COVID risk. When in-person meetings are not possible to ensure the participation of certain groups, the project has considered purchasing data packages for mobile devices. As a target for the next reporting cycle, all marginalized and vulnerable groups will be able to have the same quality capacity building as other groups with higher connectivity. Also, marginalized and vulnerable groups will be prioritized for in-person training as soon as conditions allow this. The project has advanced by identifying representatives from relevant stakeholders. In addition the project is developing a communication strategy to enhance effective communication with stakeholders. 
Distinction needs to be made in regards participation of women in field-based interventions' capacity building activities (for nurseries and reforestation) and trainings dedicated to technical staff of the municipalities, including the Municipal Offices of Women (OMM). While it was observed that less rural women participated in virtual trainings due to connectivity issues, women representatives from the OMM did take part in these trainings when directly targeted (refer to GP compliance tab). However, in the case of nursery management and reforestation activities, the project ensured a very active incorporation of women and family units by incorporating flexible schedules, bio-safety protocols (including small groups to allow for social distancing) and operationalizing a scheme of community incentives. Through these measures an active and decisive community participation, and particularly of women, in the reforestation of areas affected by forest fires and pine bark beetle, was achieved. </t>
  </si>
  <si>
    <t xml:space="preserve">A safeguard specialist was recruited and initial meetings with UNDP CO and regional safeguard specialist and RTAs were conducted. However, recently, by disposition of the new authorities in MiAmbiente, personnel contracts in probationary period were not renewed, and this affected the safeguard contract. UNDP will continue to provide backstopping support to MiAmbiente while a new specialist is identified. </t>
  </si>
  <si>
    <t xml:space="preserve">Partially. While a safeguard specialist was recruited and this person was operative at the beginning of 2022, by disposition of the new authorities in MiAmbiente, personnel contracts in probationary period were not renewed, affecting this position. However the project with support from UNDP has provided support in monitoring of ESS risk. The hiring of an Safeguard Specialist has also been prioritized for hiring during 2022. </t>
  </si>
  <si>
    <t>Yes, issues of vulnerability and resilience to climate change are addressed by the project, mainly from climatic events such as ETA and IOTA, which considerably affected the country. Hence water supply and agriculture systems  prioritize by the project are climate sensitive/smart. For example, women community  leaders are implementing through the project rainwater harvesting systems, climate smart agriculture in family gardens while promoting resilience and contributing to the family food security and economy. In terms of forest management, an early warning system for the bark beetle has also been generated based on the monitoring of drought and fire conditions.</t>
  </si>
  <si>
    <t>All 14 municipalities are allocated budgets by the National Government for climate change adaptation (mainly for fire management). However, these budgets have a limited impact as it fails to arrive to the municipalities in a timely manner or in some case is not made effective. The project has been working with the 14 municipalities to ensure additional funds from the municipalities themselves (not just those centrally provided) are also directed for adaptation actions. Local elections where recently held and of the 3 municipalities in the baseline only one can be confirmed to continue to have an additional budget dedicated to adaptation actions (Tatumba). However 5 Municipal Workplans are currently being developed  by the project (Valle de Angeles, Santa Lucia, Ojojona, Villa San Francisco) with the aim to incorporate budgeting mechanisms for adaptation. In addition, a water tariff a review is underway, in coordination with the Water Authority (ERSAPS) for the AMITIGRA Water Treatment Plan, for the proposal of PSA that could be incorporated in the Tegucigalpa Municipality and will be socialized to other 13 municipalities for their adoption. Work has also been ongoing with the Villa San Francisco municipality for an intermunicipal agreement to allow ecosystem based payments for Valle de Angeles for work to better conserve the micro basin that is its main water source as a form of adaptive action (EBA). </t>
  </si>
  <si>
    <t>Technical capacity of the platform an its members (municipal authorities including mayors and technicians and women's office) has been enhanced through various workshops, trainings in gender mainstreaming, land ordinance planning, ecosystem based adaptation as well as on the vulnerability analysis index that has been strengthened by the project and is a central pillar of the work of the CFC. Father, coordination actions have been supported, allowing the reactivation of the political and technical Platform of the CFC. ToRs have been prepared by ICF (project partner) for the consultancy for the "Conformation and Operation of the CFC platform" its results will be provided in early 2023. Discussions have also been made with the municipality of Tegucigalpa (Central District) to head the CFC and ensure its continuity after the project's end including providing some funding for its functioning. A workshop has been planned for Q2 2022 with the 14 mayors of the CFC to strengthen the platform and also show progress to date.</t>
  </si>
  <si>
    <t>Currently there is no reporting mechanisms for communities to communicate on observed malpractices in forestry and land resource use, municipal level ordinances (e.g. zoning and forestry use by private land owners) only exist in 2 municipalities, while permits for small scale forest wood collection are managed through bureaucratic processes by ICF (without clear mandate by municipalities)</t>
  </si>
  <si>
    <t xml:space="preserve">The updating of the 14 PPFM (forest management plans) of the municipalities that make up the CFC has been completed and are now under implementation by the PF.  The preparation of 4 municipal land use plans (PMOT) in the municipalities of Villa de San Francisco, Santa Lucía, Valle de Ángeles and Lepaterique has been completed including focus on water security, adaptation to climate change and promoting the active participation of women. A request for a further 4 municipalities has also been received. The land ordinance plans where developed with the support of a WMO specialist hired by the project to enhance access and use of hydrometeorological information thus allowing for the incorporating of CC within these plans. The land ordinance have also been informed by the gender diagnosis developed by the project. In terms of the sub basin plans, work is ongoing with SANAA for their development with 2 expected to be completed by 2022. ICF is working to develop the 7 micro basin plans with the expectation that these will be developed by 2023. The achievement of these goals are contingent of the continued approval of the Letters of Agreement with ICF an SANAA. </t>
  </si>
  <si>
    <t>Work has been ongoing for an intermunicipal PES scheme between Villa San Francisco and Valle de Angeles for PES to support the management of the micro basin. Work has also been ongoing with AMITIGRA to update the water tariff for PES services that will be applicable to the Tegucigalpa Municipality (Central District). A draft economic study and environmental services, with a focus on water resources has been developed to support this goal. A letter of agreement with SANAA is being planned for the implementation of pilots, in compensation for ecosystem services.</t>
  </si>
  <si>
    <t xml:space="preserve">Two requests for the construction of sediment traps in the municipality of Santa Ana where received and are being followed up for coverages through the project. These will  benefit 1,600 families in enhancing access to water supply. Additional areas have been identified for the improvement of the water supply systems (San Matías ,Cofradía and Valle de Ángeles) with the potential to benefit 1,060 households. 35 Water Boards have also been supported by the project in providing guidance for the development and formulation of projects to protect micro  basins that form an important part of water management/supply in the area.   </t>
  </si>
  <si>
    <t xml:space="preserve">The ICF, (responsible party) is in the process of preparing the procurement process for the consultancy "Research on the relationship between climate change and the increase of the bark beetle plague". An EWS for bark beetle has been prepared and piloted and will be socialized for its uptake by the municipalities in 2022. </t>
  </si>
  <si>
    <t>39 municipal technicians (13 women and 26 men) were trained by the project. These included representatives of the municipal women's office, municipal environmental units and municipal cadastral staff . Training provided on technical-legal aspects for enhancing regulation capacity of the municipal agencies (linking community reports to the environmental legal agency for legal action to make regulations effective) as well as gender and CC adaptation. During the reporting period, the Diploma (online course) entitled "Adaptation based on ecosystems" was implemented, with a focus on linking water and forest resources. A total of 51 technicians (32 women and 19 men) from different institutions completed the course. Training on the restoration of micro-basins affected by the pine bark beetle was provided in coordination with the water councils, with the participation of 759 people (251 of these are women accounting for 33% of the total). A technical mission of two experts, appointed by the World Meteorological Organization (WMO) was organized in February 2021 to provide technical assistance and support on hydrological monitoring data integration and recovery for its processing and use to inform land zoning plans. The assistance was provided to key national institutions such as the ENEE (National Energy Company), the Resources Directorate Hídricos, as well as the UNAH the latter. Participants indicate the workshops served to build software capacity and strengthen the MCH, which is a database system for climate, meteorology, and hydrology data.</t>
  </si>
  <si>
    <t xml:space="preserve">The ONCCDS is currently trying to formalize agreements with the CENAOS-COPECO and UNAH-IHCIT, after various meetings. The project has continuous to support the development of graduate level studies on forestry regeneration under CC scenarios. </t>
  </si>
  <si>
    <t>During the reporting year, a training workshop was conducted with environmental municipal offices of 13 municipalities and personnel of the forestry sanitation and protection unit of the ICF to learn about the monitoring of tramps against the bark beetle. Three municipalities of the CBC Santa Lucia, Lepaterique and Ojojona make part of the national monitoring program that is being monitored by the ICF.</t>
  </si>
  <si>
    <t xml:space="preserve">The following are good practices/ lessons gathered during the reporting year: 
a. Training was made to 15 water boards  on water management. Also, the project was able to promote and expand on its virtual trainings on ecosystem based adaptation. Training was provided to the OMM (women's municipal offices) to ensure their participation in environmental management. 
c. The following information was disseminated through the project's social media channels.  https://www.facebook.com/336511666535306/posts/1747181928801599/?d=n , https://www.facebook.com/336511666535306/posts/1747196872133438/?d=n, https://m.facebook.com/336511666535306/posts/1747889902064135/?d=n,  https://m.facebook.com/MiAmbienteHN/videos/856257508339729/?extid=NS-UNK-UNK-UNK-IOS_GK0T-GK1C&amp;refsrc=deprecated&amp;ref=sharing&amp;_rdr
d. The project promoted various technical exchanges on adaptation measures as well as on restoration and community agroforestry. Exchanges also supported the implementation of the project's gender plan, looking to improve capacities of the OMM, but also  to promote lessons learned and best practices in women's productive organizations within the CFC.   </t>
  </si>
  <si>
    <t xml:space="preserve">The UNDP CO has provided follow-up to the emphatic request to the EE to comply with the prodoc by including a gender specialist in the project team, which has been accomplished. A gender specialist from the CO has been in communication with the gender specialist in the project team for a general induction and coordination. A revision of the GP of the project has been conducted by the UNDP gender unit and these observations have been transferred to the gender specialist of the project to improve the project implement gender-responsive actions and impact.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</si>
  <si>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t>
    </r>
  </si>
  <si>
    <t xml:space="preserve">For the most part. The project' has progressed greatly in the implementation of its gender plan. In addition, it now has the support of a gender specialist. </t>
  </si>
  <si>
    <t xml:space="preserve">The project has kept a good and constant communication with the 14 municipalities that make up the CFC. Most Municipalities show interest and have kept involved with the project except for Tegucigalpa. However, the project continues to build bridges with all municipalities and to coordinate work with the Municipal offices for women issues, environmental municipal offices and Land Use offices. However, the project team needs to prioritize the formalization and strengthening of the platform on 2022. In particular, considering the recent change of authorities. It is important to capitalize on the relationships that were established with Mayors that continue for 4 more years and get their support to show the importance and benefits of the CFC platform to the new authorities. </t>
  </si>
  <si>
    <t>By the end of the project, it is expect to have contributed to:
-the strengthening of the ONCCDS as the national platform for knowledge management on climate change
-the development of 5 studies on forest restoration processes, ecosystem-based adaptation and bark-beetle pest
-the establishment of 14 Early Warning Systems for forest fire and bark-beetle pest
-the training of 2500 people on climate change adaptation planning
-the communication of lessons learned and good practices for ecosystems-based adaptation in the CFC</t>
  </si>
  <si>
    <t>The project has  some shortcomings with the ONCCDS as this one has been almost not operative in 2020 - 2021 due to changes with the board of directors. The project has had a closer approach and visited the ONCCDS offices in February 2022 (after about a year of intermittent communications) to revise evidence of compliance of the Low-Value Grant agreement and verify interest and capacities of the ONCCDS to deliver the products established on the work plan agreement of 2019. The project has given a final deadline of March 15th  for the ONCCDS to submit a revised and updated work plan, continuing with this agreement it will be determined to continue or cancel the agreement.  The strategy of the early warning systems has been drafted based on the methodology prepared in coordination with the ICF for droughts, fires, and bark beetle plague. A validation workshop of the methodology and a communication strategy to ensure implementation of the EWS is planned for this month. The project had a good experience exchanging knowledge with the Association of Municipalities in Intibucá (part of the dry corridor), a workshop was conducted to learn about the ways they have successfully implemented good management practices, including regulations and control of water resources, micro-measurement, cero burns and forestry management.</t>
  </si>
  <si>
    <t>Please Provide the Name and Contact information of person(s) responsible for complete ling the Rating section</t>
  </si>
  <si>
    <t>Coordination of activities with municipal corporations are active, even though some have changed due to the changes as a result of November 2021, this allows to maintain collaborations and socialization of project activities with incoming and continuing municipal corporations.
The importance of allowing spaces for dialogue and keeping technical memory and written records is a measure being taken to avoid delays and ease transition during project implementation. The ICF will prepare a guiding document that governs and will help operate the CFC platform and contribute to its sustainability. The declaration of the central forest corridor as a water-producing area is a good approach and M&amp;E will serve as the basis for the platform's conformation and sustainability. To formalize this approach a meeting with the mayors of the CBC is scheduled for Q2 2022. It is expected that the Mayors will make decisions about the conformation of the platform and the approval of the regulations for municipal projects under the modality of "low value grants." The project has scheduled work plans with the UMAs on the issue of solving environmental problems such as deforestation, fires, pests, improving access to water, working with water boards, patronages, producer associations. The Project has provided support in the development of 4 land ordinance plans and will  support 4 more municipalities on this measure thus providing an opportunity to strengthening of the UMAs, Office of Cadaster, Justice and the OMM, while supporting  the revision of municipal ordinances related to the protection and conservation of natural resources.</t>
  </si>
  <si>
    <t xml:space="preserve">By the end of the project, it is expect to have contributed to:
-the strengthening of the ONCCDS as the national platform for knowledge management on climate change
-the development of 5 studies on forest restoration processes, ecosystem-based adaptation and bark-beetle pest
-the establishment of 14 Early Warning Systems for forest fire and bark-beetle pest
-the training of 2500 people on climate change adaptation planning
-the communication of lessons learned and good practices for ecosystems-based adaptation in the CFC.                                                                                                                                                          </t>
  </si>
  <si>
    <t xml:space="preserve">In relation to the strengthening of the ONCCDS, the project has followed up on the compliance of the Low Value Grant beneficiary,  due to the problem of significant delays in execution by the partner. Virtual meetings were held with the board of directors and administration where execution reports were requested and no response was obtained for over 6 months. Subsequently, the problem was presented to the Project's Board, where it was recommended a possible suspension of the Agreement Letter and carrying out an on-site visit. The visit was conducted, a technical report was requested to the partner, and an acceleration plan for the execution of the funds established in the Agreement Letter was requested. In addittion a communication strategy will be developed by the project during 2022 in line with the recommendations of the MTR. 
In relation to EWS, the project has coordinated with lCF and COPECO to carry out the implementation of three systems in the CBC, against drought, bark beetle plague and forest fires. Work is already underway on the communication strategy and the execution of three workshops at technical, municipal and community levels.                                              </t>
  </si>
  <si>
    <t>Please Provide the Name and Contact information of person(s) responsible for complete the Rating section</t>
  </si>
  <si>
    <t>Considering the project delays, in June 2021 a  Project Acceleration Plan was prepared, which allowed the hiring of the Project's Coordinator and technical personnel to start carrying out activities with different actors of the CFC, the gender specialist with whom the plan was formulated was also hired. With the hiring of technical personnel, key actors have been identified, preparing work plans that include organizational and technical strengthening, knowing their needs and problems to prioritize actions incorporating groups of women, Lenca indigenous communities. With the execution of the different activities by the technical personnel in socialization activities, training, technical assistance, field trips, a greater participation of the actors with whom the project participates has been achieved. Progress has been made in the  development and implementation of   a gender action plan on how to best meet gender targets by component while working to empower women's participation through workshops and enhancing capacities of women's municipal office (OMM) and through the sharing of best practices. Progress was also made in the elaboration of 4 land ordinance plans (zoning) that where both gender and climate sensitive making use of information derived by the project in both hydrological analysis as well as a gender analysis. The design of the project's e grievance mechanism for social, environmental and gender complaints was also completed. Targeting for he implementation of adaptation measures and techniques has also now focused on groups of women and small producers to provide technical, organizational and value-added generation strengthening as a means to reduce the climate vulnerability of communities to the effects of drought and floods.  
In terms of support provided, field missions were developed with the purpose of collecting and disseminating successful practices in the protection and restoration of water sources with personnel from the UMA and OMM. In the case of community forestry field missions included exchanges with technical personnel from the project, ICF and SANAA. The project also heavily focused on the re-socialization of the project with the newly elected municipal authorities to coordinate and develop the dissemination of practices, information and knowledge acquired in adaptation practices that can be implemented in the project's action areas a well as to ensure political buy in. It is important to highlight the effort of the project partners for the implementation of the activities, which were executed with some delays due to disbursement problems and governance issues related to the  political transition process as well as mobility limitations due to the pandemic and the ETA and IOTA hurricanes. Hence, despite the continued challenges and delays of the project (including the hiring of a large part of project staff in August) it is considered that project actions during this reporting period should be considered to be moderately satisfactory .</t>
  </si>
  <si>
    <t>Please Provide the Name and Contact information of person(s) responsible for completing the Rating section</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</si>
  <si>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</si>
  <si>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 xml:space="preserve">Diversified and strengthened livelihoods and sources of income for vulnerable people in targeted areas </t>
  </si>
  <si>
    <t xml:space="preserve"> In 2021, the project has been able to monitor and follow up the management of  1,184 ha of forest that has been affected by pests and forest by monitoring natural regeneration techniques for pine forest, hence improving restoration process as this is considered the most effective methodology in comparison with reforestation due to its positive impact on local genetics in water producing areas as well as in affected forest areas (from plagues and fires) hence overcoming its initial target of 1,221,86 ha through natural regeneration. A technical lesson learned derived from the project on natural regeneration  has been its effective use  in those areas where robust trees with seedlings exist whereas in areas where tress are weaker or have small productive value this is not necessarily the case. Promotional events have also demonstrated to be an important tool to incorporate local communities with an inclusive and broader region while creating opportunities for productive partnerships. This was made evident during the Glas for Glass event that included a multicultural and gender focus. The use of events to promote knowledge exchange has also been seen as a successful strategy particularly in the case of women empowerment at  local level. These have allowed an exchange not only amongst municipalities but also  in the productive level (women shrimp producers in the south and Cajas Rurales de Guascoran a local financial institution). </t>
  </si>
  <si>
    <t>There is a wide potential to replicate the measures for climatic resilience, however their adoption however the adoption of these measures is a participative process that requires a community and key actors to share a common vision and be committed to solving environmental problems</t>
  </si>
  <si>
    <t xml:space="preserve">During 2021, the municipalities have begun to prepare budget plans that mange various environmental issues, however many times these rely on funds provided by the central government that are not always received in a timely manner nor are used appropriately. With this in mind it is important for municipalities to identify alternate resources to be able to fund environmental investments so that these actions do not remain only in paper and are fully executed. Hence it is important to work with municipalities to provide their own funds or identify alternative source of funds for their implementation. The project's work on Environmental Payments and work with the Water Associations have demonstrated to be highly relevant in this regard, particularly as partners to meet environmental and adaptation objectives. Greater accountability also needs to be done by the municipalities to ensure that these funds are well used and prove to have value for communities in terms of adaptation. The CFC is identified as an important mechanism to enhance governance capacity of the municipalities particularly around environmental budgeting. </t>
  </si>
  <si>
    <t xml:space="preserve">To date technical plans are still in process. For example technical guides for drought EWS are currently being developed, as well as those for the monitoring and management of the bark beetle, a manual for the elaboration of organic fertilize and bio products for plague controls, manual for the sustainable extraction of resin in cooperation with forest cooperative as well as the material for Field Schools focused on vegetable production, basic grains and fruits. These are expected to be ready by Q4 2022. The project's "Diploma" training on EBA however is considered to have had impact in enhancing municipal capacities to understand the role of ecosystems on managing climate change by creating greater awareness within the 8 municipalities that participated. </t>
  </si>
  <si>
    <t xml:space="preserve">The project has been able to prioritize support  to organizations that have demonstrated the greatest interest to participate thus demonstrating an initial buy in and commitment to the project's objective. This has allowed the project to work with producers/organizations that are active participants in the technical support process provided by the project that have in turn been provided to meet their own capacity needs. This often times requires providing associative capacity in the form of legal and regulatory training to formalize small productive associations as well as in the support of the transformative process to allow for greater incomes while enhancing their productive resilience of these associations. Both are highly relevant and have proven to be barriers  in the access of resources for these informal grouping.   A good example can be found in the  work done with Grupo Productoras de mi Tierra that has received project support in the growing of vegetables as well as in their processing for value add as a well as for adaptive management. The project has received support in enhancing its associative capacity as well as in technical capacity through rain water harvesting and drip irrigation and crop rotation (fruits).    </t>
  </si>
  <si>
    <t xml:space="preserve">There is a wide potential to replicate the measures for climatic resilience, however their adoption however the adoption of these measures is a participative process that requires a community and key actors to share a common vision and be committed to solving environmental problems. This has been managed by the project by working with organizations that are highly committed. These have been identified through extensive socialization and canvassing in the field to identify climate vulnerability and potential needs. The trainings provided by the projects in the municipalities in terms of environmental conservation in water source areas have proven to be an important opportunity to identify potential project partners and beneficiaries. These sessions are part of the project's socialization process to allow for the project to be highly responsive to the communities and their own needs and allows for adaptation actions to be people centered. Paying attention to the dynamics of the communities has been a key lesson learned by the project to be able to communicate the project's objectives and benefits. </t>
  </si>
  <si>
    <t xml:space="preserve">Socialization and work on the field to enhance the participative processes to involve key actors in environmental management in a landscape (those that benefit from natural resources, those that do so unsustainably, communities that reside where these natural resources and ecosystem benefits exist and those that are affected). This allows a space to be created for their pro positive interaction in the design of ecosystem protection plans and ecosystem based adaptation actions to protect natural resources from climate change and their unsustainable management. </t>
  </si>
  <si>
    <t xml:space="preserve">Establishing letters of agreement with key institutions such as  ICF, FUNDAUNAH, SANAA, Municipalities with structure and capacity will allow the project results to have an institutional structure that can be continued do to their active involvement in project actions as well as new created capacities to ensure the sustainability of project actions and results. </t>
  </si>
  <si>
    <t>The development of a manual for low value grants will allow the use of this financial mechanism to provide key inputs for communities to accelerate the implementation of project goals.</t>
  </si>
  <si>
    <t>Has the existing information/data/knowledge been made available to relevant stakeholder? If so, what channels of dissemination have been used?</t>
  </si>
  <si>
    <t xml:space="preserve">The dissemination of project information has been done mainly through socialization measures including workshops with municipal authorities, women's organization and productive associations. This has allowed the information to be made relevant to the stakeholders and has resulted in their incorporation as was the case in the municipal land zone plans. The studies are provided in these workshops as well as technical inputs for future decision making. The project has plans to make all project information public through an electronic platform (webpage for all projects managed by MinAmbiente) that will be designed as a result of the project's communication strategy that will be developed in 2022. It should be noted that the project has engaged with the use of social media including Facebook and Instagram including making use of the media accounts from MinAmbiente and other local government institutions. </t>
  </si>
  <si>
    <t>Please list any knowledge products generated and include hyperlinks whenever possible (e.g. project videos, project stories, studies and technical reports, case studies, training manuals, handbooks, strategies and plans developed, etc.)</t>
  </si>
  <si>
    <t>Training material has bee developed to create environmental awareness in the form of technical discussions, information bulletins as well as in the design of the EW system that will be presented to municipalities in Q2 2022 and on fire control. Training material has also been developed on ecosystem based adaptation this has been used in various short and "diploma" level training courses targeted to municipal authorities, students and youth. Material has also been developed to support producers in the reduced use of agrochemicals. See links for videos and stories that have been shared via the Ministry's social media accounts:  https://www.facebook.com/336511666535306/posts/1747181928801599/?d=n , https://www.facebook.com/336511666535306/posts/1747196872133438/?d=n, https://m.facebook.com/336511666535306/posts/1747889902064135/?d=n,  https://m.facebook.com/MiAmbienteHN/videos/856257508339729/?extid=NS-UNK-UNK-UNK-IOS_GK0T-GK1C&amp;refsrc=deprecated&amp;ref=sharing&amp;_rdr</t>
  </si>
  <si>
    <t>The project has advanced in meeting its training objectives in enhancing capacity to municipalities in implementing adaptation actions including forest management plans and adaptive actions (see Project Indicators) that include enhancing the capacities of municipalities to implement their forest management plans. This will be enhanced by the presentation of the municipal territorial plans with the support of the project that will take place in Q2 2022. Actions  have also been supported by the activities developed by  FUNDAUNAH that have allowed the training of 76 people through various course on ecosystem based adaptation directed to youth, technicians, 11 municipalities and water boards. Training has also been provided to women's municipal office (OMM) in including environmental management within their own workplans. Work has also been ongoing with Universities such as the UNAH to provide the material needed to train future technicians in the area.</t>
  </si>
  <si>
    <t xml:space="preserve">Due to the delay of actives developed by ONCCDS, currently there is only one institution that is generating information on CC. In addition there has been a delay in the development of the project's communication strategy  and climate change knowledge. These challenges have been discussed in the project's MTR with recommendations to work with other partners beyond the ONCCDS. The project's communication strategy being developed will consider potential partners to be engaged. The recently hired project coordinator and technical team will also allow to accelerate access of information and data that is relevant to the project in a more systematized fashion including through an online portal.  </t>
  </si>
  <si>
    <t xml:space="preserve">The use of rainwater harvesting in communities for human consumption as well as productive purposes (agriculture), along with that of low pressure drip irrigation for agriculture, to reduce the unsustainable use water from the micro basins. These technologies are not commonly used in the target areas and have been important to introduce concrete adaptive technology for water management in the area. In addition, providing these technologies to vulnerable producers has bee innovative as it has been used at a smaller scale (small) with producers with less income and less adaptive capacity not only due to economic reasons but also because of their location (in areas with limited water access or along hill slopes).  The work that the project has done in terms of capacity building to ensure both administrative and associative capacity has been a fundamental strategy to ensure long term sustainability. Further the effectiveness of these technologies allow not only to demonstrate a concrete benefit to beneficiaries and the area in general but have also demonstrated the importance of the and impact of having an adaptive approach. </t>
  </si>
  <si>
    <t>For the total period covered by this report, the project has received three disbursements for a total amount of $ 2,546,016.00, corresponding to the 1st, 2nd and 3rd tranches as of March 2022. Additionally, it can be mentioned that a total of $954,501.10 has been transferred to the Ministry of the Environment as executing entity and a total of 153,057.23 to the project execution costs.</t>
  </si>
  <si>
    <t>The MTR has been prepared and completeted, bieng submitted on December 2021</t>
  </si>
  <si>
    <t xml:space="preserve">Co financing was not considered nor in cluded within the project proposal, hecne co-financing and was not part of the MTR.
</t>
  </si>
  <si>
    <t>Direct beneficiaries supported by the project*</t>
  </si>
  <si>
    <t>* 12,000 households supported (*5 ppl per household)</t>
  </si>
  <si>
    <t>Indirect beneficiaries supported by the project**</t>
  </si>
  <si>
    <t>** population of 14 municipalities targetted by the project and beneffited through enhanced municipal capacity and planning framework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</si>
</sst>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164" formatCode="dd\-mmm\-yyyy"/>
    <numFmt numFmtId="165" formatCode="_-[$$-409]* #,##0.00_ ;_-[$$-409]* \-#,##0.00\ ;_-[$$-409]* &quot;-&quot;??_ ;_-@_ "/>
    <numFmt numFmtId="166" formatCode="_-[$$-540A]* #,##0.00_ ;_-[$$-540A]* \-#,##0.00\ ;_-[$$-540A]* &quot;-&quot;??_ ;_-@_ "/>
    <numFmt numFmtId="167" formatCode="[$$-540A]#,##0.00"/>
    <numFmt numFmtId="168" formatCode="&quot;L&quot;#,##0.00"/>
    <numFmt numFmtId="169" formatCode="_([$$-409]* #,##0.00_);_([$$-409]* \(#,##0.00\);_([$$-409]* &quot;-&quot;??_);_(@_)"/>
  </numFmts>
  <fonts count="68" x14ac:knownFonts="1">
    <font>
      <sz val="11"/>
      <color theme="1"/>
      <name val="Calibri"/>
      <family val="2"/>
      <scheme val="minor"/>
    </font>
    <font>
      <b/>
      <sz val="11"/>
      <color theme="1"/>
      <name val="Calibri"/>
      <family val="2"/>
      <scheme val="minor"/>
    </font>
    <font>
      <sz val="11"/>
      <color theme="1"/>
      <name val="Times New Roman"/>
      <family val="1"/>
    </font>
    <font>
      <b/>
      <sz val="14"/>
      <color rgb="FF000000"/>
      <name val="Times New Roman"/>
      <family val="1"/>
    </font>
    <font>
      <i/>
      <sz val="9"/>
      <color theme="1"/>
      <name val="Times New Roman"/>
      <family val="1"/>
    </font>
    <font>
      <b/>
      <sz val="11"/>
      <color theme="1"/>
      <name val="Times New Roman"/>
      <family val="1"/>
    </font>
    <font>
      <b/>
      <sz val="11"/>
      <color rgb="FFFF0000"/>
      <name val="Times New Roman"/>
      <family val="1"/>
    </font>
    <font>
      <sz val="11"/>
      <color indexed="8"/>
      <name val="Times New Roman"/>
      <family val="1"/>
    </font>
    <font>
      <b/>
      <sz val="11"/>
      <color indexed="8"/>
      <name val="Times New Roman"/>
      <family val="1"/>
    </font>
    <font>
      <sz val="10"/>
      <color indexed="8"/>
      <name val="Times New Roman"/>
      <family val="1"/>
    </font>
    <font>
      <sz val="10"/>
      <name val="Times New Roman"/>
      <family val="1"/>
    </font>
    <font>
      <i/>
      <sz val="11"/>
      <color indexed="8"/>
      <name val="Times New Roman"/>
      <family val="1"/>
    </font>
    <font>
      <b/>
      <sz val="11"/>
      <name val="Times New Roman"/>
      <family val="1"/>
    </font>
    <font>
      <sz val="11"/>
      <color indexed="9"/>
      <name val="Times New Roman"/>
      <family val="1"/>
    </font>
    <font>
      <sz val="11"/>
      <name val="Times New Roman"/>
      <family val="1"/>
    </font>
    <font>
      <sz val="11"/>
      <color rgb="FFFF0000"/>
      <name val="Times New Roman"/>
      <family val="1"/>
    </font>
    <font>
      <b/>
      <sz val="10"/>
      <name val="Times New Roman"/>
      <family val="1"/>
    </font>
    <font>
      <u/>
      <sz val="11"/>
      <color theme="10"/>
      <name val="Calibri"/>
      <family val="2"/>
    </font>
    <font>
      <b/>
      <i/>
      <sz val="9"/>
      <name val="Times New Roman"/>
      <family val="1"/>
    </font>
    <font>
      <b/>
      <sz val="16"/>
      <name val="Times New Roman"/>
      <family val="1"/>
    </font>
    <font>
      <sz val="11"/>
      <color indexed="43"/>
      <name val="Times New Roman"/>
      <family val="1"/>
    </font>
    <font>
      <i/>
      <sz val="11"/>
      <name val="Times New Roman"/>
      <family val="1"/>
    </font>
    <font>
      <b/>
      <sz val="12"/>
      <name val="Times New Roman"/>
      <family val="1"/>
    </font>
    <font>
      <sz val="11"/>
      <color indexed="8"/>
      <name val="Calibri"/>
      <family val="2"/>
    </font>
    <font>
      <b/>
      <sz val="11"/>
      <color indexed="8"/>
      <name val="Calibri"/>
      <family val="2"/>
    </font>
    <font>
      <sz val="11"/>
      <color indexed="43"/>
      <name val="Calibri"/>
      <family val="2"/>
    </font>
    <font>
      <sz val="11"/>
      <color theme="4"/>
      <name val="Times New Roman"/>
      <family val="1"/>
    </font>
    <font>
      <i/>
      <sz val="11"/>
      <color theme="1"/>
      <name val="Times New Roman"/>
      <family val="1"/>
    </font>
    <font>
      <b/>
      <sz val="16"/>
      <color theme="1"/>
      <name val="Times New Roman"/>
      <family val="1"/>
    </font>
    <font>
      <b/>
      <i/>
      <sz val="11"/>
      <color theme="1"/>
      <name val="Times New Roman"/>
      <family val="1"/>
    </font>
    <font>
      <b/>
      <sz val="11"/>
      <color theme="4"/>
      <name val="Times New Roman"/>
      <family val="1"/>
    </font>
    <font>
      <sz val="11"/>
      <color indexed="10"/>
      <name val="Times New Roman"/>
      <family val="1"/>
    </font>
    <font>
      <b/>
      <i/>
      <sz val="11"/>
      <name val="Times New Roman"/>
      <family val="1"/>
    </font>
    <font>
      <b/>
      <sz val="11"/>
      <color rgb="FF000000"/>
      <name val="Times New Roman"/>
      <family val="1"/>
    </font>
    <font>
      <sz val="11"/>
      <name val="Calibri"/>
      <family val="2"/>
      <scheme val="minor"/>
    </font>
    <font>
      <sz val="11"/>
      <color rgb="FF000000"/>
      <name val="Times New Roman"/>
      <family val="1"/>
    </font>
    <font>
      <b/>
      <sz val="11"/>
      <color rgb="FFFFFFFF"/>
      <name val="Times New Roman"/>
      <family val="1"/>
    </font>
    <font>
      <b/>
      <sz val="11"/>
      <color theme="0"/>
      <name val="Times New Roman"/>
      <family val="1"/>
    </font>
    <font>
      <i/>
      <sz val="11"/>
      <color rgb="FF000000"/>
      <name val="Times New Roman"/>
      <family val="1"/>
    </font>
    <font>
      <b/>
      <i/>
      <sz val="11"/>
      <color indexed="8"/>
      <name val="Times New Roman"/>
      <family val="1"/>
    </font>
    <font>
      <i/>
      <sz val="10"/>
      <name val="Times New Roman"/>
      <family val="1"/>
    </font>
    <font>
      <sz val="11"/>
      <color rgb="FF006100"/>
      <name val="Calibri"/>
      <family val="2"/>
      <scheme val="minor"/>
    </font>
    <font>
      <sz val="11"/>
      <color rgb="FF9C0006"/>
      <name val="Calibri"/>
      <family val="2"/>
      <scheme val="minor"/>
    </font>
    <font>
      <sz val="11"/>
      <color rgb="FFFF0000"/>
      <name val="Calibri"/>
      <family val="2"/>
      <scheme val="minor"/>
    </font>
    <font>
      <sz val="11"/>
      <color rgb="FF9C6500"/>
      <name val="Calibri"/>
      <family val="2"/>
      <scheme val="minor"/>
    </font>
    <font>
      <sz val="9"/>
      <color rgb="FFFF0000"/>
      <name val="Calibri"/>
      <family val="2"/>
      <scheme val="minor"/>
    </font>
    <font>
      <b/>
      <sz val="9"/>
      <name val="Calibri"/>
      <family val="2"/>
      <scheme val="minor"/>
    </font>
    <font>
      <i/>
      <sz val="11"/>
      <color theme="1"/>
      <name val="Calibri"/>
      <family val="2"/>
      <scheme val="minor"/>
    </font>
    <font>
      <sz val="9"/>
      <color rgb="FF9C6500"/>
      <name val="Calibri"/>
      <family val="2"/>
      <scheme val="minor"/>
    </font>
    <font>
      <b/>
      <sz val="9"/>
      <color theme="1"/>
      <name val="Calibri"/>
      <family val="2"/>
      <scheme val="minor"/>
    </font>
    <font>
      <i/>
      <sz val="9"/>
      <color theme="1"/>
      <name val="Calibri"/>
      <family val="2"/>
      <scheme val="minor"/>
    </font>
    <font>
      <b/>
      <u/>
      <sz val="11"/>
      <color theme="1"/>
      <name val="Calibri"/>
      <family val="2"/>
      <scheme val="minor"/>
    </font>
    <font>
      <i/>
      <sz val="11"/>
      <name val="Calibri"/>
      <family val="2"/>
      <scheme val="minor"/>
    </font>
    <font>
      <b/>
      <i/>
      <sz val="11"/>
      <color theme="1"/>
      <name val="Calibri"/>
      <family val="2"/>
      <scheme val="minor"/>
    </font>
    <font>
      <b/>
      <sz val="11"/>
      <color rgb="FF9C6500"/>
      <name val="Calibri"/>
      <family val="2"/>
      <scheme val="minor"/>
    </font>
    <font>
      <b/>
      <sz val="16"/>
      <color theme="1"/>
      <name val="Calibri"/>
      <family val="2"/>
      <scheme val="minor"/>
    </font>
    <font>
      <sz val="12"/>
      <color theme="1"/>
      <name val="Times New Roman"/>
      <family val="1"/>
    </font>
    <font>
      <sz val="12"/>
      <color indexed="8"/>
      <name val="Times New Roman"/>
      <family val="1"/>
    </font>
    <font>
      <b/>
      <sz val="12"/>
      <color indexed="8"/>
      <name val="Times New Roman"/>
      <family val="1"/>
    </font>
    <font>
      <sz val="12"/>
      <name val="Times New Roman"/>
      <family val="1"/>
    </font>
    <font>
      <sz val="20"/>
      <color theme="1"/>
      <name val="Calibri"/>
      <family val="2"/>
      <scheme val="minor"/>
    </font>
    <font>
      <sz val="18"/>
      <color theme="1"/>
      <name val="Calibri"/>
      <family val="2"/>
      <scheme val="minor"/>
    </font>
    <font>
      <sz val="11"/>
      <color rgb="FF0070C0"/>
      <name val="Times New Roman"/>
      <family val="1"/>
    </font>
    <font>
      <b/>
      <sz val="14"/>
      <name val="Times New Roman"/>
      <family val="1"/>
    </font>
    <font>
      <sz val="10"/>
      <color rgb="FF000000"/>
      <name val="Times New Roman"/>
      <family val="1"/>
    </font>
    <font>
      <sz val="11"/>
      <color rgb="FF000000"/>
      <name val="Times New Roman"/>
      <family val="1"/>
      <charset val="1"/>
    </font>
    <font>
      <i/>
      <strike/>
      <sz val="11"/>
      <color rgb="FF000000"/>
      <name val="Times New Roman"/>
      <family val="1"/>
    </font>
    <font>
      <sz val="26"/>
      <color theme="1"/>
      <name val="Calibri"/>
      <family val="2"/>
    </font>
  </fonts>
  <fills count="18">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theme="6" tint="0.59996337778862885"/>
        <bgColor indexed="64"/>
      </patternFill>
    </fill>
    <fill>
      <patternFill patternType="solid">
        <fgColor theme="2"/>
        <bgColor indexed="64"/>
      </patternFill>
    </fill>
    <fill>
      <patternFill patternType="solid">
        <fgColor theme="6" tint="-0.249977111117893"/>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4C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EB9C"/>
        <bgColor indexed="64"/>
      </patternFill>
    </fill>
    <fill>
      <patternFill patternType="solid">
        <fgColor rgb="FFFFFFFF"/>
        <bgColor rgb="FF000000"/>
      </patternFill>
    </fill>
    <fill>
      <patternFill patternType="solid">
        <fgColor rgb="FFE7E6E6"/>
        <bgColor indexed="64"/>
      </patternFill>
    </fill>
  </fills>
  <borders count="7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right style="medium">
        <color auto="1"/>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style="medium">
        <color auto="1"/>
      </right>
      <top/>
      <bottom/>
      <diagonal/>
    </border>
    <border>
      <left style="medium">
        <color auto="1"/>
      </left>
      <right/>
      <top style="thin">
        <color indexed="64"/>
      </top>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bottom/>
      <diagonal/>
    </border>
    <border>
      <left style="thin">
        <color auto="1"/>
      </left>
      <right/>
      <top style="medium">
        <color auto="1"/>
      </top>
      <bottom style="thin">
        <color auto="1"/>
      </bottom>
      <diagonal/>
    </border>
    <border>
      <left style="thin">
        <color auto="1"/>
      </left>
      <right/>
      <top/>
      <bottom style="medium">
        <color auto="1"/>
      </bottom>
      <diagonal/>
    </border>
    <border>
      <left style="medium">
        <color auto="1"/>
      </left>
      <right style="thin">
        <color auto="1"/>
      </right>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diagonal/>
    </border>
    <border>
      <left/>
      <right/>
      <top style="thin">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style="thin">
        <color auto="1"/>
      </bottom>
      <diagonal/>
    </border>
    <border>
      <left/>
      <right style="thin">
        <color auto="1"/>
      </right>
      <top style="thin">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rgb="FF000000"/>
      </right>
      <top style="medium">
        <color auto="1"/>
      </top>
      <bottom style="medium">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right style="thin">
        <color auto="1"/>
      </right>
      <top/>
      <bottom/>
      <diagonal/>
    </border>
    <border>
      <left style="medium">
        <color rgb="FF000000"/>
      </left>
      <right style="medium">
        <color rgb="FF000000"/>
      </right>
      <top style="medium">
        <color rgb="FF000000"/>
      </top>
      <bottom style="medium">
        <color rgb="FF000000"/>
      </bottom>
      <diagonal/>
    </border>
    <border>
      <left/>
      <right style="medium">
        <color indexed="64"/>
      </right>
      <top/>
      <bottom style="thin">
        <color indexed="64"/>
      </bottom>
      <diagonal/>
    </border>
    <border>
      <left/>
      <right style="medium">
        <color indexed="64"/>
      </right>
      <top style="thin">
        <color indexed="64"/>
      </top>
      <bottom/>
      <diagonal/>
    </border>
  </borders>
  <cellStyleXfs count="5">
    <xf numFmtId="0" fontId="0" fillId="0" borderId="0"/>
    <xf numFmtId="0" fontId="17" fillId="0" borderId="0" applyNumberFormat="0" applyFill="0" applyBorder="0" applyAlignment="0" applyProtection="0">
      <alignment vertical="top"/>
      <protection locked="0"/>
    </xf>
    <xf numFmtId="0" fontId="41" fillId="9" borderId="0" applyNumberFormat="0" applyBorder="0" applyAlignment="0" applyProtection="0"/>
    <xf numFmtId="0" fontId="42" fillId="10" borderId="0" applyNumberFormat="0" applyBorder="0" applyAlignment="0" applyProtection="0"/>
    <xf numFmtId="0" fontId="44" fillId="11" borderId="0" applyNumberFormat="0" applyBorder="0" applyAlignment="0" applyProtection="0"/>
  </cellStyleXfs>
  <cellXfs count="921">
    <xf numFmtId="0" fontId="0" fillId="0" borderId="0" xfId="0"/>
    <xf numFmtId="0" fontId="2" fillId="0" borderId="0" xfId="0" applyFont="1" applyAlignment="1">
      <alignment horizontal="right"/>
    </xf>
    <xf numFmtId="0" fontId="2" fillId="0" borderId="0" xfId="0" applyFont="1"/>
    <xf numFmtId="0" fontId="2" fillId="2" borderId="1" xfId="0" applyFont="1" applyFill="1" applyBorder="1" applyAlignment="1">
      <alignment horizontal="right"/>
    </xf>
    <xf numFmtId="0" fontId="2" fillId="2" borderId="2" xfId="0" applyFont="1" applyFill="1" applyBorder="1" applyAlignment="1">
      <alignment horizontal="right"/>
    </xf>
    <xf numFmtId="0" fontId="2" fillId="2" borderId="2" xfId="0" applyFont="1" applyFill="1" applyBorder="1"/>
    <xf numFmtId="0" fontId="2" fillId="2" borderId="3" xfId="0" applyFont="1" applyFill="1" applyBorder="1"/>
    <xf numFmtId="0" fontId="2" fillId="2" borderId="4" xfId="0" applyFont="1" applyFill="1" applyBorder="1" applyAlignment="1">
      <alignment horizontal="right"/>
    </xf>
    <xf numFmtId="0" fontId="2" fillId="2" borderId="0" xfId="0" applyFont="1" applyFill="1" applyAlignment="1">
      <alignment horizontal="right"/>
    </xf>
    <xf numFmtId="0" fontId="3" fillId="0" borderId="5" xfId="0" applyFont="1" applyBorder="1" applyAlignment="1">
      <alignment horizontal="center" readingOrder="1"/>
    </xf>
    <xf numFmtId="0" fontId="2" fillId="2" borderId="6" xfId="0" applyFont="1" applyFill="1" applyBorder="1"/>
    <xf numFmtId="0" fontId="2" fillId="2" borderId="0" xfId="0" applyFont="1" applyFill="1"/>
    <xf numFmtId="0" fontId="5" fillId="2" borderId="0" xfId="0" applyFont="1" applyFill="1" applyAlignment="1">
      <alignment horizontal="right"/>
    </xf>
    <xf numFmtId="0" fontId="6" fillId="3" borderId="5" xfId="0" applyFont="1" applyFill="1" applyBorder="1" applyAlignment="1">
      <alignment horizontal="center"/>
    </xf>
    <xf numFmtId="0" fontId="7" fillId="2" borderId="4" xfId="0" applyFont="1" applyFill="1" applyBorder="1" applyAlignment="1">
      <alignment horizontal="right"/>
    </xf>
    <xf numFmtId="0" fontId="7" fillId="2" borderId="0" xfId="0" applyFont="1" applyFill="1" applyAlignment="1">
      <alignment horizontal="right"/>
    </xf>
    <xf numFmtId="0" fontId="7" fillId="2" borderId="0" xfId="0" applyFont="1" applyFill="1"/>
    <xf numFmtId="0" fontId="7" fillId="2" borderId="6" xfId="0" applyFont="1" applyFill="1" applyBorder="1"/>
    <xf numFmtId="0" fontId="7" fillId="0" borderId="0" xfId="0" applyFont="1"/>
    <xf numFmtId="0" fontId="8" fillId="2" borderId="0" xfId="0" applyFont="1" applyFill="1" applyAlignment="1">
      <alignment horizontal="right" vertical="center"/>
    </xf>
    <xf numFmtId="0" fontId="7" fillId="3" borderId="5" xfId="0" applyFont="1" applyFill="1" applyBorder="1" applyAlignment="1" applyProtection="1">
      <alignment horizontal="left" vertical="top" wrapText="1"/>
      <protection locked="0"/>
    </xf>
    <xf numFmtId="0" fontId="8" fillId="2" borderId="0" xfId="0" applyFont="1" applyFill="1" applyAlignment="1">
      <alignment horizontal="right" vertical="top"/>
    </xf>
    <xf numFmtId="0" fontId="9" fillId="3" borderId="5" xfId="0" applyFont="1" applyFill="1" applyBorder="1" applyAlignment="1" applyProtection="1">
      <alignment horizontal="left" vertical="top" wrapText="1"/>
      <protection locked="0"/>
    </xf>
    <xf numFmtId="0" fontId="8" fillId="2" borderId="0" xfId="0" applyFont="1" applyFill="1" applyAlignment="1">
      <alignment horizontal="right"/>
    </xf>
    <xf numFmtId="1" fontId="7" fillId="3" borderId="7" xfId="0" applyNumberFormat="1" applyFont="1" applyFill="1" applyBorder="1" applyAlignment="1" applyProtection="1">
      <alignment horizontal="left"/>
      <protection locked="0"/>
    </xf>
    <xf numFmtId="0" fontId="10" fillId="0" borderId="0" xfId="0" applyFont="1"/>
    <xf numFmtId="1" fontId="7" fillId="3" borderId="8" xfId="0" applyNumberFormat="1" applyFont="1" applyFill="1" applyBorder="1" applyAlignment="1" applyProtection="1">
      <alignment horizontal="left"/>
      <protection locked="0"/>
    </xf>
    <xf numFmtId="0" fontId="7" fillId="2" borderId="4" xfId="0" applyFont="1" applyFill="1" applyBorder="1" applyAlignment="1">
      <alignment horizontal="right" vertical="top" wrapText="1"/>
    </xf>
    <xf numFmtId="1" fontId="7" fillId="3" borderId="9" xfId="0" applyNumberFormat="1" applyFont="1" applyFill="1" applyBorder="1" applyAlignment="1" applyProtection="1">
      <alignment horizontal="left"/>
      <protection locked="0"/>
    </xf>
    <xf numFmtId="0" fontId="11" fillId="2" borderId="0" xfId="0" applyFont="1" applyFill="1" applyAlignment="1">
      <alignment horizontal="right"/>
    </xf>
    <xf numFmtId="0" fontId="7" fillId="3" borderId="8" xfId="0" applyFont="1" applyFill="1" applyBorder="1" applyAlignment="1">
      <alignment horizontal="center"/>
    </xf>
    <xf numFmtId="0" fontId="13" fillId="2" borderId="6" xfId="0" applyFont="1" applyFill="1" applyBorder="1"/>
    <xf numFmtId="0" fontId="14" fillId="2" borderId="4" xfId="0" applyFont="1" applyFill="1" applyBorder="1" applyAlignment="1">
      <alignment horizontal="right"/>
    </xf>
    <xf numFmtId="0" fontId="12" fillId="2" borderId="0" xfId="0" applyFont="1" applyFill="1" applyAlignment="1">
      <alignment horizontal="right"/>
    </xf>
    <xf numFmtId="49" fontId="7" fillId="3" borderId="12" xfId="0" applyNumberFormat="1" applyFont="1" applyFill="1" applyBorder="1" applyAlignment="1">
      <alignment horizontal="center"/>
    </xf>
    <xf numFmtId="0" fontId="7" fillId="2" borderId="12" xfId="0" applyFont="1" applyFill="1" applyBorder="1"/>
    <xf numFmtId="0" fontId="12" fillId="2" borderId="6" xfId="0" applyFont="1" applyFill="1" applyBorder="1" applyAlignment="1">
      <alignment horizontal="right"/>
    </xf>
    <xf numFmtId="0" fontId="15" fillId="2" borderId="4" xfId="0" applyFont="1" applyFill="1" applyBorder="1" applyAlignment="1">
      <alignment horizontal="right"/>
    </xf>
    <xf numFmtId="0" fontId="6" fillId="2" borderId="0" xfId="0" applyFont="1" applyFill="1" applyAlignment="1">
      <alignment horizontal="right"/>
    </xf>
    <xf numFmtId="0" fontId="7" fillId="2" borderId="0" xfId="0" applyFont="1" applyFill="1" applyAlignment="1">
      <alignment horizontal="center"/>
    </xf>
    <xf numFmtId="0" fontId="12" fillId="2" borderId="0" xfId="0" applyFont="1" applyFill="1" applyAlignment="1">
      <alignment horizontal="left"/>
    </xf>
    <xf numFmtId="0" fontId="16" fillId="3" borderId="15" xfId="0" applyFont="1" applyFill="1" applyBorder="1" applyAlignment="1">
      <alignment horizontal="right" wrapText="1"/>
    </xf>
    <xf numFmtId="0" fontId="15" fillId="3" borderId="16" xfId="0" applyFont="1" applyFill="1" applyBorder="1" applyAlignment="1">
      <alignment horizontal="left"/>
    </xf>
    <xf numFmtId="0" fontId="16" fillId="3" borderId="17" xfId="0" applyFont="1" applyFill="1" applyBorder="1" applyAlignment="1">
      <alignment horizontal="right" wrapText="1"/>
    </xf>
    <xf numFmtId="0" fontId="6" fillId="3" borderId="6" xfId="0" applyFont="1" applyFill="1" applyBorder="1" applyAlignment="1">
      <alignment horizontal="left"/>
    </xf>
    <xf numFmtId="0" fontId="16" fillId="3" borderId="18" xfId="0" applyFont="1" applyFill="1" applyBorder="1" applyAlignment="1">
      <alignment horizontal="right"/>
    </xf>
    <xf numFmtId="0" fontId="6" fillId="3" borderId="19" xfId="0" applyFont="1" applyFill="1" applyBorder="1" applyAlignment="1">
      <alignment horizontal="left"/>
    </xf>
    <xf numFmtId="0" fontId="16" fillId="3" borderId="14" xfId="0" applyFont="1" applyFill="1" applyBorder="1" applyAlignment="1">
      <alignment horizontal="right" wrapText="1"/>
    </xf>
    <xf numFmtId="0" fontId="7" fillId="3" borderId="20" xfId="0" applyFont="1" applyFill="1" applyBorder="1" applyAlignment="1" applyProtection="1">
      <alignment vertical="top" wrapText="1"/>
      <protection locked="0"/>
    </xf>
    <xf numFmtId="0" fontId="10" fillId="0" borderId="4" xfId="0" applyFont="1" applyBorder="1"/>
    <xf numFmtId="0" fontId="12" fillId="2" borderId="0" xfId="0" applyFont="1" applyFill="1" applyAlignment="1">
      <alignment wrapText="1"/>
    </xf>
    <xf numFmtId="0" fontId="7" fillId="3" borderId="5" xfId="0" applyFont="1" applyFill="1" applyBorder="1" applyAlignment="1" applyProtection="1">
      <alignment vertical="top" wrapText="1"/>
      <protection locked="0"/>
    </xf>
    <xf numFmtId="0" fontId="13" fillId="0" borderId="0" xfId="0" applyFont="1"/>
    <xf numFmtId="0" fontId="7" fillId="3" borderId="7" xfId="0" applyFont="1" applyFill="1" applyBorder="1" applyProtection="1">
      <protection locked="0"/>
    </xf>
    <xf numFmtId="0" fontId="17" fillId="3" borderId="8" xfId="1" applyFill="1" applyBorder="1" applyAlignment="1" applyProtection="1">
      <protection locked="0"/>
    </xf>
    <xf numFmtId="164" fontId="7" fillId="3" borderId="21" xfId="0" applyNumberFormat="1" applyFont="1" applyFill="1" applyBorder="1" applyAlignment="1" applyProtection="1">
      <alignment horizontal="left"/>
      <protection locked="0"/>
    </xf>
    <xf numFmtId="164" fontId="7" fillId="2" borderId="0" xfId="0" applyNumberFormat="1" applyFont="1" applyFill="1" applyAlignment="1" applyProtection="1">
      <alignment horizontal="left"/>
      <protection locked="0"/>
    </xf>
    <xf numFmtId="0" fontId="7" fillId="3" borderId="8" xfId="0" applyFont="1" applyFill="1" applyBorder="1" applyProtection="1">
      <protection locked="0"/>
    </xf>
    <xf numFmtId="0" fontId="7" fillId="2" borderId="14" xfId="0" applyFont="1" applyFill="1" applyBorder="1" applyAlignment="1">
      <alignment horizontal="right"/>
    </xf>
    <xf numFmtId="0" fontId="7" fillId="2" borderId="22" xfId="0" applyFont="1" applyFill="1" applyBorder="1" applyAlignment="1">
      <alignment horizontal="right"/>
    </xf>
    <xf numFmtId="0" fontId="7" fillId="2" borderId="22" xfId="0" applyFont="1" applyFill="1" applyBorder="1"/>
    <xf numFmtId="0" fontId="7" fillId="2" borderId="23" xfId="0" applyFont="1" applyFill="1" applyBorder="1"/>
    <xf numFmtId="0" fontId="2" fillId="0" borderId="0" xfId="0" applyFont="1" applyAlignment="1">
      <alignment horizontal="left" vertical="center"/>
    </xf>
    <xf numFmtId="0" fontId="2" fillId="0" borderId="0" xfId="0" applyFont="1" applyAlignment="1">
      <alignment wrapText="1"/>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2" xfId="0" applyFont="1" applyFill="1" applyBorder="1" applyAlignment="1">
      <alignment wrapText="1"/>
    </xf>
    <xf numFmtId="0" fontId="2" fillId="2" borderId="4" xfId="0" applyFont="1" applyFill="1" applyBorder="1" applyAlignment="1">
      <alignment horizontal="left" vertical="center"/>
    </xf>
    <xf numFmtId="0" fontId="7" fillId="2" borderId="6" xfId="0" applyFont="1" applyFill="1" applyBorder="1" applyAlignment="1">
      <alignment vertical="top" wrapText="1"/>
    </xf>
    <xf numFmtId="0" fontId="7" fillId="2" borderId="0" xfId="0" applyFont="1" applyFill="1" applyAlignment="1">
      <alignment vertical="top" wrapText="1"/>
    </xf>
    <xf numFmtId="0" fontId="7" fillId="2" borderId="4" xfId="0" applyFont="1" applyFill="1" applyBorder="1" applyAlignment="1">
      <alignment horizontal="left" vertical="center" wrapText="1"/>
    </xf>
    <xf numFmtId="0" fontId="7" fillId="2" borderId="0" xfId="0" applyFont="1" applyFill="1" applyAlignment="1">
      <alignment horizontal="left" vertical="center"/>
    </xf>
    <xf numFmtId="0" fontId="7" fillId="2" borderId="0" xfId="0" applyFont="1" applyFill="1" applyAlignment="1">
      <alignment horizontal="left" vertical="center" wrapText="1"/>
    </xf>
    <xf numFmtId="0" fontId="7" fillId="2" borderId="0" xfId="0" applyFont="1" applyFill="1" applyAlignment="1">
      <alignment wrapText="1"/>
    </xf>
    <xf numFmtId="0" fontId="8" fillId="2" borderId="0" xfId="0" applyFont="1" applyFill="1" applyAlignment="1">
      <alignment vertical="top" wrapText="1"/>
    </xf>
    <xf numFmtId="0" fontId="2" fillId="0" borderId="26" xfId="0" applyFont="1" applyBorder="1" applyAlignment="1">
      <alignment horizontal="center" wrapText="1"/>
    </xf>
    <xf numFmtId="0" fontId="2" fillId="0" borderId="5" xfId="0" applyFont="1" applyBorder="1" applyAlignment="1">
      <alignment wrapText="1"/>
    </xf>
    <xf numFmtId="0" fontId="2" fillId="0" borderId="5" xfId="0" applyFont="1" applyBorder="1"/>
    <xf numFmtId="0" fontId="11" fillId="2" borderId="0" xfId="0" applyFont="1" applyFill="1" applyAlignment="1">
      <alignment horizontal="center" vertical="center" wrapText="1"/>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7" fillId="3" borderId="15" xfId="0" applyFont="1" applyFill="1" applyBorder="1" applyAlignment="1">
      <alignment vertical="top" wrapText="1"/>
    </xf>
    <xf numFmtId="165" fontId="7" fillId="3" borderId="29" xfId="0" applyNumberFormat="1" applyFont="1" applyFill="1" applyBorder="1" applyAlignment="1">
      <alignment vertical="top" wrapText="1"/>
    </xf>
    <xf numFmtId="166" fontId="7" fillId="3" borderId="29" xfId="0" applyNumberFormat="1" applyFont="1" applyFill="1" applyBorder="1" applyAlignment="1">
      <alignment vertical="top" wrapText="1"/>
    </xf>
    <xf numFmtId="0" fontId="7" fillId="3" borderId="29" xfId="0" applyFont="1" applyFill="1" applyBorder="1" applyAlignment="1">
      <alignment vertical="top" wrapText="1"/>
    </xf>
    <xf numFmtId="0" fontId="7" fillId="3" borderId="18" xfId="0" applyFont="1" applyFill="1" applyBorder="1" applyAlignment="1">
      <alignment vertical="top" wrapText="1"/>
    </xf>
    <xf numFmtId="165" fontId="7" fillId="3" borderId="30" xfId="0" applyNumberFormat="1" applyFont="1" applyFill="1" applyBorder="1" applyAlignment="1">
      <alignment vertical="top" wrapText="1"/>
    </xf>
    <xf numFmtId="166" fontId="7" fillId="3" borderId="30" xfId="0" applyNumberFormat="1" applyFont="1" applyFill="1" applyBorder="1" applyAlignment="1">
      <alignment vertical="top" wrapText="1"/>
    </xf>
    <xf numFmtId="0" fontId="7" fillId="3" borderId="30" xfId="0" applyFont="1" applyFill="1" applyBorder="1" applyAlignment="1">
      <alignment vertical="top" wrapText="1"/>
    </xf>
    <xf numFmtId="0" fontId="7" fillId="3" borderId="31" xfId="0" applyFont="1" applyFill="1" applyBorder="1" applyAlignment="1">
      <alignment vertical="top" wrapText="1"/>
    </xf>
    <xf numFmtId="165" fontId="7" fillId="3" borderId="19" xfId="0" applyNumberFormat="1" applyFont="1" applyFill="1" applyBorder="1" applyAlignment="1">
      <alignment vertical="top" wrapText="1"/>
    </xf>
    <xf numFmtId="166" fontId="7" fillId="3" borderId="19" xfId="0" applyNumberFormat="1" applyFont="1" applyFill="1" applyBorder="1" applyAlignment="1">
      <alignment vertical="top" wrapText="1"/>
    </xf>
    <xf numFmtId="0" fontId="7" fillId="3" borderId="19" xfId="0" applyFont="1" applyFill="1" applyBorder="1" applyAlignment="1">
      <alignment vertical="top" wrapText="1"/>
    </xf>
    <xf numFmtId="0" fontId="8" fillId="3" borderId="32" xfId="0" applyFont="1" applyFill="1" applyBorder="1" applyAlignment="1">
      <alignment horizontal="right" vertical="center" wrapText="1"/>
    </xf>
    <xf numFmtId="165" fontId="7" fillId="3" borderId="33" xfId="0" applyNumberFormat="1" applyFont="1" applyFill="1" applyBorder="1" applyAlignment="1">
      <alignment vertical="top" wrapText="1"/>
    </xf>
    <xf numFmtId="166" fontId="7" fillId="3" borderId="33" xfId="0" applyNumberFormat="1" applyFont="1" applyFill="1" applyBorder="1" applyAlignment="1">
      <alignment vertical="top" wrapText="1"/>
    </xf>
    <xf numFmtId="0" fontId="7" fillId="3" borderId="33" xfId="0" applyFont="1" applyFill="1" applyBorder="1" applyAlignment="1">
      <alignment vertical="top" wrapText="1"/>
    </xf>
    <xf numFmtId="0" fontId="8" fillId="3" borderId="32"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5" xfId="0" applyFont="1" applyFill="1" applyBorder="1" applyAlignment="1">
      <alignment horizontal="center" vertical="center" wrapText="1"/>
    </xf>
    <xf numFmtId="166" fontId="7" fillId="3" borderId="34" xfId="0" applyNumberFormat="1" applyFont="1" applyFill="1" applyBorder="1" applyAlignment="1">
      <alignment vertical="top" wrapText="1"/>
    </xf>
    <xf numFmtId="0" fontId="7" fillId="3" borderId="7" xfId="0" applyFont="1" applyFill="1" applyBorder="1" applyAlignment="1">
      <alignment vertical="top" wrapText="1"/>
    </xf>
    <xf numFmtId="0" fontId="7" fillId="3" borderId="17" xfId="0" applyFont="1" applyFill="1" applyBorder="1" applyAlignment="1">
      <alignment vertical="top" wrapText="1"/>
    </xf>
    <xf numFmtId="0" fontId="7" fillId="3" borderId="34" xfId="0" applyFont="1" applyFill="1" applyBorder="1" applyAlignment="1">
      <alignment vertical="top" wrapText="1"/>
    </xf>
    <xf numFmtId="166" fontId="7" fillId="3" borderId="35" xfId="0" applyNumberFormat="1" applyFont="1" applyFill="1" applyBorder="1" applyAlignment="1">
      <alignment vertical="top" wrapText="1"/>
    </xf>
    <xf numFmtId="0" fontId="7" fillId="3" borderId="8" xfId="0" applyFont="1" applyFill="1" applyBorder="1" applyAlignment="1">
      <alignment vertical="top" wrapText="1"/>
    </xf>
    <xf numFmtId="0" fontId="7" fillId="3" borderId="35" xfId="0" applyFont="1" applyFill="1" applyBorder="1" applyAlignment="1">
      <alignment vertical="top" wrapText="1"/>
    </xf>
    <xf numFmtId="166" fontId="7" fillId="3" borderId="36" xfId="0" applyNumberFormat="1" applyFont="1" applyFill="1" applyBorder="1" applyAlignment="1">
      <alignment vertical="top" wrapText="1"/>
    </xf>
    <xf numFmtId="0" fontId="7" fillId="3" borderId="5" xfId="0" applyFont="1" applyFill="1" applyBorder="1" applyAlignment="1">
      <alignment vertical="top" wrapText="1"/>
    </xf>
    <xf numFmtId="0" fontId="7" fillId="3" borderId="36" xfId="0" applyFont="1" applyFill="1" applyBorder="1" applyAlignment="1">
      <alignment vertical="top" wrapText="1"/>
    </xf>
    <xf numFmtId="0" fontId="7" fillId="2" borderId="0" xfId="0" applyFont="1" applyFill="1" applyAlignment="1">
      <alignment horizontal="left" vertical="top" wrapText="1"/>
    </xf>
    <xf numFmtId="3" fontId="7" fillId="2" borderId="25" xfId="0" applyNumberFormat="1" applyFont="1" applyFill="1" applyBorder="1" applyAlignment="1" applyProtection="1">
      <alignment vertical="top" wrapText="1"/>
      <protection locked="0"/>
    </xf>
    <xf numFmtId="0" fontId="7" fillId="2" borderId="14" xfId="0" applyFont="1" applyFill="1" applyBorder="1" applyAlignment="1">
      <alignment horizontal="left" vertical="center" wrapText="1"/>
    </xf>
    <xf numFmtId="0" fontId="8" fillId="2" borderId="22" xfId="0" applyFont="1" applyFill="1" applyBorder="1" applyAlignment="1">
      <alignment vertical="top" wrapText="1"/>
    </xf>
    <xf numFmtId="0" fontId="7" fillId="2" borderId="22" xfId="0" applyFont="1" applyFill="1" applyBorder="1" applyAlignment="1">
      <alignment vertical="top" wrapText="1"/>
    </xf>
    <xf numFmtId="0" fontId="7" fillId="2" borderId="23" xfId="0" applyFont="1" applyFill="1" applyBorder="1" applyAlignment="1">
      <alignment vertical="top" wrapText="1"/>
    </xf>
    <xf numFmtId="0" fontId="7" fillId="0" borderId="0" xfId="0" applyFont="1" applyAlignment="1">
      <alignment vertical="top" wrapText="1"/>
    </xf>
    <xf numFmtId="0" fontId="7" fillId="0" borderId="0" xfId="0" applyFont="1" applyAlignment="1">
      <alignment horizontal="left" vertical="center"/>
    </xf>
    <xf numFmtId="0" fontId="7" fillId="0" borderId="0" xfId="0" applyFont="1" applyAlignment="1">
      <alignment wrapText="1"/>
    </xf>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14" fillId="2" borderId="6" xfId="0" applyFont="1" applyFill="1" applyBorder="1" applyAlignment="1">
      <alignment vertical="top" wrapText="1"/>
    </xf>
    <xf numFmtId="0" fontId="14" fillId="2" borderId="4" xfId="0" applyFont="1" applyFill="1" applyBorder="1" applyAlignment="1">
      <alignment vertical="top" wrapText="1"/>
    </xf>
    <xf numFmtId="0" fontId="14" fillId="2" borderId="0" xfId="0" applyFont="1" applyFill="1" applyAlignment="1">
      <alignment vertical="top" wrapText="1"/>
    </xf>
    <xf numFmtId="0" fontId="12" fillId="2" borderId="0" xfId="0" applyFont="1" applyFill="1" applyAlignment="1">
      <alignment vertical="top" wrapText="1"/>
    </xf>
    <xf numFmtId="0" fontId="21" fillId="2" borderId="0" xfId="0" applyFont="1" applyFill="1" applyAlignment="1">
      <alignment horizontal="left" vertical="center" wrapText="1"/>
    </xf>
    <xf numFmtId="166" fontId="14" fillId="3" borderId="34" xfId="0" applyNumberFormat="1" applyFont="1" applyFill="1" applyBorder="1" applyAlignment="1">
      <alignment vertical="top" wrapText="1"/>
    </xf>
    <xf numFmtId="0" fontId="23" fillId="0" borderId="0" xfId="0" applyFont="1" applyAlignment="1">
      <alignment vertical="top" wrapText="1"/>
    </xf>
    <xf numFmtId="0" fontId="24" fillId="0" borderId="0" xfId="0" applyFont="1" applyAlignment="1">
      <alignment vertical="top" wrapText="1"/>
    </xf>
    <xf numFmtId="0" fontId="23" fillId="0" borderId="0" xfId="0" applyFont="1"/>
    <xf numFmtId="0" fontId="12" fillId="3" borderId="5" xfId="0" applyFont="1" applyFill="1" applyBorder="1" applyAlignment="1">
      <alignment vertical="top" wrapText="1"/>
    </xf>
    <xf numFmtId="0" fontId="12" fillId="3" borderId="5" xfId="0" applyFont="1" applyFill="1" applyBorder="1" applyAlignment="1">
      <alignment horizontal="center" vertical="top" wrapText="1"/>
    </xf>
    <xf numFmtId="0" fontId="14" fillId="3" borderId="11" xfId="0" applyFont="1" applyFill="1" applyBorder="1" applyAlignment="1">
      <alignment vertical="top" wrapText="1"/>
    </xf>
    <xf numFmtId="0" fontId="14" fillId="3" borderId="8" xfId="0" applyFont="1" applyFill="1" applyBorder="1" applyAlignment="1">
      <alignment vertical="top" wrapText="1"/>
    </xf>
    <xf numFmtId="0" fontId="14" fillId="3" borderId="21" xfId="0" applyFont="1" applyFill="1" applyBorder="1" applyAlignment="1">
      <alignment vertical="top" wrapText="1"/>
    </xf>
    <xf numFmtId="0" fontId="14" fillId="3" borderId="12" xfId="0" applyFont="1" applyFill="1" applyBorder="1" applyAlignment="1">
      <alignment vertical="top" wrapText="1"/>
    </xf>
    <xf numFmtId="0" fontId="23" fillId="2" borderId="4" xfId="0" applyFont="1" applyFill="1" applyBorder="1" applyAlignment="1">
      <alignment vertical="top" wrapText="1"/>
    </xf>
    <xf numFmtId="0" fontId="23" fillId="2" borderId="23" xfId="0" applyFont="1" applyFill="1" applyBorder="1" applyAlignment="1">
      <alignment vertical="top" wrapText="1"/>
    </xf>
    <xf numFmtId="0" fontId="0" fillId="0" borderId="4" xfId="0" applyBorder="1"/>
    <xf numFmtId="0" fontId="23" fillId="0" borderId="2" xfId="0" applyFont="1" applyBorder="1" applyAlignment="1">
      <alignment vertical="top" wrapText="1"/>
    </xf>
    <xf numFmtId="0" fontId="0" fillId="0" borderId="0" xfId="0" applyAlignment="1">
      <alignment horizontal="left" vertical="top"/>
    </xf>
    <xf numFmtId="0" fontId="0" fillId="2" borderId="1" xfId="0" applyFill="1" applyBorder="1" applyAlignment="1">
      <alignment horizontal="left" vertical="top"/>
    </xf>
    <xf numFmtId="0" fontId="0" fillId="5" borderId="2" xfId="0" applyFill="1" applyBorder="1" applyAlignment="1">
      <alignment horizontal="left" vertical="top"/>
    </xf>
    <xf numFmtId="0" fontId="0" fillId="5" borderId="3" xfId="0" applyFill="1" applyBorder="1" applyAlignment="1">
      <alignment horizontal="left" vertical="top"/>
    </xf>
    <xf numFmtId="0" fontId="0" fillId="2" borderId="0" xfId="0" applyFill="1" applyAlignment="1">
      <alignment horizontal="left" vertical="top"/>
    </xf>
    <xf numFmtId="0" fontId="0" fillId="5" borderId="0" xfId="0" applyFill="1"/>
    <xf numFmtId="0" fontId="0" fillId="5" borderId="6" xfId="0" applyFill="1" applyBorder="1"/>
    <xf numFmtId="0" fontId="0" fillId="2" borderId="0" xfId="0" applyFill="1"/>
    <xf numFmtId="0" fontId="0" fillId="2" borderId="4" xfId="0" applyFill="1" applyBorder="1" applyAlignment="1">
      <alignment horizontal="left" vertical="top"/>
    </xf>
    <xf numFmtId="0" fontId="2" fillId="5" borderId="0" xfId="0" applyFont="1" applyFill="1" applyAlignment="1">
      <alignment horizontal="left" vertical="top"/>
    </xf>
    <xf numFmtId="0" fontId="0" fillId="5" borderId="6" xfId="0" applyFill="1" applyBorder="1" applyAlignment="1">
      <alignment horizontal="left" vertical="top"/>
    </xf>
    <xf numFmtId="0" fontId="5" fillId="5" borderId="0" xfId="0" applyFont="1" applyFill="1" applyAlignment="1">
      <alignment horizontal="left" vertical="top"/>
    </xf>
    <xf numFmtId="0" fontId="0" fillId="2" borderId="0" xfId="0" applyFill="1" applyAlignment="1">
      <alignment horizontal="left" vertical="top" wrapText="1"/>
    </xf>
    <xf numFmtId="0" fontId="2" fillId="0" borderId="18" xfId="0" applyFont="1" applyBorder="1" applyAlignment="1">
      <alignment horizontal="left" vertical="center" wrapText="1"/>
    </xf>
    <xf numFmtId="0" fontId="2" fillId="0" borderId="40" xfId="0" applyFont="1" applyBorder="1" applyAlignment="1">
      <alignment horizontal="left" vertical="center" wrapText="1"/>
    </xf>
    <xf numFmtId="0" fontId="2" fillId="0" borderId="40" xfId="0" applyFont="1" applyBorder="1" applyAlignment="1">
      <alignment horizontal="left" vertical="top" wrapText="1"/>
    </xf>
    <xf numFmtId="0" fontId="2" fillId="0" borderId="30" xfId="0" applyFont="1" applyBorder="1" applyAlignment="1">
      <alignment horizontal="left" vertical="top" wrapText="1"/>
    </xf>
    <xf numFmtId="0" fontId="0" fillId="5" borderId="6" xfId="0" applyFill="1" applyBorder="1" applyAlignment="1">
      <alignment horizontal="left" vertical="top" wrapText="1"/>
    </xf>
    <xf numFmtId="0" fontId="2" fillId="0" borderId="43" xfId="0" applyFont="1" applyBorder="1" applyAlignment="1">
      <alignment horizontal="left" vertical="center" wrapText="1"/>
    </xf>
    <xf numFmtId="0" fontId="0" fillId="5" borderId="0" xfId="0" applyFill="1" applyAlignment="1">
      <alignment horizontal="left" vertical="top"/>
    </xf>
    <xf numFmtId="0" fontId="2" fillId="2" borderId="4" xfId="0" applyFont="1" applyFill="1" applyBorder="1" applyAlignment="1">
      <alignment horizontal="left" vertical="top"/>
    </xf>
    <xf numFmtId="0" fontId="2" fillId="5" borderId="6" xfId="0" applyFont="1" applyFill="1" applyBorder="1" applyAlignment="1">
      <alignment horizontal="left" vertical="top"/>
    </xf>
    <xf numFmtId="0" fontId="2" fillId="2" borderId="0" xfId="0" applyFont="1" applyFill="1" applyAlignment="1">
      <alignment horizontal="left" vertical="top"/>
    </xf>
    <xf numFmtId="0" fontId="2" fillId="0" borderId="0" xfId="0" applyFont="1" applyAlignment="1">
      <alignment horizontal="left" vertical="top"/>
    </xf>
    <xf numFmtId="0" fontId="2" fillId="5" borderId="0" xfId="0" applyFont="1" applyFill="1" applyAlignment="1">
      <alignment horizontal="left" vertical="top" wrapText="1"/>
    </xf>
    <xf numFmtId="0" fontId="1" fillId="5" borderId="0" xfId="0" applyFont="1" applyFill="1" applyAlignment="1">
      <alignment horizontal="left" vertical="top"/>
    </xf>
    <xf numFmtId="0" fontId="1" fillId="5" borderId="6" xfId="0" applyFont="1" applyFill="1" applyBorder="1" applyAlignment="1">
      <alignment horizontal="left" vertical="top"/>
    </xf>
    <xf numFmtId="0" fontId="1" fillId="2" borderId="0" xfId="0" applyFont="1" applyFill="1" applyAlignment="1">
      <alignment horizontal="left" vertical="top"/>
    </xf>
    <xf numFmtId="0" fontId="1" fillId="0" borderId="0" xfId="0" applyFont="1" applyAlignment="1">
      <alignment horizontal="left" vertical="top"/>
    </xf>
    <xf numFmtId="0" fontId="1" fillId="5" borderId="0" xfId="0" applyFont="1" applyFill="1" applyAlignment="1">
      <alignment horizontal="left" vertical="top" wrapText="1"/>
    </xf>
    <xf numFmtId="0" fontId="1" fillId="5" borderId="6" xfId="0" applyFont="1" applyFill="1" applyBorder="1" applyAlignment="1">
      <alignment horizontal="left" vertical="top" wrapText="1"/>
    </xf>
    <xf numFmtId="0" fontId="1" fillId="2" borderId="0" xfId="0" applyFont="1" applyFill="1" applyAlignment="1">
      <alignment horizontal="left" vertical="top" wrapText="1"/>
    </xf>
    <xf numFmtId="0" fontId="1" fillId="0" borderId="0" xfId="0" applyFont="1" applyAlignment="1">
      <alignment horizontal="left" vertical="top" wrapText="1"/>
    </xf>
    <xf numFmtId="0" fontId="0" fillId="2" borderId="4" xfId="0" applyFill="1" applyBorder="1" applyAlignment="1">
      <alignment horizontal="left" vertical="center"/>
    </xf>
    <xf numFmtId="0" fontId="0" fillId="5" borderId="0" xfId="0" applyFill="1" applyAlignment="1">
      <alignment horizontal="left" vertical="center"/>
    </xf>
    <xf numFmtId="0" fontId="0" fillId="5" borderId="6" xfId="0" applyFill="1" applyBorder="1" applyAlignment="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0" fillId="5" borderId="0" xfId="0" applyFill="1" applyAlignment="1">
      <alignment horizontal="left" vertical="top" wrapText="1"/>
    </xf>
    <xf numFmtId="0" fontId="0" fillId="0" borderId="0" xfId="0" applyAlignment="1">
      <alignment horizontal="left" vertical="top" wrapText="1"/>
    </xf>
    <xf numFmtId="0" fontId="0" fillId="2" borderId="6" xfId="0" applyFill="1" applyBorder="1"/>
    <xf numFmtId="0" fontId="1" fillId="2" borderId="4" xfId="0" applyFont="1" applyFill="1" applyBorder="1" applyAlignment="1">
      <alignment horizontal="left" vertical="top"/>
    </xf>
    <xf numFmtId="0" fontId="2" fillId="0" borderId="40" xfId="0" applyFont="1" applyBorder="1" applyAlignment="1">
      <alignment horizontal="left" vertical="top"/>
    </xf>
    <xf numFmtId="0" fontId="0" fillId="0" borderId="43" xfId="0" applyBorder="1" applyAlignment="1">
      <alignment horizontal="left" vertical="center" wrapText="1"/>
    </xf>
    <xf numFmtId="0" fontId="0" fillId="0" borderId="44" xfId="0" applyBorder="1" applyAlignment="1">
      <alignment horizontal="left" vertical="top"/>
    </xf>
    <xf numFmtId="0" fontId="0" fillId="0" borderId="44" xfId="0" applyBorder="1" applyAlignment="1">
      <alignment horizontal="left" vertical="top" wrapText="1"/>
    </xf>
    <xf numFmtId="0" fontId="0" fillId="0" borderId="20" xfId="0" applyBorder="1" applyAlignment="1">
      <alignment horizontal="left" vertical="top" wrapText="1"/>
    </xf>
    <xf numFmtId="0" fontId="2" fillId="2" borderId="0" xfId="0" applyFont="1" applyFill="1" applyAlignment="1">
      <alignment horizontal="left" vertical="top" wrapText="1"/>
    </xf>
    <xf numFmtId="0" fontId="0" fillId="2" borderId="6" xfId="0" applyFill="1" applyBorder="1" applyAlignment="1">
      <alignment horizontal="left" vertical="top"/>
    </xf>
    <xf numFmtId="0" fontId="0" fillId="2" borderId="14" xfId="0" applyFill="1" applyBorder="1" applyAlignment="1">
      <alignment horizontal="left" vertical="top"/>
    </xf>
    <xf numFmtId="0" fontId="0" fillId="2" borderId="22" xfId="0" applyFill="1" applyBorder="1" applyAlignment="1">
      <alignment horizontal="left" vertical="top"/>
    </xf>
    <xf numFmtId="0" fontId="0" fillId="2" borderId="23" xfId="0" applyFill="1" applyBorder="1" applyAlignment="1">
      <alignment horizontal="left" vertical="top"/>
    </xf>
    <xf numFmtId="0" fontId="2" fillId="2" borderId="1" xfId="0" applyFont="1" applyFill="1" applyBorder="1" applyAlignment="1">
      <alignment horizontal="left" vertical="top"/>
    </xf>
    <xf numFmtId="0" fontId="2" fillId="2" borderId="2" xfId="0" applyFont="1" applyFill="1" applyBorder="1" applyAlignment="1">
      <alignment horizontal="left" vertical="top"/>
    </xf>
    <xf numFmtId="0" fontId="2" fillId="2" borderId="3" xfId="0" applyFont="1" applyFill="1" applyBorder="1" applyAlignment="1">
      <alignment horizontal="left" vertical="top"/>
    </xf>
    <xf numFmtId="0" fontId="2" fillId="2" borderId="6" xfId="0" applyFont="1" applyFill="1" applyBorder="1" applyAlignment="1">
      <alignment horizontal="left" vertical="top"/>
    </xf>
    <xf numFmtId="0" fontId="5" fillId="2" borderId="0" xfId="0" applyFont="1" applyFill="1" applyAlignment="1">
      <alignment horizontal="left" vertical="top"/>
    </xf>
    <xf numFmtId="0" fontId="5" fillId="0" borderId="18" xfId="0" applyFont="1" applyBorder="1" applyAlignment="1">
      <alignment horizontal="center" vertical="center"/>
    </xf>
    <xf numFmtId="0" fontId="5" fillId="0" borderId="40" xfId="0" applyFont="1" applyBorder="1" applyAlignment="1">
      <alignment horizontal="center" vertical="center"/>
    </xf>
    <xf numFmtId="0" fontId="5" fillId="0" borderId="31" xfId="0" applyFont="1" applyBorder="1" applyAlignment="1">
      <alignment horizontal="center" vertical="center" wrapText="1"/>
    </xf>
    <xf numFmtId="0" fontId="5" fillId="0" borderId="41" xfId="0" applyFont="1" applyBorder="1" applyAlignment="1">
      <alignment horizontal="center" vertical="center" wrapText="1"/>
    </xf>
    <xf numFmtId="0" fontId="2" fillId="0" borderId="62" xfId="0" applyFont="1" applyBorder="1" applyAlignment="1">
      <alignment horizontal="left" vertical="center" wrapText="1"/>
    </xf>
    <xf numFmtId="0" fontId="2" fillId="0" borderId="41" xfId="0" applyFont="1" applyBorder="1" applyAlignment="1">
      <alignment horizontal="left" vertical="center" wrapText="1"/>
    </xf>
    <xf numFmtId="0" fontId="2" fillId="0" borderId="19" xfId="0" applyFont="1" applyBorder="1" applyAlignment="1">
      <alignment horizontal="left" vertical="center" wrapText="1"/>
    </xf>
    <xf numFmtId="0" fontId="2" fillId="0" borderId="31" xfId="0" applyFont="1" applyBorder="1" applyAlignment="1">
      <alignment horizontal="left" vertical="center" wrapText="1"/>
    </xf>
    <xf numFmtId="0" fontId="5" fillId="2" borderId="0" xfId="0" applyFont="1" applyFill="1" applyAlignment="1">
      <alignment horizontal="left" vertical="top" wrapText="1"/>
    </xf>
    <xf numFmtId="0" fontId="2" fillId="4" borderId="4" xfId="0" applyFont="1" applyFill="1" applyBorder="1" applyAlignment="1">
      <alignment horizontal="left" vertical="top"/>
    </xf>
    <xf numFmtId="0" fontId="2" fillId="2" borderId="14" xfId="0" applyFont="1" applyFill="1" applyBorder="1" applyAlignment="1">
      <alignment horizontal="left" vertical="top"/>
    </xf>
    <xf numFmtId="0" fontId="2" fillId="2" borderId="22" xfId="0" applyFont="1" applyFill="1" applyBorder="1" applyAlignment="1">
      <alignment horizontal="left" vertical="top"/>
    </xf>
    <xf numFmtId="0" fontId="2" fillId="2" borderId="23" xfId="0" applyFont="1" applyFill="1" applyBorder="1" applyAlignment="1">
      <alignment horizontal="left" vertical="top"/>
    </xf>
    <xf numFmtId="0" fontId="2" fillId="0" borderId="0" xfId="0" applyFont="1" applyAlignment="1">
      <alignment horizontal="center" vertical="top"/>
    </xf>
    <xf numFmtId="0" fontId="2" fillId="5" borderId="1" xfId="0" applyFont="1" applyFill="1" applyBorder="1"/>
    <xf numFmtId="0" fontId="2" fillId="5" borderId="2" xfId="0" applyFont="1" applyFill="1" applyBorder="1" applyAlignment="1">
      <alignment horizontal="center" vertical="top"/>
    </xf>
    <xf numFmtId="0" fontId="2" fillId="5" borderId="2" xfId="0" applyFont="1" applyFill="1" applyBorder="1" applyAlignment="1">
      <alignment wrapText="1"/>
    </xf>
    <xf numFmtId="0" fontId="2" fillId="5" borderId="3" xfId="0" applyFont="1" applyFill="1" applyBorder="1"/>
    <xf numFmtId="0" fontId="2" fillId="5" borderId="4" xfId="0" applyFont="1" applyFill="1" applyBorder="1"/>
    <xf numFmtId="0" fontId="2" fillId="5" borderId="6" xfId="0" applyFont="1" applyFill="1" applyBorder="1"/>
    <xf numFmtId="0" fontId="28" fillId="5" borderId="0" xfId="0" applyFont="1" applyFill="1" applyAlignment="1">
      <alignment horizontal="center"/>
    </xf>
    <xf numFmtId="0" fontId="5" fillId="5" borderId="0" xfId="0" applyFont="1" applyFill="1" applyAlignment="1">
      <alignment horizontal="left" vertical="top" wrapText="1"/>
    </xf>
    <xf numFmtId="0" fontId="5" fillId="5" borderId="15" xfId="0" applyFont="1" applyFill="1" applyBorder="1" applyAlignment="1">
      <alignment horizontal="center" vertical="center"/>
    </xf>
    <xf numFmtId="0" fontId="5" fillId="5" borderId="29" xfId="0" applyFont="1" applyFill="1" applyBorder="1" applyAlignment="1">
      <alignment horizontal="center" vertical="center" wrapText="1"/>
    </xf>
    <xf numFmtId="0" fontId="2" fillId="0" borderId="0" xfId="0" applyFont="1" applyAlignment="1">
      <alignment horizontal="left" vertical="top" wrapText="1"/>
    </xf>
    <xf numFmtId="0" fontId="2" fillId="0" borderId="30" xfId="0" applyFont="1" applyBorder="1" applyAlignment="1">
      <alignment wrapText="1"/>
    </xf>
    <xf numFmtId="0" fontId="5" fillId="0" borderId="43" xfId="0" applyFont="1" applyBorder="1" applyAlignment="1">
      <alignment horizontal="center" vertical="center"/>
    </xf>
    <xf numFmtId="0" fontId="2" fillId="0" borderId="20" xfId="0" applyFont="1" applyBorder="1" applyAlignment="1">
      <alignment horizontal="left" vertical="top" wrapText="1"/>
    </xf>
    <xf numFmtId="0" fontId="2" fillId="5" borderId="0" xfId="0" applyFont="1" applyFill="1" applyAlignment="1">
      <alignment horizontal="center" vertical="top"/>
    </xf>
    <xf numFmtId="0" fontId="2" fillId="5" borderId="14" xfId="0" applyFont="1" applyFill="1" applyBorder="1"/>
    <xf numFmtId="0" fontId="2" fillId="5" borderId="22" xfId="0" applyFont="1" applyFill="1" applyBorder="1" applyAlignment="1">
      <alignment horizontal="center" vertical="top"/>
    </xf>
    <xf numFmtId="0" fontId="2" fillId="5" borderId="22" xfId="0" applyFont="1" applyFill="1" applyBorder="1" applyAlignment="1">
      <alignment horizontal="left" vertical="top" wrapText="1"/>
    </xf>
    <xf numFmtId="0" fontId="2" fillId="5" borderId="23" xfId="0" applyFont="1" applyFill="1" applyBorder="1"/>
    <xf numFmtId="0" fontId="7" fillId="2" borderId="1" xfId="0" applyFont="1" applyFill="1" applyBorder="1"/>
    <xf numFmtId="0" fontId="7" fillId="2" borderId="2" xfId="0" applyFont="1" applyFill="1" applyBorder="1" applyAlignment="1">
      <alignment horizontal="left" vertical="center"/>
    </xf>
    <xf numFmtId="0" fontId="7" fillId="2" borderId="2" xfId="0" applyFont="1" applyFill="1" applyBorder="1"/>
    <xf numFmtId="0" fontId="7" fillId="2" borderId="3" xfId="0" applyFont="1" applyFill="1" applyBorder="1"/>
    <xf numFmtId="0" fontId="19" fillId="2" borderId="6" xfId="0" applyFont="1" applyFill="1" applyBorder="1"/>
    <xf numFmtId="0" fontId="7" fillId="2" borderId="4" xfId="0" applyFont="1" applyFill="1" applyBorder="1"/>
    <xf numFmtId="0" fontId="8" fillId="2" borderId="0" xfId="0" applyFont="1" applyFill="1" applyAlignment="1">
      <alignment horizontal="center" vertical="center" wrapText="1"/>
    </xf>
    <xf numFmtId="0" fontId="7" fillId="2" borderId="4" xfId="0" applyFont="1" applyFill="1" applyBorder="1" applyAlignment="1">
      <alignment horizontal="left" vertical="center"/>
    </xf>
    <xf numFmtId="0" fontId="12" fillId="2" borderId="6" xfId="0" applyFont="1" applyFill="1" applyBorder="1" applyAlignment="1">
      <alignment horizontal="left" vertical="center" wrapText="1"/>
    </xf>
    <xf numFmtId="0" fontId="7" fillId="2" borderId="6" xfId="0" applyFont="1" applyFill="1" applyBorder="1" applyAlignment="1">
      <alignment horizontal="left" vertical="center"/>
    </xf>
    <xf numFmtId="0" fontId="8" fillId="2" borderId="6" xfId="0" applyFont="1" applyFill="1" applyBorder="1" applyAlignment="1">
      <alignment horizontal="left" vertical="center" wrapText="1"/>
    </xf>
    <xf numFmtId="0" fontId="8" fillId="2" borderId="0" xfId="0" applyFont="1" applyFill="1" applyAlignment="1">
      <alignment horizontal="left" vertical="center" wrapText="1"/>
    </xf>
    <xf numFmtId="0" fontId="7" fillId="6" borderId="0" xfId="0" applyFont="1" applyFill="1" applyAlignment="1">
      <alignment horizontal="right" vertical="center"/>
    </xf>
    <xf numFmtId="0" fontId="7" fillId="6" borderId="5" xfId="0" applyFont="1" applyFill="1" applyBorder="1" applyAlignment="1">
      <alignment horizontal="left" vertical="center"/>
    </xf>
    <xf numFmtId="0" fontId="7" fillId="2" borderId="0" xfId="0" applyFont="1" applyFill="1" applyAlignment="1">
      <alignment horizontal="right" vertical="center"/>
    </xf>
    <xf numFmtId="0" fontId="31" fillId="2" borderId="0" xfId="0" applyFont="1" applyFill="1" applyAlignment="1">
      <alignment horizontal="left" vertical="center"/>
    </xf>
    <xf numFmtId="0" fontId="0" fillId="0" borderId="5" xfId="0" applyBorder="1" applyAlignment="1">
      <alignment horizontal="center" vertical="center"/>
    </xf>
    <xf numFmtId="0" fontId="11" fillId="2" borderId="0" xfId="0" applyFont="1" applyFill="1"/>
    <xf numFmtId="0" fontId="0" fillId="3" borderId="5" xfId="0" applyFill="1" applyBorder="1"/>
    <xf numFmtId="0" fontId="0" fillId="3" borderId="5" xfId="0" applyFill="1" applyBorder="1" applyAlignment="1">
      <alignment vertical="center"/>
    </xf>
    <xf numFmtId="0" fontId="32" fillId="3" borderId="24" xfId="0" applyFont="1" applyFill="1" applyBorder="1" applyAlignment="1">
      <alignment vertical="center" wrapText="1"/>
    </xf>
    <xf numFmtId="0" fontId="32" fillId="3" borderId="25" xfId="0" applyFont="1" applyFill="1" applyBorder="1" applyAlignment="1">
      <alignment vertical="center" wrapText="1"/>
    </xf>
    <xf numFmtId="0" fontId="21" fillId="3" borderId="25" xfId="0" applyFont="1" applyFill="1" applyBorder="1" applyAlignment="1">
      <alignment vertical="center" wrapText="1"/>
    </xf>
    <xf numFmtId="0" fontId="21" fillId="3" borderId="26" xfId="0" applyFont="1" applyFill="1" applyBorder="1" applyAlignment="1">
      <alignment vertical="center" wrapText="1"/>
    </xf>
    <xf numFmtId="0" fontId="20" fillId="2" borderId="0" xfId="0" applyFont="1" applyFill="1" applyAlignment="1">
      <alignment vertical="top" wrapText="1"/>
    </xf>
    <xf numFmtId="0" fontId="33" fillId="2" borderId="0" xfId="0" applyFont="1" applyFill="1"/>
    <xf numFmtId="0" fontId="8" fillId="2" borderId="0" xfId="0" applyFont="1" applyFill="1"/>
    <xf numFmtId="0" fontId="14" fillId="3" borderId="7" xfId="0" applyFont="1" applyFill="1" applyBorder="1" applyAlignment="1">
      <alignment horizontal="left" vertical="top" wrapText="1"/>
    </xf>
    <xf numFmtId="0" fontId="7" fillId="3" borderId="7" xfId="0" applyFont="1" applyFill="1" applyBorder="1" applyAlignment="1">
      <alignment horizontal="left" vertical="top" wrapText="1"/>
    </xf>
    <xf numFmtId="0" fontId="14" fillId="3" borderId="8"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21" xfId="0" applyFont="1" applyFill="1" applyBorder="1" applyAlignment="1">
      <alignment horizontal="left" vertical="top" wrapText="1"/>
    </xf>
    <xf numFmtId="0" fontId="14" fillId="3" borderId="4" xfId="0" applyFont="1" applyFill="1" applyBorder="1" applyAlignment="1">
      <alignment horizontal="left" vertical="top" wrapText="1"/>
    </xf>
    <xf numFmtId="0" fontId="14" fillId="2" borderId="0" xfId="0" applyFont="1" applyFill="1" applyAlignment="1">
      <alignment horizontal="left" vertical="center" wrapText="1"/>
    </xf>
    <xf numFmtId="0" fontId="14" fillId="3" borderId="21" xfId="0" applyFont="1" applyFill="1" applyBorder="1" applyAlignment="1">
      <alignment horizontal="left" vertical="top" wrapText="1"/>
    </xf>
    <xf numFmtId="0" fontId="7" fillId="2" borderId="14" xfId="0" applyFont="1" applyFill="1" applyBorder="1"/>
    <xf numFmtId="0" fontId="7" fillId="2" borderId="22" xfId="0" applyFont="1" applyFill="1" applyBorder="1" applyAlignment="1">
      <alignment horizontal="left" vertical="center" wrapText="1"/>
    </xf>
    <xf numFmtId="0" fontId="0" fillId="2" borderId="22" xfId="0" applyFill="1" applyBorder="1"/>
    <xf numFmtId="0" fontId="5" fillId="2" borderId="5"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7" fillId="3" borderId="11" xfId="0" applyFont="1" applyFill="1" applyBorder="1" applyAlignment="1">
      <alignment vertical="center" wrapText="1"/>
    </xf>
    <xf numFmtId="0" fontId="7" fillId="3" borderId="8" xfId="0" applyFont="1" applyFill="1" applyBorder="1" applyAlignment="1">
      <alignment vertical="center" wrapText="1"/>
    </xf>
    <xf numFmtId="0" fontId="7" fillId="0" borderId="8" xfId="0" applyFont="1" applyBorder="1" applyAlignment="1">
      <alignment vertical="center" wrapText="1"/>
    </xf>
    <xf numFmtId="0" fontId="14" fillId="0" borderId="8" xfId="0" applyFont="1" applyBorder="1" applyAlignment="1">
      <alignment vertical="center" wrapText="1"/>
    </xf>
    <xf numFmtId="0" fontId="7" fillId="2" borderId="14" xfId="0" applyFont="1" applyFill="1" applyBorder="1" applyAlignment="1">
      <alignment vertical="center"/>
    </xf>
    <xf numFmtId="0" fontId="7" fillId="2" borderId="22" xfId="0" applyFont="1" applyFill="1" applyBorder="1" applyAlignment="1">
      <alignment vertical="center"/>
    </xf>
    <xf numFmtId="0" fontId="7" fillId="2" borderId="23" xfId="0" applyFont="1" applyFill="1" applyBorder="1" applyAlignment="1">
      <alignment vertical="center"/>
    </xf>
    <xf numFmtId="0" fontId="14" fillId="0" borderId="11" xfId="0" applyFont="1" applyBorder="1" applyAlignment="1">
      <alignment vertical="top" wrapText="1"/>
    </xf>
    <xf numFmtId="0" fontId="2" fillId="2" borderId="23" xfId="0" applyFont="1" applyFill="1" applyBorder="1"/>
    <xf numFmtId="0" fontId="2" fillId="2" borderId="22" xfId="0" applyFont="1" applyFill="1" applyBorder="1"/>
    <xf numFmtId="0" fontId="2" fillId="2" borderId="14" xfId="0" applyFont="1" applyFill="1" applyBorder="1"/>
    <xf numFmtId="0" fontId="35" fillId="0" borderId="5" xfId="0" applyFont="1" applyBorder="1"/>
    <xf numFmtId="0" fontId="14" fillId="0" borderId="24" xfId="0" applyFont="1" applyBorder="1" applyAlignment="1">
      <alignment vertical="top" wrapText="1"/>
    </xf>
    <xf numFmtId="0" fontId="2" fillId="2" borderId="4" xfId="0" applyFont="1" applyFill="1" applyBorder="1"/>
    <xf numFmtId="0" fontId="2" fillId="2" borderId="12" xfId="0" applyFont="1" applyFill="1" applyBorder="1"/>
    <xf numFmtId="0" fontId="14" fillId="0" borderId="22" xfId="0" applyFont="1" applyBorder="1" applyAlignment="1">
      <alignment vertical="top" wrapText="1"/>
    </xf>
    <xf numFmtId="0" fontId="35" fillId="0" borderId="5" xfId="0" applyFont="1" applyBorder="1" applyAlignment="1">
      <alignment vertical="top" wrapText="1"/>
    </xf>
    <xf numFmtId="0" fontId="14" fillId="0" borderId="5" xfId="0" applyFont="1" applyBorder="1" applyAlignment="1">
      <alignment vertical="top" wrapText="1"/>
    </xf>
    <xf numFmtId="0" fontId="2" fillId="0" borderId="5" xfId="0" applyFont="1" applyBorder="1" applyAlignment="1">
      <alignment vertical="top" wrapText="1"/>
    </xf>
    <xf numFmtId="0" fontId="33" fillId="0" borderId="5" xfId="0" applyFont="1" applyBorder="1" applyAlignment="1">
      <alignment horizontal="center" vertical="top"/>
    </xf>
    <xf numFmtId="0" fontId="35" fillId="2" borderId="0" xfId="0" applyFont="1" applyFill="1"/>
    <xf numFmtId="0" fontId="35" fillId="0" borderId="9" xfId="0" applyFont="1" applyBorder="1" applyAlignment="1">
      <alignment vertical="top" wrapText="1"/>
    </xf>
    <xf numFmtId="0" fontId="35" fillId="3" borderId="9" xfId="0" applyFont="1" applyFill="1" applyBorder="1" applyAlignment="1">
      <alignment vertical="top" wrapText="1"/>
    </xf>
    <xf numFmtId="0" fontId="35" fillId="3" borderId="5" xfId="0" applyFont="1" applyFill="1" applyBorder="1" applyAlignment="1">
      <alignment vertical="top" wrapText="1"/>
    </xf>
    <xf numFmtId="0" fontId="33" fillId="0" borderId="26" xfId="0" applyFont="1" applyBorder="1" applyAlignment="1">
      <alignment horizontal="center" vertical="top" wrapText="1"/>
    </xf>
    <xf numFmtId="0" fontId="33" fillId="0" borderId="5" xfId="0" applyFont="1" applyBorder="1" applyAlignment="1">
      <alignment horizontal="center" vertical="top" wrapText="1"/>
    </xf>
    <xf numFmtId="0" fontId="38" fillId="2" borderId="0" xfId="0" applyFont="1" applyFill="1"/>
    <xf numFmtId="0" fontId="2" fillId="2" borderId="1" xfId="0" applyFont="1" applyFill="1" applyBorder="1"/>
    <xf numFmtId="0" fontId="12" fillId="2" borderId="4" xfId="0" applyFont="1" applyFill="1" applyBorder="1" applyAlignment="1">
      <alignment horizontal="right" wrapText="1"/>
    </xf>
    <xf numFmtId="0" fontId="12" fillId="2" borderId="0" xfId="0" applyFont="1" applyFill="1" applyAlignment="1">
      <alignment horizontal="right" wrapText="1"/>
    </xf>
    <xf numFmtId="0" fontId="5" fillId="0" borderId="15" xfId="0" applyFont="1" applyBorder="1" applyAlignment="1">
      <alignment horizontal="left" vertical="center" wrapText="1"/>
    </xf>
    <xf numFmtId="0" fontId="5" fillId="0" borderId="32" xfId="0" applyFont="1" applyBorder="1" applyAlignment="1">
      <alignment horizontal="left" vertical="center" wrapText="1"/>
    </xf>
    <xf numFmtId="0" fontId="5" fillId="0" borderId="56" xfId="0" applyFont="1" applyBorder="1" applyAlignment="1">
      <alignment horizontal="center" vertical="center" wrapText="1"/>
    </xf>
    <xf numFmtId="0" fontId="5" fillId="0" borderId="29" xfId="0" applyFont="1" applyBorder="1" applyAlignment="1">
      <alignment horizontal="center" vertical="center" wrapText="1"/>
    </xf>
    <xf numFmtId="0" fontId="2" fillId="0" borderId="44" xfId="0" applyFont="1" applyBorder="1" applyAlignment="1">
      <alignment horizontal="left" vertical="top" wrapText="1"/>
    </xf>
    <xf numFmtId="0" fontId="5" fillId="0" borderId="15" xfId="0" applyFont="1" applyBorder="1" applyAlignment="1">
      <alignment horizontal="left" vertical="top" wrapText="1"/>
    </xf>
    <xf numFmtId="0" fontId="5" fillId="0" borderId="30" xfId="0" applyFont="1" applyBorder="1" applyAlignment="1">
      <alignment horizontal="center" vertical="center" wrapText="1"/>
    </xf>
    <xf numFmtId="0" fontId="14" fillId="3" borderId="8" xfId="0" applyFont="1" applyFill="1" applyBorder="1" applyAlignment="1">
      <alignment vertical="center" wrapText="1"/>
    </xf>
    <xf numFmtId="0" fontId="35" fillId="0" borderId="23" xfId="0" applyFont="1" applyBorder="1" applyAlignment="1">
      <alignment vertical="top" wrapText="1"/>
    </xf>
    <xf numFmtId="0" fontId="35" fillId="0" borderId="6" xfId="0" applyFont="1" applyBorder="1" applyAlignment="1">
      <alignment vertical="top" wrapText="1"/>
    </xf>
    <xf numFmtId="0" fontId="35" fillId="0" borderId="26" xfId="0" applyFont="1" applyBorder="1" applyAlignment="1">
      <alignment vertical="top" wrapText="1"/>
    </xf>
    <xf numFmtId="0" fontId="45" fillId="12" borderId="30" xfId="4" applyFont="1" applyFill="1" applyBorder="1" applyAlignment="1" applyProtection="1">
      <alignment horizontal="center" vertical="center"/>
      <protection locked="0"/>
    </xf>
    <xf numFmtId="0" fontId="45" fillId="12" borderId="40" xfId="4" applyFont="1" applyFill="1" applyBorder="1" applyAlignment="1" applyProtection="1">
      <alignment horizontal="center" vertical="center" wrapText="1"/>
      <protection locked="0"/>
    </xf>
    <xf numFmtId="0" fontId="45" fillId="11" borderId="30" xfId="4" applyFont="1" applyBorder="1" applyAlignment="1" applyProtection="1">
      <alignment horizontal="center" vertical="center"/>
      <protection locked="0"/>
    </xf>
    <xf numFmtId="0" fontId="45" fillId="11" borderId="40" xfId="4" applyFont="1" applyBorder="1" applyAlignment="1" applyProtection="1">
      <alignment horizontal="center" vertical="center" wrapText="1"/>
      <protection locked="0"/>
    </xf>
    <xf numFmtId="0" fontId="46" fillId="13" borderId="30" xfId="0" applyFont="1" applyFill="1" applyBorder="1" applyAlignment="1">
      <alignment horizontal="center" vertical="center" wrapText="1"/>
    </xf>
    <xf numFmtId="0" fontId="46" fillId="13" borderId="40" xfId="0" applyFont="1" applyFill="1" applyBorder="1" applyAlignment="1">
      <alignment horizontal="center" vertical="center" wrapText="1"/>
    </xf>
    <xf numFmtId="0" fontId="43" fillId="12" borderId="52" xfId="4" applyFont="1" applyFill="1" applyBorder="1" applyAlignment="1" applyProtection="1">
      <alignment horizontal="center" vertical="center"/>
      <protection locked="0"/>
    </xf>
    <xf numFmtId="0" fontId="43" fillId="12" borderId="40" xfId="4" applyFont="1" applyFill="1" applyBorder="1" applyAlignment="1" applyProtection="1">
      <alignment horizontal="center" vertical="center"/>
      <protection locked="0"/>
    </xf>
    <xf numFmtId="0" fontId="43" fillId="12" borderId="58" xfId="4" applyFont="1" applyFill="1" applyBorder="1" applyAlignment="1" applyProtection="1">
      <alignment vertical="center"/>
      <protection locked="0"/>
    </xf>
    <xf numFmtId="0" fontId="43" fillId="11" borderId="30" xfId="4" applyFont="1" applyBorder="1" applyAlignment="1" applyProtection="1">
      <alignment horizontal="center" vertical="center"/>
      <protection locked="0"/>
    </xf>
    <xf numFmtId="0" fontId="45" fillId="11" borderId="40" xfId="4" applyFont="1" applyBorder="1" applyAlignment="1" applyProtection="1">
      <alignment horizontal="center" vertical="center"/>
      <protection locked="0"/>
    </xf>
    <xf numFmtId="0" fontId="43" fillId="11" borderId="35" xfId="4" applyFont="1" applyBorder="1" applyAlignment="1" applyProtection="1">
      <alignment vertical="center"/>
      <protection locked="0"/>
    </xf>
    <xf numFmtId="0" fontId="43" fillId="11" borderId="40" xfId="4" applyFont="1" applyBorder="1" applyAlignment="1" applyProtection="1">
      <alignment horizontal="center" vertical="center"/>
      <protection locked="0"/>
    </xf>
    <xf numFmtId="0" fontId="46" fillId="13" borderId="35" xfId="0" applyFont="1" applyFill="1" applyBorder="1" applyAlignment="1">
      <alignment horizontal="center" vertical="center" wrapText="1"/>
    </xf>
    <xf numFmtId="0" fontId="46" fillId="13" borderId="40" xfId="0" applyFont="1" applyFill="1" applyBorder="1" applyAlignment="1">
      <alignment horizontal="center" wrapText="1"/>
    </xf>
    <xf numFmtId="0" fontId="43" fillId="12" borderId="40" xfId="4" applyFont="1" applyFill="1" applyBorder="1" applyAlignment="1" applyProtection="1">
      <alignment horizontal="left" vertical="center" wrapText="1"/>
      <protection locked="0"/>
    </xf>
    <xf numFmtId="0" fontId="43" fillId="12" borderId="18" xfId="4" applyFont="1" applyFill="1" applyBorder="1" applyAlignment="1" applyProtection="1">
      <alignment horizontal="left" vertical="center" wrapText="1"/>
      <protection locked="0"/>
    </xf>
    <xf numFmtId="0" fontId="43" fillId="11" borderId="40" xfId="4" applyFont="1" applyBorder="1" applyAlignment="1" applyProtection="1">
      <alignment horizontal="left" vertical="center" wrapText="1"/>
      <protection locked="0"/>
    </xf>
    <xf numFmtId="0" fontId="43" fillId="11" borderId="40" xfId="4" applyFont="1" applyBorder="1" applyAlignment="1" applyProtection="1">
      <alignment horizontal="center" vertical="center" wrapText="1"/>
      <protection locked="0"/>
    </xf>
    <xf numFmtId="0" fontId="46" fillId="13" borderId="47" xfId="0" applyFont="1" applyFill="1" applyBorder="1" applyAlignment="1">
      <alignment horizontal="center" vertical="center"/>
    </xf>
    <xf numFmtId="0" fontId="46" fillId="13" borderId="56" xfId="0" applyFont="1" applyFill="1" applyBorder="1" applyAlignment="1">
      <alignment horizontal="center" vertical="center"/>
    </xf>
    <xf numFmtId="0" fontId="46" fillId="13" borderId="61" xfId="0" applyFont="1" applyFill="1" applyBorder="1" applyAlignment="1">
      <alignment horizontal="center" vertical="center"/>
    </xf>
    <xf numFmtId="0" fontId="46" fillId="13" borderId="38" xfId="0" applyFont="1" applyFill="1" applyBorder="1" applyAlignment="1">
      <alignment horizontal="center" vertical="center"/>
    </xf>
    <xf numFmtId="0" fontId="46" fillId="13" borderId="15" xfId="0" applyFont="1" applyFill="1" applyBorder="1" applyAlignment="1">
      <alignment vertical="center"/>
    </xf>
    <xf numFmtId="0" fontId="0" fillId="0" borderId="0" xfId="0" applyAlignment="1">
      <alignment horizontal="left"/>
    </xf>
    <xf numFmtId="0" fontId="0" fillId="0" borderId="0" xfId="0" applyAlignment="1">
      <alignment vertical="center" wrapText="1"/>
    </xf>
    <xf numFmtId="0" fontId="0" fillId="0" borderId="0" xfId="0" applyAlignment="1">
      <alignment wrapText="1"/>
    </xf>
    <xf numFmtId="0" fontId="42" fillId="10" borderId="0" xfId="3" applyProtection="1"/>
    <xf numFmtId="0" fontId="41" fillId="9" borderId="0" xfId="2" applyProtection="1"/>
    <xf numFmtId="0" fontId="44" fillId="11" borderId="0" xfId="4" applyProtection="1"/>
    <xf numFmtId="0" fontId="48" fillId="12" borderId="30" xfId="4" applyFont="1" applyFill="1" applyBorder="1" applyAlignment="1" applyProtection="1">
      <alignment horizontal="center" vertical="center"/>
      <protection locked="0"/>
    </xf>
    <xf numFmtId="0" fontId="48" fillId="12" borderId="40" xfId="4" applyFont="1" applyFill="1" applyBorder="1" applyAlignment="1" applyProtection="1">
      <alignment horizontal="center" vertical="center" wrapText="1"/>
      <protection locked="0"/>
    </xf>
    <xf numFmtId="0" fontId="48" fillId="11" borderId="30" xfId="4" applyFont="1" applyBorder="1" applyAlignment="1" applyProtection="1">
      <alignment horizontal="center" vertical="center"/>
      <protection locked="0"/>
    </xf>
    <xf numFmtId="0" fontId="48" fillId="11" borderId="40" xfId="4" applyFont="1" applyBorder="1" applyAlignment="1" applyProtection="1">
      <alignment horizontal="center" vertical="center" wrapText="1"/>
      <protection locked="0"/>
    </xf>
    <xf numFmtId="0" fontId="49" fillId="13" borderId="30" xfId="0" applyFont="1" applyFill="1" applyBorder="1" applyAlignment="1">
      <alignment horizontal="center" vertical="center" wrapText="1"/>
    </xf>
    <xf numFmtId="0" fontId="49" fillId="13" borderId="40" xfId="0" applyFont="1" applyFill="1" applyBorder="1" applyAlignment="1">
      <alignment horizontal="center" vertical="center" wrapText="1"/>
    </xf>
    <xf numFmtId="0" fontId="44" fillId="12" borderId="52" xfId="4" applyFill="1" applyBorder="1" applyAlignment="1" applyProtection="1">
      <alignment horizontal="center" vertical="center"/>
      <protection locked="0"/>
    </xf>
    <xf numFmtId="0" fontId="44" fillId="12" borderId="40" xfId="4" applyFill="1" applyBorder="1" applyAlignment="1" applyProtection="1">
      <alignment horizontal="center" vertical="center"/>
      <protection locked="0"/>
    </xf>
    <xf numFmtId="0" fontId="44" fillId="12" borderId="58" xfId="4" applyFill="1" applyBorder="1" applyAlignment="1" applyProtection="1">
      <alignment vertical="center"/>
      <protection locked="0"/>
    </xf>
    <xf numFmtId="0" fontId="44" fillId="11" borderId="30" xfId="4" applyBorder="1" applyAlignment="1" applyProtection="1">
      <alignment horizontal="center" vertical="center"/>
      <protection locked="0"/>
    </xf>
    <xf numFmtId="0" fontId="48" fillId="11" borderId="40" xfId="4" applyFont="1" applyBorder="1" applyAlignment="1" applyProtection="1">
      <alignment horizontal="center" vertical="center"/>
      <protection locked="0"/>
    </xf>
    <xf numFmtId="0" fontId="44" fillId="11" borderId="35" xfId="4" applyBorder="1" applyAlignment="1" applyProtection="1">
      <alignment vertical="center"/>
      <protection locked="0"/>
    </xf>
    <xf numFmtId="0" fontId="44" fillId="11" borderId="40" xfId="4" applyBorder="1" applyAlignment="1" applyProtection="1">
      <alignment horizontal="center" vertical="center"/>
      <protection locked="0"/>
    </xf>
    <xf numFmtId="0" fontId="49" fillId="13" borderId="35" xfId="0" applyFont="1" applyFill="1" applyBorder="1" applyAlignment="1">
      <alignment horizontal="center" vertical="center" wrapText="1"/>
    </xf>
    <xf numFmtId="0" fontId="49" fillId="13" borderId="40" xfId="0" applyFont="1" applyFill="1" applyBorder="1" applyAlignment="1">
      <alignment horizontal="center" wrapText="1"/>
    </xf>
    <xf numFmtId="0" fontId="48" fillId="12" borderId="40" xfId="4" applyFont="1" applyFill="1" applyBorder="1" applyAlignment="1" applyProtection="1">
      <alignment horizontal="center" vertical="center"/>
      <protection locked="0"/>
    </xf>
    <xf numFmtId="0" fontId="48" fillId="12" borderId="52" xfId="4" applyFont="1" applyFill="1" applyBorder="1" applyAlignment="1" applyProtection="1">
      <alignment horizontal="center" vertical="center"/>
      <protection locked="0"/>
    </xf>
    <xf numFmtId="0" fontId="44" fillId="12" borderId="30" xfId="4" applyFill="1" applyBorder="1" applyAlignment="1" applyProtection="1">
      <alignment horizontal="center" vertical="center"/>
      <protection locked="0"/>
    </xf>
    <xf numFmtId="0" fontId="44" fillId="12" borderId="58" xfId="4" applyFill="1" applyBorder="1" applyAlignment="1" applyProtection="1">
      <alignment horizontal="center" vertical="center"/>
      <protection locked="0"/>
    </xf>
    <xf numFmtId="0" fontId="49" fillId="13" borderId="30" xfId="0" applyFont="1" applyFill="1" applyBorder="1" applyAlignment="1">
      <alignment horizontal="center" wrapText="1"/>
    </xf>
    <xf numFmtId="0" fontId="49" fillId="13" borderId="58" xfId="0" applyFont="1" applyFill="1" applyBorder="1" applyAlignment="1">
      <alignment horizontal="center" wrapText="1"/>
    </xf>
    <xf numFmtId="0" fontId="44" fillId="12" borderId="30" xfId="4" applyFill="1" applyBorder="1" applyAlignment="1" applyProtection="1">
      <alignment vertical="center" wrapText="1"/>
      <protection locked="0"/>
    </xf>
    <xf numFmtId="0" fontId="44" fillId="12" borderId="54" xfId="4" applyFill="1" applyBorder="1" applyAlignment="1" applyProtection="1">
      <alignment vertical="center" wrapText="1"/>
      <protection locked="0"/>
    </xf>
    <xf numFmtId="10" fontId="44" fillId="12" borderId="40" xfId="4" applyNumberFormat="1" applyFill="1" applyBorder="1" applyAlignment="1" applyProtection="1">
      <alignment horizontal="center" vertical="center"/>
      <protection locked="0"/>
    </xf>
    <xf numFmtId="0" fontId="44" fillId="12" borderId="42" xfId="4" applyFill="1" applyBorder="1" applyAlignment="1" applyProtection="1">
      <protection locked="0"/>
    </xf>
    <xf numFmtId="0" fontId="44" fillId="11" borderId="30" xfId="4" applyBorder="1" applyAlignment="1" applyProtection="1">
      <alignment vertical="center" wrapText="1"/>
      <protection locked="0"/>
    </xf>
    <xf numFmtId="0" fontId="44" fillId="11" borderId="54" xfId="4" applyBorder="1" applyAlignment="1" applyProtection="1">
      <alignment vertical="center" wrapText="1"/>
      <protection locked="0"/>
    </xf>
    <xf numFmtId="10" fontId="44" fillId="11" borderId="40" xfId="4" applyNumberFormat="1" applyBorder="1" applyAlignment="1" applyProtection="1">
      <alignment horizontal="center" vertical="center"/>
      <protection locked="0"/>
    </xf>
    <xf numFmtId="0" fontId="44" fillId="11" borderId="42" xfId="4" applyBorder="1" applyAlignment="1" applyProtection="1">
      <protection locked="0"/>
    </xf>
    <xf numFmtId="0" fontId="49" fillId="13" borderId="52" xfId="0" applyFont="1" applyFill="1" applyBorder="1" applyAlignment="1">
      <alignment horizontal="center" vertical="center" wrapText="1"/>
    </xf>
    <xf numFmtId="0" fontId="49" fillId="13" borderId="35" xfId="0" applyFont="1" applyFill="1" applyBorder="1" applyAlignment="1">
      <alignment horizontal="center" vertical="center"/>
    </xf>
    <xf numFmtId="10" fontId="44" fillId="12" borderId="41" xfId="4" applyNumberFormat="1" applyFill="1" applyBorder="1" applyAlignment="1" applyProtection="1">
      <alignment horizontal="center" vertical="center"/>
      <protection locked="0"/>
    </xf>
    <xf numFmtId="0" fontId="49" fillId="13" borderId="56" xfId="0" applyFont="1" applyFill="1" applyBorder="1" applyAlignment="1">
      <alignment horizontal="center" vertical="center" wrapText="1"/>
    </xf>
    <xf numFmtId="0" fontId="49" fillId="13" borderId="47" xfId="0" applyFont="1" applyFill="1" applyBorder="1" applyAlignment="1">
      <alignment horizontal="center" vertical="center"/>
    </xf>
    <xf numFmtId="0" fontId="49" fillId="13" borderId="58" xfId="0" applyFont="1" applyFill="1" applyBorder="1" applyAlignment="1">
      <alignment horizontal="center" vertical="center" wrapText="1"/>
    </xf>
    <xf numFmtId="0" fontId="44" fillId="12" borderId="40" xfId="4" applyFill="1" applyBorder="1" applyAlignment="1" applyProtection="1">
      <alignment vertical="center" wrapText="1"/>
      <protection locked="0"/>
    </xf>
    <xf numFmtId="0" fontId="44" fillId="12" borderId="58" xfId="4" applyFill="1" applyBorder="1" applyAlignment="1" applyProtection="1">
      <alignment horizontal="center" vertical="center" wrapText="1"/>
      <protection locked="0"/>
    </xf>
    <xf numFmtId="0" fontId="44" fillId="12" borderId="35" xfId="4" applyFill="1" applyBorder="1" applyAlignment="1" applyProtection="1">
      <alignment horizontal="center" vertical="center" wrapText="1"/>
      <protection locked="0"/>
    </xf>
    <xf numFmtId="0" fontId="44" fillId="11" borderId="40" xfId="4" applyBorder="1" applyAlignment="1" applyProtection="1">
      <alignment vertical="center" wrapText="1"/>
      <protection locked="0"/>
    </xf>
    <xf numFmtId="0" fontId="49" fillId="13" borderId="39" xfId="0" applyFont="1" applyFill="1" applyBorder="1" applyAlignment="1">
      <alignment horizontal="center" vertical="center"/>
    </xf>
    <xf numFmtId="0" fontId="49" fillId="13" borderId="38" xfId="0" applyFont="1" applyFill="1" applyBorder="1" applyAlignment="1">
      <alignment horizontal="center" vertical="center"/>
    </xf>
    <xf numFmtId="0" fontId="0" fillId="0" borderId="0" xfId="0" applyAlignment="1">
      <alignment horizontal="left" vertical="center" wrapText="1"/>
    </xf>
    <xf numFmtId="0" fontId="44" fillId="11" borderId="58" xfId="4" applyBorder="1" applyAlignment="1" applyProtection="1">
      <alignment horizontal="center" vertical="center"/>
      <protection locked="0"/>
    </xf>
    <xf numFmtId="0" fontId="49" fillId="13" borderId="54" xfId="0" applyFont="1" applyFill="1" applyBorder="1" applyAlignment="1">
      <alignment horizontal="center" vertical="center" wrapText="1"/>
    </xf>
    <xf numFmtId="0" fontId="49" fillId="13" borderId="34" xfId="0" applyFont="1" applyFill="1" applyBorder="1" applyAlignment="1">
      <alignment horizontal="center" vertical="center"/>
    </xf>
    <xf numFmtId="10" fontId="43" fillId="12" borderId="40" xfId="4" applyNumberFormat="1" applyFont="1" applyFill="1" applyBorder="1" applyAlignment="1" applyProtection="1">
      <alignment horizontal="center" vertical="center"/>
      <protection locked="0"/>
    </xf>
    <xf numFmtId="10" fontId="43" fillId="11" borderId="40" xfId="4" applyNumberFormat="1" applyFont="1" applyBorder="1" applyAlignment="1" applyProtection="1">
      <alignment horizontal="center" vertical="center"/>
      <protection locked="0"/>
    </xf>
    <xf numFmtId="0" fontId="46" fillId="13" borderId="18" xfId="0" applyFont="1" applyFill="1" applyBorder="1" applyAlignment="1">
      <alignment horizontal="center" vertical="center" wrapText="1"/>
    </xf>
    <xf numFmtId="0" fontId="49" fillId="13" borderId="18" xfId="0" applyFont="1" applyFill="1" applyBorder="1" applyAlignment="1">
      <alignment horizontal="center" vertical="center" wrapText="1"/>
    </xf>
    <xf numFmtId="0" fontId="0" fillId="0" borderId="0" xfId="0" applyAlignment="1">
      <alignment horizontal="left" wrapText="1"/>
    </xf>
    <xf numFmtId="0" fontId="45" fillId="12" borderId="52" xfId="4" applyFont="1" applyFill="1" applyBorder="1" applyAlignment="1" applyProtection="1">
      <alignment horizontal="center" vertical="center"/>
      <protection locked="0"/>
    </xf>
    <xf numFmtId="0" fontId="45" fillId="12" borderId="40" xfId="4" applyFont="1" applyFill="1" applyBorder="1" applyAlignment="1" applyProtection="1">
      <alignment horizontal="center" vertical="center"/>
      <protection locked="0"/>
    </xf>
    <xf numFmtId="0" fontId="45" fillId="12" borderId="35" xfId="4" applyFont="1" applyFill="1" applyBorder="1" applyAlignment="1" applyProtection="1">
      <alignment vertical="center" wrapText="1"/>
      <protection locked="0"/>
    </xf>
    <xf numFmtId="0" fontId="43" fillId="12" borderId="40" xfId="4" applyFont="1" applyFill="1" applyBorder="1" applyProtection="1">
      <protection locked="0"/>
    </xf>
    <xf numFmtId="0" fontId="45" fillId="11" borderId="52" xfId="4" applyFont="1" applyBorder="1" applyAlignment="1" applyProtection="1">
      <alignment horizontal="center" vertical="center"/>
      <protection locked="0"/>
    </xf>
    <xf numFmtId="0" fontId="45" fillId="11" borderId="35" xfId="4" applyFont="1" applyBorder="1" applyAlignment="1" applyProtection="1">
      <alignment vertical="center" wrapText="1"/>
      <protection locked="0"/>
    </xf>
    <xf numFmtId="0" fontId="43" fillId="11" borderId="40" xfId="4" applyFont="1" applyBorder="1" applyProtection="1">
      <protection locked="0"/>
    </xf>
    <xf numFmtId="0" fontId="46" fillId="13" borderId="52" xfId="0" applyFont="1" applyFill="1" applyBorder="1" applyAlignment="1">
      <alignment horizontal="center" vertical="center" wrapText="1"/>
    </xf>
    <xf numFmtId="0" fontId="46" fillId="13" borderId="41" xfId="0" applyFont="1" applyFill="1" applyBorder="1" applyAlignment="1">
      <alignment horizontal="center" vertical="center" wrapText="1"/>
    </xf>
    <xf numFmtId="0" fontId="48" fillId="12" borderId="35" xfId="4" applyFont="1" applyFill="1" applyBorder="1" applyAlignment="1" applyProtection="1">
      <alignment vertical="center" wrapText="1"/>
      <protection locked="0"/>
    </xf>
    <xf numFmtId="0" fontId="44" fillId="12" borderId="40" xfId="4" applyFill="1" applyBorder="1" applyProtection="1">
      <protection locked="0"/>
    </xf>
    <xf numFmtId="0" fontId="48" fillId="11" borderId="52" xfId="4" applyFont="1" applyBorder="1" applyAlignment="1" applyProtection="1">
      <alignment horizontal="center" vertical="center"/>
      <protection locked="0"/>
    </xf>
    <xf numFmtId="0" fontId="48" fillId="11" borderId="35" xfId="4" applyFont="1" applyBorder="1" applyAlignment="1" applyProtection="1">
      <alignment vertical="center" wrapText="1"/>
      <protection locked="0"/>
    </xf>
    <xf numFmtId="0" fontId="44" fillId="11" borderId="40" xfId="4" applyBorder="1" applyProtection="1">
      <protection locked="0"/>
    </xf>
    <xf numFmtId="0" fontId="49" fillId="13" borderId="41" xfId="0" applyFont="1" applyFill="1" applyBorder="1" applyAlignment="1">
      <alignment horizontal="center" vertical="center" wrapText="1"/>
    </xf>
    <xf numFmtId="10" fontId="44" fillId="12" borderId="40" xfId="4" applyNumberFormat="1" applyFill="1" applyBorder="1" applyAlignment="1" applyProtection="1">
      <alignment horizontal="center" vertical="center" wrapText="1"/>
      <protection locked="0"/>
    </xf>
    <xf numFmtId="0" fontId="52" fillId="3" borderId="40" xfId="0" applyFont="1" applyFill="1" applyBorder="1" applyAlignment="1">
      <alignment vertical="center" wrapText="1"/>
    </xf>
    <xf numFmtId="0" fontId="44" fillId="12" borderId="40" xfId="4" applyFill="1" applyBorder="1" applyAlignment="1" applyProtection="1">
      <alignment wrapText="1"/>
      <protection locked="0"/>
    </xf>
    <xf numFmtId="0" fontId="53" fillId="0" borderId="40" xfId="0" applyFont="1" applyBorder="1" applyAlignment="1">
      <alignment vertical="center" wrapText="1"/>
    </xf>
    <xf numFmtId="0" fontId="49" fillId="13" borderId="29" xfId="0" applyFont="1" applyFill="1" applyBorder="1" applyAlignment="1">
      <alignment horizontal="center" vertical="center"/>
    </xf>
    <xf numFmtId="0" fontId="49" fillId="13" borderId="40" xfId="0" applyFont="1" applyFill="1" applyBorder="1" applyAlignment="1">
      <alignment horizontal="left" vertical="center" wrapText="1"/>
    </xf>
    <xf numFmtId="0" fontId="48" fillId="12" borderId="19" xfId="4" applyFont="1" applyFill="1" applyBorder="1" applyAlignment="1" applyProtection="1">
      <alignment vertical="center"/>
      <protection locked="0"/>
    </xf>
    <xf numFmtId="0" fontId="48" fillId="11" borderId="19" xfId="4" applyFont="1" applyBorder="1" applyAlignment="1" applyProtection="1">
      <alignment vertical="center"/>
      <protection locked="0"/>
    </xf>
    <xf numFmtId="0" fontId="48" fillId="12" borderId="30" xfId="4" applyFont="1" applyFill="1" applyBorder="1" applyAlignment="1" applyProtection="1">
      <alignment vertical="center"/>
      <protection locked="0"/>
    </xf>
    <xf numFmtId="0" fontId="48" fillId="11" borderId="30" xfId="4" applyFont="1" applyBorder="1" applyAlignment="1" applyProtection="1">
      <alignment vertical="center"/>
      <protection locked="0"/>
    </xf>
    <xf numFmtId="0" fontId="48" fillId="12" borderId="54" xfId="4" applyFont="1" applyFill="1" applyBorder="1" applyAlignment="1" applyProtection="1">
      <alignment vertical="center" wrapText="1"/>
      <protection locked="0"/>
    </xf>
    <xf numFmtId="0" fontId="48" fillId="11" borderId="54" xfId="4" applyFont="1" applyBorder="1" applyAlignment="1" applyProtection="1">
      <alignment vertical="center" wrapText="1"/>
      <protection locked="0"/>
    </xf>
    <xf numFmtId="10" fontId="44" fillId="11" borderId="40" xfId="4" applyNumberFormat="1" applyBorder="1" applyAlignment="1" applyProtection="1">
      <alignment horizontal="center" vertical="center" wrapText="1"/>
      <protection locked="0"/>
    </xf>
    <xf numFmtId="0" fontId="44" fillId="11" borderId="40" xfId="4" applyBorder="1" applyAlignment="1" applyProtection="1">
      <alignment wrapText="1"/>
      <protection locked="0"/>
    </xf>
    <xf numFmtId="0" fontId="49" fillId="13" borderId="39" xfId="0" applyFont="1" applyFill="1" applyBorder="1" applyAlignment="1">
      <alignment horizontal="center" vertical="center" wrapText="1"/>
    </xf>
    <xf numFmtId="0" fontId="49" fillId="13" borderId="38" xfId="0" applyFont="1" applyFill="1" applyBorder="1" applyAlignment="1">
      <alignment horizontal="center" vertical="center" wrapText="1"/>
    </xf>
    <xf numFmtId="0" fontId="0" fillId="0" borderId="0" xfId="0" applyProtection="1">
      <protection locked="0"/>
    </xf>
    <xf numFmtId="10" fontId="54" fillId="12" borderId="30" xfId="4" applyNumberFormat="1" applyFont="1" applyFill="1" applyBorder="1" applyAlignment="1" applyProtection="1">
      <alignment horizontal="center" vertical="center"/>
      <protection locked="0"/>
    </xf>
    <xf numFmtId="10" fontId="54" fillId="12" borderId="40" xfId="4" applyNumberFormat="1" applyFont="1" applyFill="1" applyBorder="1" applyAlignment="1" applyProtection="1">
      <alignment horizontal="center" vertical="center"/>
      <protection locked="0"/>
    </xf>
    <xf numFmtId="0" fontId="47" fillId="0" borderId="40" xfId="0" applyFont="1" applyBorder="1" applyAlignment="1">
      <alignment horizontal="left" vertical="center"/>
    </xf>
    <xf numFmtId="0" fontId="47" fillId="0" borderId="58" xfId="0" applyFont="1" applyBorder="1" applyAlignment="1">
      <alignment horizontal="left" vertical="center"/>
    </xf>
    <xf numFmtId="10" fontId="54" fillId="11" borderId="30" xfId="4" applyNumberFormat="1" applyFont="1" applyBorder="1" applyAlignment="1" applyProtection="1">
      <alignment horizontal="center" vertical="center"/>
      <protection locked="0"/>
    </xf>
    <xf numFmtId="10" fontId="54" fillId="11" borderId="40" xfId="4" applyNumberFormat="1" applyFont="1" applyBorder="1" applyAlignment="1" applyProtection="1">
      <alignment horizontal="center" vertical="center"/>
      <protection locked="0"/>
    </xf>
    <xf numFmtId="0" fontId="54" fillId="12" borderId="30" xfId="4" applyFont="1" applyFill="1" applyBorder="1" applyAlignment="1" applyProtection="1">
      <alignment horizontal="center" vertical="center"/>
      <protection locked="0"/>
    </xf>
    <xf numFmtId="0" fontId="54" fillId="12" borderId="40" xfId="4" applyFont="1" applyFill="1" applyBorder="1" applyAlignment="1" applyProtection="1">
      <alignment horizontal="center" vertical="center"/>
      <protection locked="0"/>
    </xf>
    <xf numFmtId="0" fontId="53" fillId="0" borderId="56" xfId="0" applyFont="1" applyBorder="1" applyAlignment="1">
      <alignment horizontal="left" vertical="center"/>
    </xf>
    <xf numFmtId="0" fontId="53" fillId="0" borderId="57" xfId="0" applyFont="1" applyBorder="1" applyAlignment="1">
      <alignment horizontal="left" vertical="center"/>
    </xf>
    <xf numFmtId="0" fontId="54" fillId="11" borderId="30" xfId="4" applyFont="1" applyBorder="1" applyAlignment="1" applyProtection="1">
      <alignment horizontal="center" vertical="center"/>
      <protection locked="0"/>
    </xf>
    <xf numFmtId="0" fontId="54" fillId="11" borderId="40" xfId="4" applyFont="1" applyBorder="1" applyAlignment="1" applyProtection="1">
      <alignment horizontal="center" vertical="center"/>
      <protection locked="0"/>
    </xf>
    <xf numFmtId="0" fontId="49" fillId="13" borderId="29" xfId="0" applyFont="1" applyFill="1" applyBorder="1" applyAlignment="1">
      <alignment horizontal="left" vertical="center" wrapText="1"/>
    </xf>
    <xf numFmtId="0" fontId="49" fillId="13" borderId="58" xfId="0" applyFont="1" applyFill="1" applyBorder="1" applyAlignment="1">
      <alignment horizontal="left" vertical="center" wrapText="1"/>
    </xf>
    <xf numFmtId="0" fontId="0" fillId="0" borderId="33" xfId="0" applyBorder="1"/>
    <xf numFmtId="0" fontId="0" fillId="15" borderId="5" xfId="0" applyFill="1" applyBorder="1" applyProtection="1">
      <protection locked="0"/>
    </xf>
    <xf numFmtId="0" fontId="0" fillId="14" borderId="5" xfId="0" applyFill="1" applyBorder="1"/>
    <xf numFmtId="0" fontId="17" fillId="2" borderId="23" xfId="1" applyFill="1" applyBorder="1" applyAlignment="1" applyProtection="1">
      <alignment vertical="top" wrapText="1"/>
    </xf>
    <xf numFmtId="0" fontId="17" fillId="2" borderId="22" xfId="1" applyFill="1" applyBorder="1" applyAlignment="1" applyProtection="1">
      <alignment vertical="top" wrapText="1"/>
    </xf>
    <xf numFmtId="0" fontId="56" fillId="2" borderId="3" xfId="0" applyFont="1" applyFill="1" applyBorder="1" applyAlignment="1">
      <alignment vertical="top" wrapText="1"/>
    </xf>
    <xf numFmtId="0" fontId="56" fillId="2" borderId="2" xfId="0" applyFont="1" applyFill="1" applyBorder="1" applyAlignment="1">
      <alignment vertical="top" wrapText="1"/>
    </xf>
    <xf numFmtId="0" fontId="60" fillId="2" borderId="0" xfId="0" applyFont="1" applyFill="1" applyAlignment="1">
      <alignment vertical="center"/>
    </xf>
    <xf numFmtId="0" fontId="60" fillId="2" borderId="4" xfId="0" applyFont="1" applyFill="1" applyBorder="1" applyAlignment="1">
      <alignment vertical="center"/>
    </xf>
    <xf numFmtId="0" fontId="60" fillId="2" borderId="1" xfId="0" applyFont="1" applyFill="1" applyBorder="1" applyAlignment="1">
      <alignment vertical="center"/>
    </xf>
    <xf numFmtId="0" fontId="34" fillId="3" borderId="5" xfId="0" applyFont="1" applyFill="1" applyBorder="1" applyAlignment="1">
      <alignment horizontal="center" vertical="center"/>
    </xf>
    <xf numFmtId="17" fontId="7" fillId="3" borderId="7" xfId="0" applyNumberFormat="1" applyFont="1" applyFill="1" applyBorder="1" applyAlignment="1">
      <alignment vertical="top" wrapText="1"/>
    </xf>
    <xf numFmtId="0" fontId="7" fillId="0" borderId="0" xfId="0" applyFont="1" applyAlignment="1">
      <alignment horizontal="left" vertical="center" wrapText="1"/>
    </xf>
    <xf numFmtId="3" fontId="7" fillId="2" borderId="0" xfId="0" applyNumberFormat="1" applyFont="1" applyFill="1" applyAlignment="1" applyProtection="1">
      <alignment vertical="top" wrapText="1"/>
      <protection locked="0"/>
    </xf>
    <xf numFmtId="0" fontId="14" fillId="0" borderId="9" xfId="0" applyFont="1" applyBorder="1" applyAlignment="1">
      <alignment vertical="top" wrapText="1"/>
    </xf>
    <xf numFmtId="15" fontId="62" fillId="3" borderId="8" xfId="0" applyNumberFormat="1" applyFont="1" applyFill="1" applyBorder="1" applyAlignment="1">
      <alignment horizontal="center"/>
    </xf>
    <xf numFmtId="0" fontId="62" fillId="3" borderId="5" xfId="0" applyFont="1" applyFill="1" applyBorder="1" applyAlignment="1" applyProtection="1">
      <alignment vertical="top" wrapText="1"/>
      <protection locked="0"/>
    </xf>
    <xf numFmtId="0" fontId="35" fillId="0" borderId="0" xfId="0" applyFont="1" applyAlignment="1">
      <alignment vertical="center" wrapText="1"/>
    </xf>
    <xf numFmtId="0" fontId="2" fillId="0" borderId="69" xfId="0" applyFont="1" applyBorder="1" applyAlignment="1">
      <alignment vertical="top" wrapText="1"/>
    </xf>
    <xf numFmtId="166" fontId="14" fillId="3" borderId="33" xfId="0" applyNumberFormat="1" applyFont="1" applyFill="1" applyBorder="1" applyAlignment="1">
      <alignment vertical="top" wrapText="1"/>
    </xf>
    <xf numFmtId="166" fontId="14" fillId="3" borderId="35" xfId="0" applyNumberFormat="1" applyFont="1" applyFill="1" applyBorder="1" applyAlignment="1">
      <alignment vertical="top" wrapText="1"/>
    </xf>
    <xf numFmtId="166" fontId="8" fillId="3" borderId="36" xfId="0" applyNumberFormat="1" applyFont="1" applyFill="1" applyBorder="1" applyAlignment="1">
      <alignment vertical="top" wrapText="1"/>
    </xf>
    <xf numFmtId="168" fontId="12" fillId="3" borderId="36" xfId="0" applyNumberFormat="1" applyFont="1" applyFill="1" applyBorder="1" applyAlignment="1">
      <alignment vertical="top" wrapText="1"/>
    </xf>
    <xf numFmtId="0" fontId="35" fillId="8" borderId="19" xfId="0" applyFont="1" applyFill="1" applyBorder="1" applyAlignment="1">
      <alignment horizontal="left" vertical="center" wrapText="1"/>
    </xf>
    <xf numFmtId="0" fontId="7" fillId="17" borderId="0" xfId="0" applyFont="1" applyFill="1" applyAlignment="1">
      <alignment vertical="top" wrapText="1"/>
    </xf>
    <xf numFmtId="0" fontId="35" fillId="16" borderId="15" xfId="0" applyFont="1" applyFill="1" applyBorder="1" applyAlignment="1">
      <alignment wrapText="1"/>
    </xf>
    <xf numFmtId="8" fontId="14" fillId="16" borderId="16" xfId="0" applyNumberFormat="1" applyFont="1" applyFill="1" applyBorder="1" applyAlignment="1">
      <alignment wrapText="1"/>
    </xf>
    <xf numFmtId="0" fontId="35" fillId="16" borderId="17" xfId="0" applyFont="1" applyFill="1" applyBorder="1" applyAlignment="1">
      <alignment wrapText="1"/>
    </xf>
    <xf numFmtId="8" fontId="14" fillId="16" borderId="70" xfId="0" applyNumberFormat="1" applyFont="1" applyFill="1" applyBorder="1" applyAlignment="1">
      <alignment wrapText="1"/>
    </xf>
    <xf numFmtId="0" fontId="35" fillId="16" borderId="49" xfId="0" applyFont="1" applyFill="1" applyBorder="1" applyAlignment="1">
      <alignment wrapText="1"/>
    </xf>
    <xf numFmtId="8" fontId="14" fillId="16" borderId="6" xfId="0" applyNumberFormat="1" applyFont="1" applyFill="1" applyBorder="1" applyAlignment="1">
      <alignment wrapText="1"/>
    </xf>
    <xf numFmtId="0" fontId="35" fillId="16" borderId="31" xfId="0" applyFont="1" applyFill="1" applyBorder="1" applyAlignment="1">
      <alignment wrapText="1"/>
    </xf>
    <xf numFmtId="0" fontId="65" fillId="0" borderId="0" xfId="0" applyFont="1" applyAlignment="1">
      <alignment wrapText="1"/>
    </xf>
    <xf numFmtId="0" fontId="35" fillId="3" borderId="8" xfId="0" applyFont="1" applyFill="1" applyBorder="1" applyAlignment="1">
      <alignment vertical="center" wrapText="1"/>
    </xf>
    <xf numFmtId="0" fontId="35" fillId="0" borderId="8" xfId="0" applyFont="1" applyBorder="1" applyAlignment="1">
      <alignment vertical="center" wrapText="1"/>
    </xf>
    <xf numFmtId="0" fontId="35" fillId="3" borderId="12" xfId="0" applyFont="1" applyFill="1" applyBorder="1" applyAlignment="1">
      <alignment vertical="center" wrapText="1"/>
    </xf>
    <xf numFmtId="0" fontId="35" fillId="0" borderId="5" xfId="0" applyFont="1" applyBorder="1" applyAlignment="1">
      <alignment wrapText="1"/>
    </xf>
    <xf numFmtId="0" fontId="35" fillId="0" borderId="40" xfId="0" applyFont="1" applyBorder="1" applyAlignment="1">
      <alignment horizontal="left" vertical="top" wrapText="1"/>
    </xf>
    <xf numFmtId="0" fontId="2" fillId="8" borderId="40" xfId="0" applyFont="1" applyFill="1" applyBorder="1" applyAlignment="1">
      <alignment horizontal="left" vertical="top" wrapText="1"/>
    </xf>
    <xf numFmtId="0" fontId="17" fillId="0" borderId="0" xfId="1" applyAlignment="1" applyProtection="1"/>
    <xf numFmtId="0" fontId="14" fillId="0" borderId="10" xfId="0" applyFont="1" applyBorder="1" applyAlignment="1">
      <alignment vertical="top" wrapText="1"/>
    </xf>
    <xf numFmtId="0" fontId="2" fillId="0" borderId="12" xfId="0" applyFont="1" applyBorder="1" applyAlignment="1">
      <alignment vertical="top" wrapText="1"/>
    </xf>
    <xf numFmtId="0" fontId="14" fillId="3" borderId="5" xfId="0" applyFont="1" applyFill="1" applyBorder="1" applyAlignment="1">
      <alignment vertical="top" wrapText="1"/>
    </xf>
    <xf numFmtId="0" fontId="14" fillId="3" borderId="24" xfId="0" applyFont="1" applyFill="1" applyBorder="1" applyAlignment="1">
      <alignment vertical="top" wrapText="1"/>
    </xf>
    <xf numFmtId="0" fontId="35" fillId="0" borderId="0" xfId="0" applyFont="1" applyAlignment="1">
      <alignment vertical="top" wrapText="1"/>
    </xf>
    <xf numFmtId="0" fontId="35" fillId="0" borderId="0" xfId="0" applyFont="1" applyAlignment="1">
      <alignment wrapText="1"/>
    </xf>
    <xf numFmtId="0" fontId="67" fillId="0" borderId="40" xfId="0" applyFont="1" applyBorder="1" applyAlignment="1">
      <alignment horizontal="center" vertical="center" wrapText="1"/>
    </xf>
    <xf numFmtId="169" fontId="7" fillId="2" borderId="0" xfId="0" applyNumberFormat="1" applyFont="1" applyFill="1" applyAlignment="1">
      <alignment vertical="top" wrapText="1"/>
    </xf>
    <xf numFmtId="8" fontId="15" fillId="16" borderId="71" xfId="0" applyNumberFormat="1" applyFont="1" applyFill="1" applyBorder="1" applyAlignment="1">
      <alignment wrapText="1"/>
    </xf>
    <xf numFmtId="8" fontId="15" fillId="16" borderId="70" xfId="0" applyNumberFormat="1" applyFont="1" applyFill="1" applyBorder="1" applyAlignment="1">
      <alignment wrapText="1"/>
    </xf>
    <xf numFmtId="14" fontId="7" fillId="3" borderId="8" xfId="0" applyNumberFormat="1" applyFont="1" applyFill="1" applyBorder="1" applyAlignment="1">
      <alignment vertical="top" wrapText="1"/>
    </xf>
    <xf numFmtId="0" fontId="12" fillId="2" borderId="4" xfId="0" applyFont="1" applyFill="1" applyBorder="1" applyAlignment="1">
      <alignment horizontal="right" wrapText="1"/>
    </xf>
    <xf numFmtId="0" fontId="12" fillId="2" borderId="0" xfId="0" applyFont="1" applyFill="1" applyAlignment="1">
      <alignment horizontal="right" wrapText="1"/>
    </xf>
    <xf numFmtId="0" fontId="8" fillId="2" borderId="4" xfId="0" applyFont="1" applyFill="1" applyBorder="1" applyAlignment="1">
      <alignment horizontal="right" wrapText="1"/>
    </xf>
    <xf numFmtId="0" fontId="8" fillId="2" borderId="6" xfId="0" applyFont="1" applyFill="1" applyBorder="1" applyAlignment="1">
      <alignment horizontal="right" wrapText="1"/>
    </xf>
    <xf numFmtId="0" fontId="8" fillId="2" borderId="4" xfId="0" applyFont="1" applyFill="1" applyBorder="1" applyAlignment="1">
      <alignment horizontal="right" vertical="top" wrapText="1"/>
    </xf>
    <xf numFmtId="0" fontId="8" fillId="2" borderId="6" xfId="0" applyFont="1" applyFill="1" applyBorder="1" applyAlignment="1">
      <alignment horizontal="right" vertical="top" wrapText="1"/>
    </xf>
    <xf numFmtId="0" fontId="7" fillId="3" borderId="10" xfId="0" applyFont="1" applyFill="1" applyBorder="1" applyAlignment="1">
      <alignment horizontal="left"/>
    </xf>
    <xf numFmtId="0" fontId="7" fillId="3" borderId="11" xfId="0" applyFont="1" applyFill="1" applyBorder="1" applyAlignment="1">
      <alignment horizontal="left"/>
    </xf>
    <xf numFmtId="0" fontId="12" fillId="2" borderId="6" xfId="0" applyFont="1" applyFill="1" applyBorder="1" applyAlignment="1">
      <alignment horizontal="right" wrapText="1"/>
    </xf>
    <xf numFmtId="0" fontId="7" fillId="3" borderId="13" xfId="0" applyFont="1" applyFill="1" applyBorder="1" applyAlignment="1">
      <alignment horizontal="center"/>
    </xf>
    <xf numFmtId="0" fontId="7" fillId="3" borderId="14" xfId="0" applyFont="1" applyFill="1" applyBorder="1" applyAlignment="1">
      <alignment horizontal="center"/>
    </xf>
    <xf numFmtId="0" fontId="8" fillId="2" borderId="0" xfId="0" applyFont="1" applyFill="1" applyAlignment="1">
      <alignment horizontal="right" wrapText="1"/>
    </xf>
    <xf numFmtId="0" fontId="19" fillId="3" borderId="24" xfId="0" applyFont="1" applyFill="1" applyBorder="1" applyAlignment="1">
      <alignment horizontal="center"/>
    </xf>
    <xf numFmtId="0" fontId="19" fillId="3" borderId="25" xfId="0" applyFont="1" applyFill="1" applyBorder="1" applyAlignment="1">
      <alignment horizontal="center"/>
    </xf>
    <xf numFmtId="0" fontId="19" fillId="3" borderId="26" xfId="0" applyFont="1" applyFill="1" applyBorder="1" applyAlignment="1">
      <alignment horizontal="center"/>
    </xf>
    <xf numFmtId="0" fontId="63" fillId="3" borderId="24" xfId="0" applyFont="1" applyFill="1" applyBorder="1" applyAlignment="1">
      <alignment horizontal="center"/>
    </xf>
    <xf numFmtId="0" fontId="63" fillId="3" borderId="25" xfId="0" applyFont="1" applyFill="1" applyBorder="1" applyAlignment="1">
      <alignment horizontal="center"/>
    </xf>
    <xf numFmtId="0" fontId="63" fillId="3" borderId="26" xfId="0" applyFont="1" applyFill="1" applyBorder="1" applyAlignment="1">
      <alignment horizontal="center"/>
    </xf>
    <xf numFmtId="0" fontId="14" fillId="2" borderId="4" xfId="0" applyFont="1" applyFill="1" applyBorder="1" applyAlignment="1">
      <alignment horizontal="center" wrapText="1"/>
    </xf>
    <xf numFmtId="0" fontId="20" fillId="2" borderId="0" xfId="0" applyFont="1" applyFill="1" applyAlignment="1">
      <alignment horizontal="center" wrapText="1"/>
    </xf>
    <xf numFmtId="0" fontId="20" fillId="2" borderId="4" xfId="0" applyFont="1" applyFill="1" applyBorder="1" applyAlignment="1">
      <alignment horizontal="center" wrapText="1"/>
    </xf>
    <xf numFmtId="0" fontId="20" fillId="2" borderId="0" xfId="0" applyFont="1" applyFill="1" applyAlignment="1">
      <alignment horizontal="center"/>
    </xf>
    <xf numFmtId="0" fontId="8" fillId="2" borderId="0" xfId="0" applyFont="1" applyFill="1" applyAlignment="1">
      <alignment horizontal="left" vertical="center" wrapText="1"/>
    </xf>
    <xf numFmtId="0" fontId="11" fillId="2" borderId="0" xfId="0" applyFont="1" applyFill="1" applyAlignment="1">
      <alignment horizontal="left" vertical="top" wrapText="1"/>
    </xf>
    <xf numFmtId="0" fontId="12" fillId="2" borderId="0" xfId="0" applyFont="1" applyFill="1" applyAlignment="1">
      <alignment horizontal="left" vertical="center" wrapText="1"/>
    </xf>
    <xf numFmtId="167" fontId="8" fillId="3" borderId="24" xfId="0" applyNumberFormat="1" applyFont="1" applyFill="1" applyBorder="1" applyAlignment="1" applyProtection="1">
      <alignment horizontal="center" vertical="top" wrapText="1"/>
      <protection locked="0"/>
    </xf>
    <xf numFmtId="167" fontId="8" fillId="3" borderId="26" xfId="0" applyNumberFormat="1" applyFont="1" applyFill="1" applyBorder="1" applyAlignment="1" applyProtection="1">
      <alignment horizontal="center" vertical="top" wrapText="1"/>
      <protection locked="0"/>
    </xf>
    <xf numFmtId="167" fontId="8" fillId="8" borderId="24" xfId="0" applyNumberFormat="1" applyFont="1" applyFill="1" applyBorder="1" applyAlignment="1" applyProtection="1">
      <alignment horizontal="center" vertical="top" wrapText="1"/>
      <protection locked="0"/>
    </xf>
    <xf numFmtId="167" fontId="8" fillId="8" borderId="26" xfId="0" applyNumberFormat="1" applyFont="1" applyFill="1" applyBorder="1" applyAlignment="1" applyProtection="1">
      <alignment horizontal="center" vertical="top" wrapText="1"/>
      <protection locked="0"/>
    </xf>
    <xf numFmtId="8" fontId="33" fillId="16" borderId="24" xfId="0" applyNumberFormat="1" applyFont="1" applyFill="1" applyBorder="1" applyAlignment="1">
      <alignment horizontal="center" vertical="center" wrapText="1"/>
    </xf>
    <xf numFmtId="0" fontId="33" fillId="16" borderId="65" xfId="0" applyFont="1" applyFill="1" applyBorder="1" applyAlignment="1">
      <alignment horizontal="center" vertical="center" wrapText="1"/>
    </xf>
    <xf numFmtId="3" fontId="7" fillId="3" borderId="24" xfId="0" applyNumberFormat="1" applyFont="1" applyFill="1" applyBorder="1" applyAlignment="1" applyProtection="1">
      <alignment horizontal="center" vertical="top" wrapText="1"/>
      <protection locked="0"/>
    </xf>
    <xf numFmtId="3" fontId="7" fillId="3" borderId="26" xfId="0" applyNumberFormat="1" applyFont="1" applyFill="1" applyBorder="1" applyAlignment="1" applyProtection="1">
      <alignment horizontal="center" vertical="top" wrapText="1"/>
      <protection locked="0"/>
    </xf>
    <xf numFmtId="0" fontId="7" fillId="3" borderId="24" xfId="0" applyFont="1" applyFill="1" applyBorder="1" applyAlignment="1" applyProtection="1">
      <alignment horizontal="center" vertical="top" wrapText="1"/>
      <protection locked="0"/>
    </xf>
    <xf numFmtId="0" fontId="7" fillId="3" borderId="26" xfId="0" applyFont="1" applyFill="1" applyBorder="1" applyAlignment="1" applyProtection="1">
      <alignment horizontal="center" vertical="top" wrapText="1"/>
      <protection locked="0"/>
    </xf>
    <xf numFmtId="3" fontId="35" fillId="16" borderId="24" xfId="0" applyNumberFormat="1" applyFont="1" applyFill="1" applyBorder="1" applyAlignment="1">
      <alignment horizontal="center" wrapText="1"/>
    </xf>
    <xf numFmtId="0" fontId="35" fillId="16" borderId="65" xfId="0" applyFont="1" applyFill="1" applyBorder="1" applyAlignment="1">
      <alignment horizontal="center" wrapText="1"/>
    </xf>
    <xf numFmtId="0" fontId="7" fillId="3" borderId="24" xfId="0" applyFont="1" applyFill="1" applyBorder="1" applyAlignment="1" applyProtection="1">
      <alignment horizontal="left" vertical="top" wrapText="1"/>
      <protection locked="0"/>
    </xf>
    <xf numFmtId="0" fontId="7" fillId="3" borderId="26" xfId="0" applyFont="1" applyFill="1" applyBorder="1" applyAlignment="1" applyProtection="1">
      <alignment horizontal="left" vertical="top" wrapText="1"/>
      <protection locked="0"/>
    </xf>
    <xf numFmtId="0" fontId="9" fillId="3" borderId="24" xfId="0" applyFont="1" applyFill="1" applyBorder="1" applyAlignment="1" applyProtection="1">
      <alignment horizontal="left" vertical="top" wrapText="1"/>
      <protection locked="0"/>
    </xf>
    <xf numFmtId="0" fontId="9" fillId="3" borderId="26" xfId="0" applyFont="1" applyFill="1" applyBorder="1" applyAlignment="1" applyProtection="1">
      <alignment horizontal="left" vertical="top" wrapText="1"/>
      <protection locked="0"/>
    </xf>
    <xf numFmtId="0" fontId="64" fillId="16" borderId="24" xfId="0" applyFont="1" applyFill="1" applyBorder="1" applyAlignment="1">
      <alignment vertical="top" wrapText="1"/>
    </xf>
    <xf numFmtId="0" fontId="64" fillId="16" borderId="65" xfId="0" applyFont="1" applyFill="1" applyBorder="1" applyAlignment="1">
      <alignment vertical="top" wrapText="1"/>
    </xf>
    <xf numFmtId="0" fontId="11" fillId="2" borderId="0" xfId="0" applyFont="1" applyFill="1" applyAlignment="1">
      <alignment horizontal="left" vertical="center" wrapText="1"/>
    </xf>
    <xf numFmtId="0" fontId="8" fillId="3" borderId="24" xfId="0" applyFont="1" applyFill="1" applyBorder="1" applyAlignment="1">
      <alignment horizontal="center" vertical="top" wrapText="1"/>
    </xf>
    <xf numFmtId="0" fontId="8" fillId="3" borderId="26" xfId="0" applyFont="1" applyFill="1" applyBorder="1" applyAlignment="1">
      <alignment horizontal="center" vertical="top" wrapText="1"/>
    </xf>
    <xf numFmtId="0" fontId="21" fillId="2" borderId="0" xfId="0" applyFont="1" applyFill="1" applyAlignment="1">
      <alignment vertical="top" wrapText="1"/>
    </xf>
    <xf numFmtId="3" fontId="7" fillId="3" borderId="24" xfId="0" applyNumberFormat="1" applyFont="1" applyFill="1" applyBorder="1" applyAlignment="1" applyProtection="1">
      <alignment vertical="top" wrapText="1"/>
      <protection locked="0"/>
    </xf>
    <xf numFmtId="3" fontId="7" fillId="3" borderId="26" xfId="0" applyNumberFormat="1" applyFont="1" applyFill="1" applyBorder="1" applyAlignment="1" applyProtection="1">
      <alignment vertical="top" wrapText="1"/>
      <protection locked="0"/>
    </xf>
    <xf numFmtId="0" fontId="8" fillId="2" borderId="0" xfId="0" applyFont="1" applyFill="1" applyAlignment="1">
      <alignment horizontal="center" vertical="top" wrapText="1"/>
    </xf>
    <xf numFmtId="3" fontId="7" fillId="2" borderId="25" xfId="0" applyNumberFormat="1" applyFont="1" applyFill="1" applyBorder="1" applyAlignment="1" applyProtection="1">
      <alignment horizontal="center" vertical="top" wrapText="1"/>
      <protection locked="0"/>
    </xf>
    <xf numFmtId="0" fontId="7" fillId="2" borderId="0" xfId="0" applyFont="1" applyFill="1" applyAlignment="1" applyProtection="1">
      <alignment vertical="top" wrapText="1"/>
      <protection locked="0"/>
    </xf>
    <xf numFmtId="3" fontId="7" fillId="2" borderId="0" xfId="0" applyNumberFormat="1" applyFont="1" applyFill="1" applyAlignment="1" applyProtection="1">
      <alignment vertical="top" wrapText="1"/>
      <protection locked="0"/>
    </xf>
    <xf numFmtId="0" fontId="7" fillId="3" borderId="24" xfId="0" applyFont="1" applyFill="1" applyBorder="1" applyAlignment="1" applyProtection="1">
      <alignment vertical="top" wrapText="1"/>
      <protection locked="0"/>
    </xf>
    <xf numFmtId="0" fontId="7" fillId="3" borderId="26" xfId="0" applyFont="1" applyFill="1" applyBorder="1" applyAlignment="1" applyProtection="1">
      <alignment vertical="top" wrapText="1"/>
      <protection locked="0"/>
    </xf>
    <xf numFmtId="0" fontId="8" fillId="2" borderId="22" xfId="0" applyFont="1" applyFill="1" applyBorder="1" applyAlignment="1">
      <alignment horizontal="left" vertical="center" wrapText="1"/>
    </xf>
    <xf numFmtId="0" fontId="8" fillId="0" borderId="0" xfId="0" applyFont="1" applyAlignment="1">
      <alignment horizontal="left" vertical="center" wrapText="1"/>
    </xf>
    <xf numFmtId="0" fontId="7" fillId="0" borderId="0" xfId="0" applyFont="1" applyAlignment="1" applyProtection="1">
      <alignment vertical="top" wrapText="1"/>
      <protection locked="0"/>
    </xf>
    <xf numFmtId="0" fontId="7" fillId="0" borderId="0" xfId="0" applyFont="1" applyAlignment="1">
      <alignment horizontal="left" vertical="center" wrapText="1"/>
    </xf>
    <xf numFmtId="0" fontId="8" fillId="0" borderId="0" xfId="0" applyFont="1" applyAlignment="1">
      <alignment horizontal="center" vertical="top" wrapText="1"/>
    </xf>
    <xf numFmtId="0" fontId="6" fillId="0" borderId="0" xfId="0" applyFont="1" applyAlignment="1">
      <alignment horizontal="left" vertical="center" wrapText="1"/>
    </xf>
    <xf numFmtId="3" fontId="7" fillId="0" borderId="0" xfId="0" applyNumberFormat="1" applyFont="1" applyAlignment="1" applyProtection="1">
      <alignment vertical="top" wrapText="1"/>
      <protection locked="0"/>
    </xf>
    <xf numFmtId="0" fontId="35" fillId="3" borderId="51" xfId="0" applyFont="1" applyFill="1" applyBorder="1" applyAlignment="1">
      <alignment horizontal="left" vertical="top" wrapText="1"/>
    </xf>
    <xf numFmtId="0" fontId="35" fillId="3" borderId="52" xfId="0" applyFont="1" applyFill="1" applyBorder="1" applyAlignment="1">
      <alignment horizontal="left" vertical="top" wrapText="1"/>
    </xf>
    <xf numFmtId="0" fontId="14" fillId="3" borderId="51" xfId="0" applyFont="1" applyFill="1" applyBorder="1" applyAlignment="1">
      <alignment horizontal="left" vertical="top" wrapText="1"/>
    </xf>
    <xf numFmtId="0" fontId="14" fillId="3" borderId="52" xfId="0" applyFont="1" applyFill="1" applyBorder="1" applyAlignment="1">
      <alignment horizontal="left" vertical="top" wrapText="1"/>
    </xf>
    <xf numFmtId="0" fontId="14" fillId="0" borderId="51" xfId="0" applyFont="1" applyBorder="1" applyAlignment="1">
      <alignment horizontal="left" vertical="top" wrapText="1"/>
    </xf>
    <xf numFmtId="0" fontId="14" fillId="0" borderId="52" xfId="0" applyFont="1" applyBorder="1" applyAlignment="1">
      <alignment horizontal="left" vertical="top" wrapText="1"/>
    </xf>
    <xf numFmtId="0" fontId="14" fillId="2" borderId="0" xfId="0" applyFont="1" applyFill="1" applyAlignment="1">
      <alignment horizontal="center" wrapText="1"/>
    </xf>
    <xf numFmtId="0" fontId="12" fillId="2" borderId="0" xfId="0" applyFont="1" applyFill="1" applyAlignment="1">
      <alignment horizontal="left" vertical="top" wrapText="1"/>
    </xf>
    <xf numFmtId="0" fontId="21" fillId="2" borderId="0" xfId="0" applyFont="1" applyFill="1" applyAlignment="1">
      <alignment horizontal="left" vertical="top" wrapText="1"/>
    </xf>
    <xf numFmtId="0" fontId="12" fillId="3" borderId="32" xfId="0" applyFont="1" applyFill="1" applyBorder="1" applyAlignment="1">
      <alignment horizontal="center" vertical="top" wrapText="1"/>
    </xf>
    <xf numFmtId="0" fontId="12" fillId="3" borderId="33" xfId="0" applyFont="1" applyFill="1" applyBorder="1" applyAlignment="1">
      <alignment horizontal="center" vertical="top" wrapText="1"/>
    </xf>
    <xf numFmtId="0" fontId="35" fillId="0" borderId="50" xfId="0" applyFont="1" applyBorder="1" applyAlignment="1">
      <alignment horizontal="left" vertical="top" wrapText="1"/>
    </xf>
    <xf numFmtId="0" fontId="35" fillId="0" borderId="16" xfId="0" applyFont="1" applyBorder="1" applyAlignment="1">
      <alignment horizontal="left" vertical="top" wrapText="1"/>
    </xf>
    <xf numFmtId="0" fontId="35" fillId="0" borderId="17" xfId="0" applyFont="1" applyBorder="1" applyAlignment="1">
      <alignment horizontal="left" vertical="top" wrapText="1"/>
    </xf>
    <xf numFmtId="0" fontId="35" fillId="0" borderId="39" xfId="0" applyFont="1" applyBorder="1" applyAlignment="1">
      <alignment horizontal="left" vertical="top" wrapText="1"/>
    </xf>
    <xf numFmtId="0" fontId="35" fillId="0" borderId="18" xfId="0" applyFont="1" applyBorder="1" applyAlignment="1">
      <alignment horizontal="left" vertical="top" wrapText="1"/>
    </xf>
    <xf numFmtId="0" fontId="35" fillId="0" borderId="30" xfId="0" applyFont="1" applyBorder="1" applyAlignment="1">
      <alignment horizontal="left" vertical="top" wrapText="1"/>
    </xf>
    <xf numFmtId="0" fontId="35" fillId="0" borderId="51" xfId="0" applyFont="1" applyBorder="1" applyAlignment="1">
      <alignment horizontal="left" vertical="top" wrapText="1"/>
    </xf>
    <xf numFmtId="0" fontId="35" fillId="0" borderId="52" xfId="0" applyFont="1" applyBorder="1" applyAlignment="1">
      <alignment horizontal="left" vertical="top" wrapText="1"/>
    </xf>
    <xf numFmtId="0" fontId="5" fillId="2" borderId="0" xfId="0" applyFont="1" applyFill="1" applyAlignment="1">
      <alignment horizontal="left"/>
    </xf>
    <xf numFmtId="0" fontId="27" fillId="2" borderId="0" xfId="0" applyFont="1" applyFill="1" applyAlignment="1">
      <alignment horizontal="left"/>
    </xf>
    <xf numFmtId="0" fontId="5" fillId="0" borderId="0" xfId="0" applyFont="1" applyAlignment="1">
      <alignment horizontal="center" vertical="center" wrapText="1"/>
    </xf>
    <xf numFmtId="0" fontId="14" fillId="0" borderId="50" xfId="0" applyFont="1" applyBorder="1" applyAlignment="1">
      <alignment horizontal="left" vertical="top" wrapText="1"/>
    </xf>
    <xf numFmtId="0" fontId="14" fillId="0" borderId="16" xfId="0" applyFont="1" applyBorder="1" applyAlignment="1">
      <alignment horizontal="left" vertical="top" wrapText="1"/>
    </xf>
    <xf numFmtId="0" fontId="14" fillId="0" borderId="13" xfId="0" applyFont="1" applyBorder="1" applyAlignment="1">
      <alignment horizontal="left" vertical="top" wrapText="1"/>
    </xf>
    <xf numFmtId="0" fontId="14" fillId="0" borderId="71" xfId="0" applyFont="1" applyBorder="1" applyAlignment="1">
      <alignment horizontal="left" vertical="top" wrapText="1"/>
    </xf>
    <xf numFmtId="0" fontId="5" fillId="2" borderId="0" xfId="0" applyFont="1" applyFill="1" applyAlignment="1">
      <alignment horizontal="left" wrapText="1"/>
    </xf>
    <xf numFmtId="0" fontId="14" fillId="2" borderId="0" xfId="0" applyFont="1" applyFill="1" applyAlignment="1">
      <alignment horizontal="left" vertical="top" wrapText="1"/>
    </xf>
    <xf numFmtId="0" fontId="14" fillId="0" borderId="24" xfId="0" applyFont="1" applyBorder="1" applyAlignment="1">
      <alignment horizontal="left" vertical="top" wrapText="1"/>
    </xf>
    <xf numFmtId="0" fontId="26" fillId="0" borderId="25" xfId="0" applyFont="1" applyBorder="1" applyAlignment="1">
      <alignment horizontal="left" vertical="top" wrapText="1"/>
    </xf>
    <xf numFmtId="0" fontId="26" fillId="0" borderId="26" xfId="0" applyFont="1" applyBorder="1" applyAlignment="1">
      <alignment horizontal="left" vertical="top" wrapText="1"/>
    </xf>
    <xf numFmtId="0" fontId="2" fillId="2" borderId="55" xfId="0" applyFont="1" applyFill="1" applyBorder="1" applyAlignment="1">
      <alignment horizontal="center" vertical="top"/>
    </xf>
    <xf numFmtId="0" fontId="2" fillId="2" borderId="48" xfId="0" applyFont="1" applyFill="1" applyBorder="1" applyAlignment="1">
      <alignment horizontal="center" vertical="top"/>
    </xf>
    <xf numFmtId="0" fontId="14" fillId="0" borderId="25" xfId="0" applyFont="1" applyBorder="1" applyAlignment="1">
      <alignment horizontal="left" vertical="top" wrapText="1"/>
    </xf>
    <xf numFmtId="0" fontId="14" fillId="0" borderId="26" xfId="0" applyFont="1" applyBorder="1" applyAlignment="1">
      <alignment horizontal="left" vertical="top" wrapText="1"/>
    </xf>
    <xf numFmtId="0" fontId="24" fillId="0" borderId="0" xfId="0" applyFont="1" applyAlignment="1">
      <alignment vertical="top" wrapText="1"/>
    </xf>
    <xf numFmtId="0" fontId="2" fillId="0" borderId="0" xfId="0" applyFont="1" applyAlignment="1">
      <alignment horizontal="center" vertical="top"/>
    </xf>
    <xf numFmtId="0" fontId="25" fillId="0" borderId="0" xfId="0" applyFont="1" applyAlignment="1">
      <alignment vertical="top" wrapText="1"/>
    </xf>
    <xf numFmtId="0" fontId="23" fillId="0" borderId="0" xfId="0" applyFont="1" applyAlignment="1">
      <alignment vertical="top" wrapText="1"/>
    </xf>
    <xf numFmtId="3" fontId="23" fillId="0" borderId="0" xfId="0" applyNumberFormat="1" applyFont="1" applyAlignment="1" applyProtection="1">
      <alignment vertical="top" wrapText="1"/>
      <protection locked="0"/>
    </xf>
    <xf numFmtId="0" fontId="23" fillId="0" borderId="0" xfId="0" applyFont="1" applyAlignment="1" applyProtection="1">
      <alignment vertical="top" wrapText="1"/>
      <protection locked="0"/>
    </xf>
    <xf numFmtId="0" fontId="24" fillId="0" borderId="0" xfId="0" applyFont="1" applyAlignment="1">
      <alignment horizontal="center" vertical="top" wrapText="1"/>
    </xf>
    <xf numFmtId="0" fontId="28" fillId="0" borderId="24" xfId="0" applyFont="1" applyBorder="1" applyAlignment="1">
      <alignment horizontal="center"/>
    </xf>
    <xf numFmtId="0" fontId="28" fillId="0" borderId="25" xfId="0" applyFont="1" applyBorder="1" applyAlignment="1">
      <alignment horizontal="center"/>
    </xf>
    <xf numFmtId="0" fontId="28" fillId="0" borderId="26" xfId="0" applyFont="1" applyBorder="1" applyAlignment="1">
      <alignment horizontal="center"/>
    </xf>
    <xf numFmtId="0" fontId="2" fillId="0" borderId="37" xfId="0" applyFont="1" applyBorder="1" applyAlignment="1">
      <alignment horizontal="center" vertical="top" wrapText="1"/>
    </xf>
    <xf numFmtId="0" fontId="2" fillId="0" borderId="33" xfId="0" applyFont="1" applyBorder="1" applyAlignment="1">
      <alignment horizontal="center" vertical="top" wrapText="1"/>
    </xf>
    <xf numFmtId="0" fontId="5" fillId="0" borderId="50" xfId="0" applyFont="1" applyBorder="1" applyAlignment="1">
      <alignment horizontal="left" vertical="center" wrapText="1"/>
    </xf>
    <xf numFmtId="0" fontId="5" fillId="0" borderId="57" xfId="0" applyFont="1" applyBorder="1" applyAlignment="1">
      <alignment horizontal="left" vertical="center" wrapText="1"/>
    </xf>
    <xf numFmtId="0" fontId="2" fillId="0" borderId="56" xfId="0" applyFont="1" applyBorder="1" applyAlignment="1">
      <alignment horizontal="left" vertical="center"/>
    </xf>
    <xf numFmtId="0" fontId="2" fillId="0" borderId="29" xfId="0" applyFont="1" applyBorder="1" applyAlignment="1">
      <alignment horizontal="left" vertical="center"/>
    </xf>
    <xf numFmtId="0" fontId="5" fillId="0" borderId="51" xfId="0" applyFont="1" applyBorder="1" applyAlignment="1">
      <alignment horizontal="left" vertical="center" wrapText="1"/>
    </xf>
    <xf numFmtId="0" fontId="5" fillId="0" borderId="58" xfId="0" applyFont="1" applyBorder="1" applyAlignment="1">
      <alignment horizontal="left" vertical="center" wrapText="1"/>
    </xf>
    <xf numFmtId="0" fontId="2" fillId="8" borderId="40" xfId="0" applyFont="1" applyFill="1" applyBorder="1" applyAlignment="1">
      <alignment horizontal="left" vertical="top" wrapText="1"/>
    </xf>
    <xf numFmtId="0" fontId="2" fillId="8" borderId="40" xfId="0" applyFont="1" applyFill="1" applyBorder="1" applyAlignment="1">
      <alignment horizontal="left" vertical="top"/>
    </xf>
    <xf numFmtId="0" fontId="2" fillId="8" borderId="30" xfId="0" applyFont="1" applyFill="1" applyBorder="1" applyAlignment="1">
      <alignment horizontal="left" vertical="top"/>
    </xf>
    <xf numFmtId="0" fontId="5" fillId="0" borderId="18" xfId="0" applyFont="1" applyBorder="1" applyAlignment="1">
      <alignment horizontal="left" vertical="center" wrapText="1"/>
    </xf>
    <xf numFmtId="0" fontId="5" fillId="0" borderId="40" xfId="0" applyFont="1" applyBorder="1" applyAlignment="1">
      <alignment horizontal="left" vertical="center" wrapText="1"/>
    </xf>
    <xf numFmtId="0" fontId="2" fillId="8" borderId="44" xfId="0" applyFont="1" applyFill="1" applyBorder="1" applyAlignment="1">
      <alignment horizontal="left" vertical="top" wrapText="1"/>
    </xf>
    <xf numFmtId="0" fontId="2" fillId="8" borderId="44" xfId="0" applyFont="1" applyFill="1" applyBorder="1" applyAlignment="1">
      <alignment horizontal="left" vertical="top"/>
    </xf>
    <xf numFmtId="0" fontId="2" fillId="8" borderId="20" xfId="0" applyFont="1" applyFill="1" applyBorder="1" applyAlignment="1">
      <alignment horizontal="left" vertical="top"/>
    </xf>
    <xf numFmtId="0" fontId="5" fillId="0" borderId="59" xfId="0" applyFont="1" applyBorder="1" applyAlignment="1">
      <alignment horizontal="left" vertical="center" wrapText="1"/>
    </xf>
    <xf numFmtId="0" fontId="5" fillId="0" borderId="60" xfId="0" applyFont="1" applyBorder="1" applyAlignment="1">
      <alignment horizontal="left" vertical="center" wrapText="1"/>
    </xf>
    <xf numFmtId="0" fontId="5" fillId="5" borderId="0" xfId="0" applyFont="1" applyFill="1" applyAlignment="1">
      <alignment horizontal="left" vertical="top" wrapText="1"/>
    </xf>
    <xf numFmtId="0" fontId="0" fillId="0" borderId="56" xfId="0" applyBorder="1" applyAlignment="1">
      <alignment horizontal="center" vertical="top"/>
    </xf>
    <xf numFmtId="0" fontId="0" fillId="0" borderId="29" xfId="0" applyBorder="1" applyAlignment="1">
      <alignment horizontal="center" vertical="top"/>
    </xf>
    <xf numFmtId="0" fontId="5" fillId="0" borderId="43" xfId="0" applyFont="1" applyBorder="1" applyAlignment="1">
      <alignment horizontal="left" vertical="center" wrapText="1"/>
    </xf>
    <xf numFmtId="0" fontId="5" fillId="0" borderId="44" xfId="0" applyFont="1" applyBorder="1" applyAlignment="1">
      <alignment horizontal="left" vertical="center" wrapText="1"/>
    </xf>
    <xf numFmtId="0" fontId="0" fillId="0" borderId="44" xfId="0" applyBorder="1" applyAlignment="1">
      <alignment horizontal="center" vertical="top"/>
    </xf>
    <xf numFmtId="0" fontId="0" fillId="0" borderId="20" xfId="0" applyBorder="1" applyAlignment="1">
      <alignment horizontal="center" vertical="top"/>
    </xf>
    <xf numFmtId="0" fontId="5" fillId="0" borderId="15" xfId="0" applyFont="1" applyBorder="1" applyAlignment="1">
      <alignment horizontal="left" vertical="center" wrapText="1"/>
    </xf>
    <xf numFmtId="0" fontId="5" fillId="0" borderId="56" xfId="0" applyFont="1" applyBorder="1" applyAlignment="1">
      <alignment horizontal="left" vertical="center" wrapText="1"/>
    </xf>
    <xf numFmtId="0" fontId="2" fillId="0" borderId="56" xfId="0" applyFont="1" applyBorder="1" applyAlignment="1">
      <alignment horizontal="center" vertical="top" wrapText="1"/>
    </xf>
    <xf numFmtId="0" fontId="2" fillId="0" borderId="29" xfId="0" applyFont="1" applyBorder="1" applyAlignment="1">
      <alignment horizontal="center" vertical="top" wrapText="1"/>
    </xf>
    <xf numFmtId="0" fontId="2" fillId="0" borderId="40" xfId="0" applyFont="1" applyBorder="1" applyAlignment="1">
      <alignment horizontal="center" vertical="top" wrapText="1"/>
    </xf>
    <xf numFmtId="0" fontId="2" fillId="0" borderId="30" xfId="0" applyFont="1" applyBorder="1" applyAlignment="1">
      <alignment horizontal="center" vertical="top" wrapText="1"/>
    </xf>
    <xf numFmtId="0" fontId="5" fillId="0" borderId="51"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52" xfId="0" applyFont="1" applyBorder="1" applyAlignment="1">
      <alignment horizontal="center" vertical="center" wrapText="1"/>
    </xf>
    <xf numFmtId="0" fontId="2" fillId="0" borderId="43" xfId="0" applyFont="1" applyBorder="1" applyAlignment="1">
      <alignment horizontal="center" vertical="top"/>
    </xf>
    <xf numFmtId="0" fontId="2" fillId="0" borderId="44" xfId="0" applyFont="1" applyBorder="1" applyAlignment="1">
      <alignment horizontal="center" vertical="top"/>
    </xf>
    <xf numFmtId="0" fontId="2" fillId="0" borderId="20" xfId="0" applyFont="1" applyBorder="1" applyAlignment="1">
      <alignment horizontal="center" vertical="top"/>
    </xf>
    <xf numFmtId="0" fontId="2" fillId="0" borderId="44" xfId="0" applyFont="1" applyBorder="1" applyAlignment="1">
      <alignment horizontal="center" vertical="top" wrapText="1"/>
    </xf>
    <xf numFmtId="0" fontId="2" fillId="0" borderId="20" xfId="0" applyFont="1" applyBorder="1" applyAlignment="1">
      <alignment horizontal="center" vertical="top" wrapText="1"/>
    </xf>
    <xf numFmtId="0" fontId="5" fillId="0" borderId="32" xfId="0" applyFont="1" applyBorder="1" applyAlignment="1">
      <alignment horizontal="left" vertical="center" wrapText="1"/>
    </xf>
    <xf numFmtId="0" fontId="2" fillId="0" borderId="37" xfId="0" applyFont="1" applyBorder="1" applyAlignment="1">
      <alignment horizontal="left" vertical="center" wrapText="1"/>
    </xf>
    <xf numFmtId="0" fontId="2" fillId="0" borderId="37" xfId="0" applyFont="1" applyBorder="1" applyAlignment="1">
      <alignment horizontal="center" vertical="top" wrapText="1" readingOrder="1"/>
    </xf>
    <xf numFmtId="0" fontId="2" fillId="0" borderId="33" xfId="0" applyFont="1" applyBorder="1" applyAlignment="1">
      <alignment horizontal="center" vertical="top" wrapText="1" readingOrder="1"/>
    </xf>
    <xf numFmtId="0" fontId="5" fillId="0" borderId="15"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29"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7" fillId="3" borderId="17" xfId="0" applyFont="1" applyFill="1" applyBorder="1" applyAlignment="1">
      <alignment vertical="center" wrapText="1"/>
    </xf>
    <xf numFmtId="0" fontId="7" fillId="3" borderId="34" xfId="0" applyFont="1" applyFill="1" applyBorder="1" applyAlignment="1">
      <alignment vertical="center" wrapText="1"/>
    </xf>
    <xf numFmtId="0" fontId="7" fillId="3" borderId="18" xfId="0" applyFont="1" applyFill="1" applyBorder="1" applyAlignment="1">
      <alignment vertical="center" wrapText="1"/>
    </xf>
    <xf numFmtId="0" fontId="7" fillId="3" borderId="35" xfId="0" applyFont="1" applyFill="1" applyBorder="1" applyAlignment="1">
      <alignment vertical="center" wrapText="1"/>
    </xf>
    <xf numFmtId="0" fontId="8" fillId="2" borderId="53"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7" fillId="0" borderId="18" xfId="0" applyFont="1" applyBorder="1" applyAlignment="1">
      <alignment vertical="center" wrapText="1"/>
    </xf>
    <xf numFmtId="0" fontId="7" fillId="0" borderId="35" xfId="0" applyFont="1" applyBorder="1" applyAlignment="1">
      <alignment vertical="center" wrapText="1"/>
    </xf>
    <xf numFmtId="0" fontId="0" fillId="0" borderId="25" xfId="0" applyBorder="1" applyAlignment="1"/>
    <xf numFmtId="0" fontId="0" fillId="0" borderId="26" xfId="0" applyBorder="1" applyAlignment="1"/>
    <xf numFmtId="0" fontId="27" fillId="2" borderId="2" xfId="0" applyFont="1" applyFill="1" applyBorder="1" applyAlignment="1">
      <alignment horizontal="center"/>
    </xf>
    <xf numFmtId="0" fontId="21" fillId="2" borderId="0" xfId="0" applyFont="1" applyFill="1" applyAlignment="1">
      <alignment horizontal="center" wrapText="1"/>
    </xf>
    <xf numFmtId="0" fontId="11" fillId="2" borderId="0" xfId="0" applyFont="1" applyFill="1" applyAlignment="1">
      <alignment horizontal="center" vertical="center" wrapText="1"/>
    </xf>
    <xf numFmtId="0" fontId="8" fillId="3" borderId="32"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5" fillId="2" borderId="0" xfId="0" applyFont="1" applyFill="1" applyAlignment="1">
      <alignment horizontal="left" vertical="center" wrapText="1"/>
    </xf>
    <xf numFmtId="0" fontId="2" fillId="2" borderId="0" xfId="0" applyFont="1" applyFill="1" applyAlignment="1">
      <alignment horizontal="center" vertical="top"/>
    </xf>
    <xf numFmtId="0" fontId="28" fillId="0" borderId="24" xfId="0" applyFont="1" applyBorder="1" applyAlignment="1">
      <alignment horizontal="center" vertical="top"/>
    </xf>
    <xf numFmtId="0" fontId="28" fillId="0" borderId="25" xfId="0" applyFont="1" applyBorder="1" applyAlignment="1">
      <alignment horizontal="center" vertical="top"/>
    </xf>
    <xf numFmtId="0" fontId="28" fillId="0" borderId="26" xfId="0" applyFont="1" applyBorder="1" applyAlignment="1">
      <alignment horizontal="center" vertical="top"/>
    </xf>
    <xf numFmtId="0" fontId="14" fillId="8" borderId="44" xfId="0" applyFont="1" applyFill="1" applyBorder="1" applyAlignment="1">
      <alignment horizontal="left" vertical="top" wrapText="1"/>
    </xf>
    <xf numFmtId="0" fontId="14" fillId="8" borderId="20" xfId="0" applyFont="1" applyFill="1" applyBorder="1" applyAlignment="1">
      <alignment horizontal="left" vertical="top" wrapText="1"/>
    </xf>
    <xf numFmtId="0" fontId="2" fillId="0" borderId="44" xfId="0" applyFont="1" applyBorder="1" applyAlignment="1">
      <alignment horizontal="left" vertical="top" wrapText="1"/>
    </xf>
    <xf numFmtId="0" fontId="2" fillId="0" borderId="20" xfId="0" applyFont="1" applyBorder="1" applyAlignment="1">
      <alignment horizontal="left" vertical="top" wrapText="1"/>
    </xf>
    <xf numFmtId="0" fontId="5" fillId="0" borderId="61" xfId="0" applyFont="1" applyBorder="1" applyAlignment="1">
      <alignment horizontal="left" vertical="center" wrapText="1"/>
    </xf>
    <xf numFmtId="0" fontId="5" fillId="0" borderId="16" xfId="0" applyFont="1" applyBorder="1" applyAlignment="1">
      <alignment horizontal="left" vertical="center" wrapText="1"/>
    </xf>
    <xf numFmtId="0" fontId="5" fillId="0" borderId="15" xfId="0" applyFont="1" applyBorder="1" applyAlignment="1">
      <alignment horizontal="left" vertical="top" wrapText="1"/>
    </xf>
    <xf numFmtId="0" fontId="5" fillId="0" borderId="56" xfId="0" applyFont="1" applyBorder="1" applyAlignment="1">
      <alignment horizontal="left" vertical="top" wrapText="1"/>
    </xf>
    <xf numFmtId="0" fontId="5" fillId="0" borderId="29" xfId="0" applyFont="1" applyBorder="1" applyAlignment="1">
      <alignment horizontal="left" vertical="top" wrapText="1"/>
    </xf>
    <xf numFmtId="0" fontId="5" fillId="0" borderId="18"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0"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8" xfId="0" applyFont="1" applyBorder="1" applyAlignment="1">
      <alignment horizontal="center" vertical="center" wrapText="1"/>
    </xf>
    <xf numFmtId="0" fontId="30" fillId="0" borderId="35" xfId="0" applyFont="1" applyBorder="1" applyAlignment="1">
      <alignment horizontal="center" vertical="center" wrapText="1"/>
    </xf>
    <xf numFmtId="0" fontId="5" fillId="0" borderId="54" xfId="0" applyFont="1" applyBorder="1" applyAlignment="1">
      <alignment horizontal="center" vertical="center" wrapText="1"/>
    </xf>
    <xf numFmtId="0" fontId="2" fillId="0" borderId="43" xfId="0" applyFont="1" applyBorder="1" applyAlignment="1">
      <alignment horizontal="center" vertical="top" wrapText="1"/>
    </xf>
    <xf numFmtId="0" fontId="14" fillId="0" borderId="56" xfId="0" applyFont="1" applyBorder="1" applyAlignment="1">
      <alignment horizontal="left" vertical="top" wrapText="1"/>
    </xf>
    <xf numFmtId="0" fontId="14" fillId="0" borderId="29" xfId="0" applyFont="1" applyBorder="1" applyAlignment="1">
      <alignment horizontal="left" vertical="top" wrapText="1"/>
    </xf>
    <xf numFmtId="0" fontId="2" fillId="0" borderId="40" xfId="0" applyFont="1" applyBorder="1" applyAlignment="1">
      <alignment horizontal="left" vertical="top"/>
    </xf>
    <xf numFmtId="0" fontId="2" fillId="0" borderId="30" xfId="0" applyFont="1" applyBorder="1" applyAlignment="1">
      <alignment horizontal="left" vertical="top"/>
    </xf>
    <xf numFmtId="0" fontId="14" fillId="8" borderId="56" xfId="0" applyFont="1" applyFill="1" applyBorder="1" applyAlignment="1">
      <alignment horizontal="left" vertical="top" wrapText="1"/>
    </xf>
    <xf numFmtId="0" fontId="14" fillId="8" borderId="29" xfId="0" applyFont="1" applyFill="1" applyBorder="1" applyAlignment="1">
      <alignment horizontal="left" vertical="top" wrapText="1"/>
    </xf>
    <xf numFmtId="0" fontId="2" fillId="0" borderId="59" xfId="0" applyFont="1" applyBorder="1" applyAlignment="1">
      <alignment horizontal="left" vertical="center"/>
    </xf>
    <xf numFmtId="0" fontId="2" fillId="0" borderId="60" xfId="0" applyFont="1" applyBorder="1" applyAlignment="1">
      <alignment horizontal="left" vertical="center"/>
    </xf>
    <xf numFmtId="0" fontId="2" fillId="0" borderId="45" xfId="0" applyFont="1" applyBorder="1" applyAlignment="1">
      <alignment horizontal="center" vertical="top"/>
    </xf>
    <xf numFmtId="0" fontId="2" fillId="0" borderId="63" xfId="0" applyFont="1" applyBorder="1" applyAlignment="1">
      <alignment horizontal="center" vertical="top"/>
    </xf>
    <xf numFmtId="0" fontId="2" fillId="0" borderId="64" xfId="0" applyFont="1" applyBorder="1" applyAlignment="1">
      <alignment horizontal="center" vertical="top"/>
    </xf>
    <xf numFmtId="0" fontId="35" fillId="8" borderId="40" xfId="0" applyFont="1" applyFill="1" applyBorder="1" applyAlignment="1">
      <alignment horizontal="left" vertical="top" wrapText="1"/>
    </xf>
    <xf numFmtId="0" fontId="35" fillId="8" borderId="30" xfId="0" applyFont="1" applyFill="1" applyBorder="1" applyAlignment="1">
      <alignment horizontal="left" vertical="top" wrapText="1"/>
    </xf>
    <xf numFmtId="0" fontId="12" fillId="0" borderId="40" xfId="0" applyFont="1" applyBorder="1" applyAlignment="1">
      <alignment horizontal="center" vertical="center" wrapText="1"/>
    </xf>
    <xf numFmtId="0" fontId="21" fillId="2" borderId="2" xfId="0" applyFont="1" applyFill="1" applyBorder="1" applyAlignment="1">
      <alignment horizontal="center" wrapText="1"/>
    </xf>
    <xf numFmtId="0" fontId="12" fillId="2" borderId="22"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7" fillId="3" borderId="24"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24"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2" fillId="3" borderId="24" xfId="0" applyFont="1" applyFill="1" applyBorder="1" applyAlignment="1">
      <alignment vertical="top" wrapText="1"/>
    </xf>
    <xf numFmtId="0" fontId="7" fillId="3" borderId="26" xfId="0" applyFont="1" applyFill="1" applyBorder="1" applyAlignment="1">
      <alignment vertical="top" wrapText="1"/>
    </xf>
    <xf numFmtId="0" fontId="7" fillId="3" borderId="1"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23" xfId="0" applyFont="1" applyFill="1" applyBorder="1" applyAlignment="1">
      <alignment horizontal="left" vertical="center" wrapText="1"/>
    </xf>
    <xf numFmtId="0" fontId="7" fillId="3" borderId="1" xfId="0" applyFont="1" applyFill="1" applyBorder="1" applyAlignment="1">
      <alignment vertical="top" wrapText="1"/>
    </xf>
    <xf numFmtId="0" fontId="7" fillId="3" borderId="3" xfId="0" applyFont="1" applyFill="1" applyBorder="1" applyAlignment="1">
      <alignment vertical="top" wrapText="1"/>
    </xf>
    <xf numFmtId="0" fontId="7" fillId="3" borderId="14" xfId="0" applyFont="1" applyFill="1" applyBorder="1" applyAlignment="1">
      <alignment vertical="top" wrapText="1"/>
    </xf>
    <xf numFmtId="0" fontId="7" fillId="3" borderId="23" xfId="0" applyFont="1" applyFill="1" applyBorder="1" applyAlignment="1">
      <alignment vertical="top" wrapText="1"/>
    </xf>
    <xf numFmtId="0" fontId="34" fillId="3" borderId="10" xfId="0" applyFont="1" applyFill="1" applyBorder="1" applyAlignment="1">
      <alignment horizontal="center" vertical="center"/>
    </xf>
    <xf numFmtId="0" fontId="34" fillId="3" borderId="9" xfId="0" applyFont="1" applyFill="1" applyBorder="1" applyAlignment="1">
      <alignment horizontal="center" vertical="center"/>
    </xf>
    <xf numFmtId="0" fontId="7" fillId="3" borderId="24" xfId="0" applyFont="1" applyFill="1" applyBorder="1" applyAlignment="1">
      <alignment vertical="top" wrapText="1"/>
    </xf>
    <xf numFmtId="0" fontId="11" fillId="2" borderId="0" xfId="0" applyFont="1" applyFill="1" applyAlignment="1">
      <alignment horizontal="left"/>
    </xf>
    <xf numFmtId="0" fontId="7" fillId="3" borderId="1" xfId="0" applyFont="1" applyFill="1" applyBorder="1" applyAlignment="1" applyProtection="1">
      <alignment horizontal="center"/>
      <protection locked="0"/>
    </xf>
    <xf numFmtId="0" fontId="7" fillId="3" borderId="2" xfId="0" applyFont="1" applyFill="1" applyBorder="1" applyAlignment="1" applyProtection="1">
      <alignment horizontal="center"/>
      <protection locked="0"/>
    </xf>
    <xf numFmtId="0" fontId="7" fillId="3" borderId="3" xfId="0" applyFont="1" applyFill="1" applyBorder="1" applyAlignment="1" applyProtection="1">
      <alignment horizontal="center"/>
      <protection locked="0"/>
    </xf>
    <xf numFmtId="0" fontId="17" fillId="3" borderId="24" xfId="1" applyFill="1" applyBorder="1" applyAlignment="1" applyProtection="1">
      <alignment horizontal="center"/>
      <protection locked="0"/>
    </xf>
    <xf numFmtId="0" fontId="7" fillId="3" borderId="25" xfId="0" applyFont="1" applyFill="1" applyBorder="1" applyAlignment="1" applyProtection="1">
      <alignment horizontal="center"/>
      <protection locked="0"/>
    </xf>
    <xf numFmtId="0" fontId="7" fillId="3" borderId="26" xfId="0" applyFont="1" applyFill="1" applyBorder="1" applyAlignment="1" applyProtection="1">
      <alignment horizontal="center"/>
      <protection locked="0"/>
    </xf>
    <xf numFmtId="0" fontId="21" fillId="2" borderId="0" xfId="0" applyFont="1" applyFill="1" applyAlignment="1">
      <alignment horizontal="left" vertical="center" wrapText="1"/>
    </xf>
    <xf numFmtId="0" fontId="38" fillId="0" borderId="1" xfId="0" applyFont="1" applyBorder="1" applyAlignment="1">
      <alignment vertical="top" wrapText="1"/>
    </xf>
    <xf numFmtId="0" fontId="66" fillId="0" borderId="2" xfId="0" applyFont="1" applyBorder="1" applyAlignment="1">
      <alignment vertical="top" wrapText="1"/>
    </xf>
    <xf numFmtId="0" fontId="66" fillId="0" borderId="3" xfId="0" applyFont="1" applyBorder="1" applyAlignment="1">
      <alignment vertical="top" wrapText="1"/>
    </xf>
    <xf numFmtId="0" fontId="66" fillId="0" borderId="4" xfId="0" applyFont="1" applyBorder="1" applyAlignment="1">
      <alignment vertical="top" wrapText="1"/>
    </xf>
    <xf numFmtId="0" fontId="66" fillId="0" borderId="0" xfId="0" applyFont="1" applyAlignment="1">
      <alignment vertical="top" wrapText="1"/>
    </xf>
    <xf numFmtId="0" fontId="66" fillId="0" borderId="6" xfId="0" applyFont="1" applyBorder="1" applyAlignment="1">
      <alignment vertical="top" wrapText="1"/>
    </xf>
    <xf numFmtId="0" fontId="66" fillId="0" borderId="14" xfId="0" applyFont="1" applyBorder="1" applyAlignment="1">
      <alignment vertical="top" wrapText="1"/>
    </xf>
    <xf numFmtId="0" fontId="66" fillId="0" borderId="22" xfId="0" applyFont="1" applyBorder="1" applyAlignment="1">
      <alignment vertical="top" wrapText="1"/>
    </xf>
    <xf numFmtId="0" fontId="66" fillId="0" borderId="23" xfId="0" applyFont="1" applyBorder="1" applyAlignment="1">
      <alignment vertical="top" wrapText="1"/>
    </xf>
    <xf numFmtId="0" fontId="14" fillId="0" borderId="10" xfId="0" applyFont="1" applyBorder="1" applyAlignment="1">
      <alignment horizontal="center" vertical="top" wrapText="1"/>
    </xf>
    <xf numFmtId="0" fontId="14" fillId="0" borderId="9" xfId="0" applyFont="1" applyBorder="1" applyAlignment="1">
      <alignment horizontal="center" vertical="top" wrapText="1"/>
    </xf>
    <xf numFmtId="0" fontId="14" fillId="0" borderId="24" xfId="0" applyFont="1" applyBorder="1" applyAlignment="1">
      <alignment horizontal="left" vertical="center" wrapText="1"/>
    </xf>
    <xf numFmtId="0" fontId="14" fillId="0" borderId="26" xfId="0" applyFont="1" applyBorder="1" applyAlignment="1">
      <alignment horizontal="left" vertical="center" wrapText="1"/>
    </xf>
    <xf numFmtId="0" fontId="14" fillId="0" borderId="24"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1" xfId="0" applyFont="1" applyBorder="1" applyAlignment="1">
      <alignment horizontal="left" vertical="center" wrapText="1"/>
    </xf>
    <xf numFmtId="0" fontId="14" fillId="0" borderId="3" xfId="0" applyFont="1" applyBorder="1" applyAlignment="1">
      <alignment horizontal="left" vertical="center" wrapText="1"/>
    </xf>
    <xf numFmtId="0" fontId="14" fillId="0" borderId="14" xfId="0" applyFont="1" applyBorder="1" applyAlignment="1">
      <alignment horizontal="left" vertical="center" wrapText="1"/>
    </xf>
    <xf numFmtId="0" fontId="14" fillId="0" borderId="23" xfId="0" applyFont="1" applyBorder="1" applyAlignment="1">
      <alignment horizontal="left" vertical="center" wrapText="1"/>
    </xf>
    <xf numFmtId="0" fontId="14" fillId="0" borderId="1" xfId="0" applyFont="1" applyBorder="1" applyAlignment="1">
      <alignment horizontal="left" vertical="top" wrapText="1"/>
    </xf>
    <xf numFmtId="0" fontId="14" fillId="0" borderId="3" xfId="0" applyFont="1" applyBorder="1" applyAlignment="1">
      <alignment horizontal="left" vertical="top" wrapText="1"/>
    </xf>
    <xf numFmtId="0" fontId="14" fillId="0" borderId="14" xfId="0" applyFont="1" applyBorder="1" applyAlignment="1">
      <alignment horizontal="left" vertical="top" wrapText="1"/>
    </xf>
    <xf numFmtId="0" fontId="14" fillId="0" borderId="23" xfId="0" applyFont="1" applyBorder="1" applyAlignment="1">
      <alignment horizontal="left" vertical="top" wrapText="1"/>
    </xf>
    <xf numFmtId="0" fontId="14" fillId="0" borderId="10" xfId="0" applyFont="1" applyBorder="1" applyAlignment="1">
      <alignment horizontal="left" vertical="center" wrapText="1"/>
    </xf>
    <xf numFmtId="0" fontId="14" fillId="0" borderId="9" xfId="0" applyFont="1" applyBorder="1" applyAlignment="1">
      <alignment horizontal="left" vertical="center" wrapText="1"/>
    </xf>
    <xf numFmtId="0" fontId="0" fillId="0" borderId="10" xfId="0" applyBorder="1" applyAlignment="1">
      <alignment horizontal="center" vertical="center"/>
    </xf>
    <xf numFmtId="0" fontId="0" fillId="0" borderId="9" xfId="0" applyBorder="1" applyAlignment="1">
      <alignment horizontal="center" vertical="center"/>
    </xf>
    <xf numFmtId="0" fontId="7" fillId="3" borderId="24" xfId="0" applyFont="1" applyFill="1" applyBorder="1" applyAlignment="1" applyProtection="1">
      <alignment horizontal="center"/>
      <protection locked="0"/>
    </xf>
    <xf numFmtId="0" fontId="32" fillId="2" borderId="0" xfId="0" applyFont="1" applyFill="1" applyAlignment="1">
      <alignment horizontal="left" vertical="center" wrapText="1"/>
    </xf>
    <xf numFmtId="0" fontId="14" fillId="3" borderId="50" xfId="0" applyFont="1" applyFill="1" applyBorder="1" applyAlignment="1">
      <alignment horizontal="left" vertical="center" wrapText="1"/>
    </xf>
    <xf numFmtId="0" fontId="14" fillId="3" borderId="61" xfId="0" applyFont="1" applyFill="1" applyBorder="1" applyAlignment="1">
      <alignment horizontal="left" vertical="center" wrapText="1"/>
    </xf>
    <xf numFmtId="0" fontId="14" fillId="3" borderId="16" xfId="0" applyFont="1" applyFill="1" applyBorder="1" applyAlignment="1">
      <alignment horizontal="left" vertical="center" wrapText="1"/>
    </xf>
    <xf numFmtId="0" fontId="7" fillId="0" borderId="24" xfId="0" applyFont="1" applyBorder="1" applyAlignment="1" applyProtection="1">
      <alignment horizontal="center"/>
      <protection locked="0"/>
    </xf>
    <xf numFmtId="0" fontId="7" fillId="0" borderId="25" xfId="0" applyFont="1" applyBorder="1" applyAlignment="1" applyProtection="1">
      <alignment horizontal="center"/>
      <protection locked="0"/>
    </xf>
    <xf numFmtId="0" fontId="7" fillId="0" borderId="26" xfId="0" applyFont="1" applyBorder="1" applyAlignment="1" applyProtection="1">
      <alignment horizontal="center"/>
      <protection locked="0"/>
    </xf>
    <xf numFmtId="0" fontId="17" fillId="0" borderId="24" xfId="1" applyFill="1" applyBorder="1" applyAlignment="1" applyProtection="1">
      <alignment horizontal="center"/>
      <protection locked="0"/>
    </xf>
    <xf numFmtId="0" fontId="17" fillId="0" borderId="25" xfId="1" applyBorder="1" applyAlignment="1" applyProtection="1">
      <alignment horizontal="center"/>
      <protection locked="0"/>
    </xf>
    <xf numFmtId="0" fontId="17" fillId="0" borderId="26" xfId="1" applyBorder="1" applyAlignment="1" applyProtection="1">
      <alignment horizontal="center"/>
      <protection locked="0"/>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14" xfId="0" applyFont="1" applyBorder="1" applyAlignment="1">
      <alignment horizontal="left" vertical="center" wrapText="1"/>
    </xf>
    <xf numFmtId="0" fontId="27" fillId="0" borderId="22" xfId="0" applyFont="1" applyBorder="1" applyAlignment="1">
      <alignment horizontal="left" vertical="center" wrapText="1"/>
    </xf>
    <xf numFmtId="0" fontId="27" fillId="0" borderId="23" xfId="0" applyFont="1" applyBorder="1" applyAlignment="1">
      <alignment horizontal="left" vertical="center" wrapText="1"/>
    </xf>
    <xf numFmtId="0" fontId="12" fillId="2" borderId="0" xfId="0" applyFont="1" applyFill="1" applyAlignment="1">
      <alignment horizontal="right" vertical="center" wrapText="1"/>
    </xf>
    <xf numFmtId="0" fontId="14" fillId="3" borderId="51" xfId="0" applyFont="1" applyFill="1" applyBorder="1" applyAlignment="1">
      <alignment horizontal="left" vertical="center" wrapText="1"/>
    </xf>
    <xf numFmtId="0" fontId="14" fillId="3" borderId="54" xfId="0" applyFont="1" applyFill="1" applyBorder="1" applyAlignment="1">
      <alignment horizontal="left" vertical="center" wrapText="1"/>
    </xf>
    <xf numFmtId="0" fontId="14" fillId="3" borderId="52" xfId="0" applyFont="1" applyFill="1" applyBorder="1" applyAlignment="1">
      <alignment horizontal="left" vertical="center" wrapText="1"/>
    </xf>
    <xf numFmtId="0" fontId="14" fillId="3" borderId="59" xfId="0" applyFont="1" applyFill="1" applyBorder="1" applyAlignment="1">
      <alignment horizontal="left" vertical="center" wrapText="1"/>
    </xf>
    <xf numFmtId="0" fontId="14" fillId="3" borderId="63" xfId="0" applyFont="1" applyFill="1" applyBorder="1" applyAlignment="1">
      <alignment horizontal="left" vertical="center" wrapText="1"/>
    </xf>
    <xf numFmtId="0" fontId="14" fillId="3" borderId="64" xfId="0" applyFont="1" applyFill="1" applyBorder="1" applyAlignment="1">
      <alignment horizontal="left" vertical="center" wrapText="1"/>
    </xf>
    <xf numFmtId="0" fontId="36" fillId="7" borderId="5" xfId="0" applyFont="1" applyFill="1" applyBorder="1" applyAlignment="1">
      <alignment horizontal="center"/>
    </xf>
    <xf numFmtId="0" fontId="40" fillId="2" borderId="2" xfId="0" applyFont="1" applyFill="1" applyBorder="1" applyAlignment="1">
      <alignment horizontal="left" vertical="top" wrapText="1"/>
    </xf>
    <xf numFmtId="0" fontId="3" fillId="0" borderId="24" xfId="0" applyFont="1" applyBorder="1" applyAlignment="1">
      <alignment horizontal="center"/>
    </xf>
    <xf numFmtId="0" fontId="3" fillId="0" borderId="65" xfId="0" applyFont="1" applyBorder="1" applyAlignment="1">
      <alignment horizontal="center"/>
    </xf>
    <xf numFmtId="0" fontId="38" fillId="2" borderId="22" xfId="0" applyFont="1" applyFill="1" applyBorder="1" applyAlignment="1"/>
    <xf numFmtId="0" fontId="37" fillId="7" borderId="5" xfId="0" applyFont="1" applyFill="1" applyBorder="1" applyAlignment="1">
      <alignment horizontal="center"/>
    </xf>
    <xf numFmtId="0" fontId="46" fillId="13" borderId="35" xfId="0" applyFont="1" applyFill="1" applyBorder="1" applyAlignment="1">
      <alignment horizontal="center" vertical="center" wrapText="1"/>
    </xf>
    <xf numFmtId="0" fontId="46" fillId="13" borderId="58" xfId="0" applyFont="1" applyFill="1" applyBorder="1" applyAlignment="1">
      <alignment horizontal="center" vertical="center" wrapText="1"/>
    </xf>
    <xf numFmtId="0" fontId="45" fillId="11" borderId="35" xfId="4" applyFont="1" applyBorder="1" applyAlignment="1" applyProtection="1">
      <alignment horizontal="center" vertical="center"/>
      <protection locked="0"/>
    </xf>
    <xf numFmtId="0" fontId="45" fillId="11" borderId="58" xfId="4" applyFont="1" applyBorder="1" applyAlignment="1" applyProtection="1">
      <alignment horizontal="center" vertical="center"/>
      <protection locked="0"/>
    </xf>
    <xf numFmtId="0" fontId="45" fillId="12" borderId="35" xfId="4" applyFont="1" applyFill="1" applyBorder="1" applyAlignment="1" applyProtection="1">
      <alignment horizontal="center" vertical="center"/>
      <protection locked="0"/>
    </xf>
    <xf numFmtId="0" fontId="45" fillId="12" borderId="58" xfId="4" applyFont="1" applyFill="1" applyBorder="1" applyAlignment="1" applyProtection="1">
      <alignment horizontal="center" vertical="center"/>
      <protection locked="0"/>
    </xf>
    <xf numFmtId="0" fontId="34" fillId="0" borderId="41" xfId="0" applyFont="1" applyBorder="1" applyAlignment="1">
      <alignment horizontal="left" vertical="center" wrapText="1"/>
    </xf>
    <xf numFmtId="0" fontId="34" fillId="0" borderId="46" xfId="0" applyFont="1" applyBorder="1" applyAlignment="1">
      <alignment horizontal="left" vertical="center" wrapText="1"/>
    </xf>
    <xf numFmtId="0" fontId="34" fillId="0" borderId="38" xfId="0" applyFont="1" applyBorder="1" applyAlignment="1">
      <alignment horizontal="left" vertical="center" wrapText="1"/>
    </xf>
    <xf numFmtId="0" fontId="0" fillId="14" borderId="24" xfId="0" applyFill="1" applyBorder="1" applyAlignment="1">
      <alignment horizontal="center" vertical="center"/>
    </xf>
    <xf numFmtId="0" fontId="0" fillId="14" borderId="25" xfId="0" applyFill="1" applyBorder="1" applyAlignment="1">
      <alignment horizontal="center" vertical="center"/>
    </xf>
    <xf numFmtId="0" fontId="0" fillId="14" borderId="26" xfId="0" applyFill="1" applyBorder="1" applyAlignment="1">
      <alignment horizontal="center" vertical="center"/>
    </xf>
    <xf numFmtId="0" fontId="34" fillId="14" borderId="41" xfId="0" applyFont="1" applyFill="1" applyBorder="1" applyAlignment="1">
      <alignment horizontal="left" vertical="center" wrapText="1"/>
    </xf>
    <xf numFmtId="0" fontId="34" fillId="14" borderId="38" xfId="0" applyFont="1" applyFill="1" applyBorder="1" applyAlignment="1">
      <alignment horizontal="left" vertical="center" wrapText="1"/>
    </xf>
    <xf numFmtId="0" fontId="46" fillId="13" borderId="38" xfId="0" applyFont="1" applyFill="1" applyBorder="1" applyAlignment="1">
      <alignment horizontal="center" vertical="center"/>
    </xf>
    <xf numFmtId="0" fontId="46" fillId="13" borderId="34" xfId="0" applyFont="1" applyFill="1" applyBorder="1" applyAlignment="1">
      <alignment horizontal="center" vertical="center"/>
    </xf>
    <xf numFmtId="0" fontId="46" fillId="13" borderId="56" xfId="0" applyFont="1" applyFill="1" applyBorder="1" applyAlignment="1">
      <alignment horizontal="center" vertical="center"/>
    </xf>
    <xf numFmtId="0" fontId="46" fillId="13" borderId="29" xfId="0" applyFont="1" applyFill="1" applyBorder="1" applyAlignment="1">
      <alignment horizontal="center" vertical="center"/>
    </xf>
    <xf numFmtId="0" fontId="46" fillId="13" borderId="61" xfId="0" applyFont="1" applyFill="1" applyBorder="1" applyAlignment="1">
      <alignment horizontal="center" vertical="center"/>
    </xf>
    <xf numFmtId="0" fontId="46" fillId="13" borderId="16" xfId="0" applyFont="1" applyFill="1" applyBorder="1" applyAlignment="1">
      <alignment horizontal="center" vertical="center"/>
    </xf>
    <xf numFmtId="0" fontId="46" fillId="13" borderId="47" xfId="0" applyFont="1" applyFill="1" applyBorder="1" applyAlignment="1">
      <alignment horizontal="center" vertical="center"/>
    </xf>
    <xf numFmtId="0" fontId="43" fillId="11" borderId="35" xfId="4" applyFont="1" applyBorder="1" applyAlignment="1" applyProtection="1">
      <alignment horizontal="center" vertical="center" wrapText="1"/>
      <protection locked="0"/>
    </xf>
    <xf numFmtId="0" fontId="43" fillId="11" borderId="54" xfId="4" applyFont="1" applyBorder="1" applyAlignment="1" applyProtection="1">
      <alignment horizontal="center" vertical="center" wrapText="1"/>
      <protection locked="0"/>
    </xf>
    <xf numFmtId="0" fontId="43" fillId="12" borderId="35" xfId="4" applyFont="1" applyFill="1" applyBorder="1" applyAlignment="1" applyProtection="1">
      <alignment horizontal="center" vertical="center" wrapText="1"/>
      <protection locked="0"/>
    </xf>
    <xf numFmtId="0" fontId="43" fillId="12" borderId="54" xfId="4" applyFont="1" applyFill="1" applyBorder="1" applyAlignment="1" applyProtection="1">
      <alignment horizontal="center" vertical="center" wrapText="1"/>
      <protection locked="0"/>
    </xf>
    <xf numFmtId="0" fontId="0" fillId="0" borderId="41" xfId="0" applyBorder="1" applyAlignment="1">
      <alignment horizontal="left" vertical="center" wrapText="1"/>
    </xf>
    <xf numFmtId="0" fontId="0" fillId="0" borderId="46" xfId="0" applyBorder="1" applyAlignment="1">
      <alignment horizontal="left" vertical="center" wrapText="1"/>
    </xf>
    <xf numFmtId="0" fontId="0" fillId="0" borderId="38" xfId="0" applyBorder="1" applyAlignment="1">
      <alignment horizontal="left" vertical="center" wrapText="1"/>
    </xf>
    <xf numFmtId="0" fontId="49" fillId="13" borderId="35" xfId="0" applyFont="1" applyFill="1" applyBorder="1" applyAlignment="1">
      <alignment horizontal="center" vertical="center" wrapText="1"/>
    </xf>
    <xf numFmtId="0" fontId="49" fillId="13" borderId="58" xfId="0" applyFont="1" applyFill="1" applyBorder="1" applyAlignment="1">
      <alignment horizontal="center" vertical="center" wrapText="1"/>
    </xf>
    <xf numFmtId="0" fontId="48" fillId="11" borderId="35" xfId="4" applyFont="1" applyBorder="1" applyAlignment="1" applyProtection="1">
      <alignment horizontal="center" vertical="center"/>
      <protection locked="0"/>
    </xf>
    <xf numFmtId="0" fontId="48" fillId="11" borderId="58" xfId="4" applyFont="1" applyBorder="1" applyAlignment="1" applyProtection="1">
      <alignment horizontal="center" vertical="center"/>
      <protection locked="0"/>
    </xf>
    <xf numFmtId="0" fontId="48" fillId="12" borderId="35" xfId="4" applyFont="1" applyFill="1" applyBorder="1" applyAlignment="1" applyProtection="1">
      <alignment horizontal="center" vertical="center"/>
      <protection locked="0"/>
    </xf>
    <xf numFmtId="0" fontId="48" fillId="12" borderId="58" xfId="4" applyFont="1" applyFill="1" applyBorder="1" applyAlignment="1" applyProtection="1">
      <alignment horizontal="center" vertical="center"/>
      <protection locked="0"/>
    </xf>
    <xf numFmtId="0" fontId="0" fillId="14" borderId="41" xfId="0" applyFill="1" applyBorder="1" applyAlignment="1">
      <alignment horizontal="left" vertical="center" wrapText="1"/>
    </xf>
    <xf numFmtId="0" fontId="0" fillId="14" borderId="38" xfId="0" applyFill="1" applyBorder="1" applyAlignment="1">
      <alignment horizontal="left" vertical="center" wrapText="1"/>
    </xf>
    <xf numFmtId="0" fontId="49" fillId="13" borderId="47" xfId="0" applyFont="1" applyFill="1" applyBorder="1" applyAlignment="1">
      <alignment horizontal="center" vertical="center"/>
    </xf>
    <xf numFmtId="0" fontId="49" fillId="13" borderId="61" xfId="0" applyFont="1" applyFill="1" applyBorder="1" applyAlignment="1">
      <alignment horizontal="center" vertical="center"/>
    </xf>
    <xf numFmtId="0" fontId="49" fillId="13" borderId="16" xfId="0" applyFont="1" applyFill="1" applyBorder="1" applyAlignment="1">
      <alignment horizontal="center" vertical="center"/>
    </xf>
    <xf numFmtId="0" fontId="44" fillId="11" borderId="35" xfId="4" applyBorder="1" applyAlignment="1" applyProtection="1">
      <alignment horizontal="left" vertical="center" wrapText="1"/>
      <protection locked="0"/>
    </xf>
    <xf numFmtId="0" fontId="44" fillId="11" borderId="54" xfId="4" applyBorder="1" applyAlignment="1" applyProtection="1">
      <alignment horizontal="left" vertical="center" wrapText="1"/>
      <protection locked="0"/>
    </xf>
    <xf numFmtId="0" fontId="44" fillId="11" borderId="52" xfId="4" applyBorder="1" applyAlignment="1" applyProtection="1">
      <alignment horizontal="left" vertical="center" wrapText="1"/>
      <protection locked="0"/>
    </xf>
    <xf numFmtId="0" fontId="44" fillId="12" borderId="35" xfId="4" applyFill="1" applyBorder="1" applyAlignment="1" applyProtection="1">
      <alignment horizontal="left" vertical="center" wrapText="1"/>
      <protection locked="0"/>
    </xf>
    <xf numFmtId="0" fontId="44" fillId="12" borderId="54" xfId="4" applyFill="1" applyBorder="1" applyAlignment="1" applyProtection="1">
      <alignment horizontal="left" vertical="center" wrapText="1"/>
      <protection locked="0"/>
    </xf>
    <xf numFmtId="0" fontId="44" fillId="12" borderId="52" xfId="4" applyFill="1" applyBorder="1" applyAlignment="1" applyProtection="1">
      <alignment horizontal="left" vertical="center" wrapText="1"/>
      <protection locked="0"/>
    </xf>
    <xf numFmtId="0" fontId="0" fillId="14" borderId="41" xfId="0" applyFill="1" applyBorder="1" applyAlignment="1">
      <alignment horizontal="center" vertical="center" wrapText="1"/>
    </xf>
    <xf numFmtId="0" fontId="0" fillId="14" borderId="46" xfId="0" applyFill="1" applyBorder="1" applyAlignment="1">
      <alignment horizontal="center" vertical="center" wrapText="1"/>
    </xf>
    <xf numFmtId="0" fontId="0" fillId="14" borderId="38" xfId="0" applyFill="1" applyBorder="1" applyAlignment="1">
      <alignment horizontal="center" vertical="center" wrapText="1"/>
    </xf>
    <xf numFmtId="0" fontId="44" fillId="12" borderId="41" xfId="4" applyFill="1" applyBorder="1" applyAlignment="1" applyProtection="1">
      <alignment horizontal="center" vertical="center"/>
      <protection locked="0"/>
    </xf>
    <xf numFmtId="0" fontId="44" fillId="12" borderId="38" xfId="4" applyFill="1" applyBorder="1" applyAlignment="1" applyProtection="1">
      <alignment horizontal="center" vertical="center"/>
      <protection locked="0"/>
    </xf>
    <xf numFmtId="0" fontId="44" fillId="12" borderId="19" xfId="4" applyFill="1" applyBorder="1" applyAlignment="1" applyProtection="1">
      <alignment horizontal="center" vertical="center"/>
      <protection locked="0"/>
    </xf>
    <xf numFmtId="0" fontId="44" fillId="12" borderId="39" xfId="4" applyFill="1" applyBorder="1" applyAlignment="1" applyProtection="1">
      <alignment horizontal="center" vertical="center"/>
      <protection locked="0"/>
    </xf>
    <xf numFmtId="0" fontId="0" fillId="0" borderId="41" xfId="0" applyBorder="1" applyAlignment="1">
      <alignment horizontal="center" vertical="center" wrapText="1"/>
    </xf>
    <xf numFmtId="0" fontId="0" fillId="0" borderId="46" xfId="0" applyBorder="1" applyAlignment="1">
      <alignment horizontal="center" vertical="center" wrapText="1"/>
    </xf>
    <xf numFmtId="0" fontId="0" fillId="0" borderId="38" xfId="0" applyBorder="1" applyAlignment="1">
      <alignment horizontal="center" vertical="center" wrapText="1"/>
    </xf>
    <xf numFmtId="0" fontId="0" fillId="0" borderId="62" xfId="0" applyBorder="1" applyAlignment="1">
      <alignment horizontal="left" vertical="center" wrapText="1"/>
    </xf>
    <xf numFmtId="0" fontId="0" fillId="0" borderId="66" xfId="0" applyBorder="1" applyAlignment="1">
      <alignment horizontal="left" vertical="center" wrapText="1"/>
    </xf>
    <xf numFmtId="0" fontId="0" fillId="14" borderId="67" xfId="0" applyFill="1" applyBorder="1" applyAlignment="1">
      <alignment horizontal="center" vertical="center"/>
    </xf>
    <xf numFmtId="0" fontId="0" fillId="14" borderId="37" xfId="0" applyFill="1" applyBorder="1" applyAlignment="1">
      <alignment horizontal="center" vertical="center"/>
    </xf>
    <xf numFmtId="0" fontId="0" fillId="14" borderId="33" xfId="0" applyFill="1" applyBorder="1" applyAlignment="1">
      <alignment horizontal="center" vertical="center"/>
    </xf>
    <xf numFmtId="0" fontId="44" fillId="11" borderId="35" xfId="4" applyBorder="1" applyAlignment="1" applyProtection="1">
      <alignment horizontal="center" vertical="center" wrapText="1"/>
      <protection locked="0"/>
    </xf>
    <xf numFmtId="0" fontId="44" fillId="11" borderId="52" xfId="4" applyBorder="1" applyAlignment="1" applyProtection="1">
      <alignment horizontal="center" vertical="center" wrapText="1"/>
      <protection locked="0"/>
    </xf>
    <xf numFmtId="10" fontId="44" fillId="12" borderId="35" xfId="4" applyNumberFormat="1" applyFill="1" applyBorder="1" applyAlignment="1" applyProtection="1">
      <alignment horizontal="center" vertical="center"/>
      <protection locked="0"/>
    </xf>
    <xf numFmtId="10" fontId="44" fillId="12" borderId="58" xfId="4" applyNumberFormat="1" applyFill="1" applyBorder="1" applyAlignment="1" applyProtection="1">
      <alignment horizontal="center" vertical="center"/>
      <protection locked="0"/>
    </xf>
    <xf numFmtId="0" fontId="0" fillId="0" borderId="40" xfId="0" applyBorder="1" applyAlignment="1">
      <alignment horizontal="center" vertical="center" wrapText="1"/>
    </xf>
    <xf numFmtId="0" fontId="44" fillId="11" borderId="41" xfId="4" applyBorder="1" applyAlignment="1" applyProtection="1">
      <alignment horizontal="center" vertical="center"/>
      <protection locked="0"/>
    </xf>
    <xf numFmtId="0" fontId="44" fillId="11" borderId="38" xfId="4" applyBorder="1" applyAlignment="1" applyProtection="1">
      <alignment horizontal="center" vertical="center"/>
      <protection locked="0"/>
    </xf>
    <xf numFmtId="0" fontId="44" fillId="15" borderId="41" xfId="4" applyFill="1" applyBorder="1" applyAlignment="1" applyProtection="1">
      <alignment horizontal="center" vertical="center"/>
      <protection locked="0"/>
    </xf>
    <xf numFmtId="0" fontId="44" fillId="15" borderId="38" xfId="4" applyFill="1" applyBorder="1" applyAlignment="1" applyProtection="1">
      <alignment horizontal="center" vertical="center"/>
      <protection locked="0"/>
    </xf>
    <xf numFmtId="0" fontId="44" fillId="11" borderId="19" xfId="4" applyBorder="1" applyAlignment="1" applyProtection="1">
      <alignment horizontal="center" vertical="center"/>
      <protection locked="0"/>
    </xf>
    <xf numFmtId="0" fontId="44" fillId="11" borderId="39" xfId="4" applyBorder="1" applyAlignment="1" applyProtection="1">
      <alignment horizontal="center" vertical="center"/>
      <protection locked="0"/>
    </xf>
    <xf numFmtId="0" fontId="0" fillId="0" borderId="40" xfId="0" applyBorder="1" applyAlignment="1">
      <alignment horizontal="left" vertical="center" wrapText="1"/>
    </xf>
    <xf numFmtId="0" fontId="44" fillId="11" borderId="35" xfId="4" applyBorder="1" applyAlignment="1" applyProtection="1">
      <alignment horizontal="center" vertical="center"/>
      <protection locked="0"/>
    </xf>
    <xf numFmtId="0" fontId="44" fillId="11" borderId="58" xfId="4" applyBorder="1" applyAlignment="1" applyProtection="1">
      <alignment horizontal="center" vertical="center"/>
      <protection locked="0"/>
    </xf>
    <xf numFmtId="0" fontId="44" fillId="12" borderId="35" xfId="4" applyFill="1" applyBorder="1" applyAlignment="1" applyProtection="1">
      <alignment horizontal="center" vertical="center"/>
      <protection locked="0"/>
    </xf>
    <xf numFmtId="0" fontId="44" fillId="12" borderId="58" xfId="4" applyFill="1" applyBorder="1" applyAlignment="1" applyProtection="1">
      <alignment horizontal="center" vertical="center"/>
      <protection locked="0"/>
    </xf>
    <xf numFmtId="0" fontId="44" fillId="12" borderId="35" xfId="4" applyFill="1" applyBorder="1" applyAlignment="1" applyProtection="1">
      <alignment horizontal="center" vertical="center" wrapText="1"/>
      <protection locked="0"/>
    </xf>
    <xf numFmtId="0" fontId="44" fillId="12" borderId="52" xfId="4" applyFill="1" applyBorder="1" applyAlignment="1" applyProtection="1">
      <alignment horizontal="center" vertical="center" wrapText="1"/>
      <protection locked="0"/>
    </xf>
    <xf numFmtId="0" fontId="49" fillId="13" borderId="57" xfId="0" applyFont="1" applyFill="1" applyBorder="1" applyAlignment="1">
      <alignment horizontal="center" vertical="center"/>
    </xf>
    <xf numFmtId="0" fontId="49" fillId="13" borderId="50" xfId="0" applyFont="1" applyFill="1" applyBorder="1" applyAlignment="1">
      <alignment horizontal="center" vertical="center"/>
    </xf>
    <xf numFmtId="0" fontId="44" fillId="11" borderId="58" xfId="4" applyBorder="1" applyAlignment="1" applyProtection="1">
      <alignment horizontal="center" vertical="center" wrapText="1"/>
      <protection locked="0"/>
    </xf>
    <xf numFmtId="0" fontId="46" fillId="13" borderId="54" xfId="0" applyFont="1" applyFill="1" applyBorder="1" applyAlignment="1">
      <alignment horizontal="center" vertical="center" wrapText="1"/>
    </xf>
    <xf numFmtId="0" fontId="46" fillId="13" borderId="52" xfId="0" applyFont="1" applyFill="1" applyBorder="1" applyAlignment="1">
      <alignment horizontal="center" vertical="center" wrapText="1"/>
    </xf>
    <xf numFmtId="0" fontId="43" fillId="11" borderId="54" xfId="4" applyFont="1" applyBorder="1" applyAlignment="1" applyProtection="1">
      <alignment horizontal="center" vertical="center"/>
      <protection locked="0"/>
    </xf>
    <xf numFmtId="0" fontId="43" fillId="12" borderId="54" xfId="4" applyFont="1" applyFill="1" applyBorder="1" applyAlignment="1" applyProtection="1">
      <alignment horizontal="center" vertical="center"/>
      <protection locked="0"/>
    </xf>
    <xf numFmtId="0" fontId="43" fillId="12" borderId="52" xfId="4" applyFont="1" applyFill="1" applyBorder="1" applyAlignment="1" applyProtection="1">
      <alignment horizontal="center" vertical="center"/>
      <protection locked="0"/>
    </xf>
    <xf numFmtId="0" fontId="49" fillId="13" borderId="52" xfId="0" applyFont="1" applyFill="1" applyBorder="1" applyAlignment="1">
      <alignment horizontal="center" vertical="center" wrapText="1"/>
    </xf>
    <xf numFmtId="0" fontId="44" fillId="11" borderId="35" xfId="4" applyBorder="1" applyAlignment="1" applyProtection="1">
      <alignment horizontal="center"/>
      <protection locked="0"/>
    </xf>
    <xf numFmtId="0" fontId="44" fillId="11" borderId="52" xfId="4" applyBorder="1" applyAlignment="1" applyProtection="1">
      <alignment horizontal="center"/>
      <protection locked="0"/>
    </xf>
    <xf numFmtId="0" fontId="44" fillId="12" borderId="35" xfId="4" applyFill="1" applyBorder="1" applyAlignment="1" applyProtection="1">
      <alignment horizontal="center"/>
      <protection locked="0"/>
    </xf>
    <xf numFmtId="0" fontId="44" fillId="12" borderId="52" xfId="4" applyFill="1" applyBorder="1" applyAlignment="1" applyProtection="1">
      <alignment horizontal="center"/>
      <protection locked="0"/>
    </xf>
    <xf numFmtId="0" fontId="0" fillId="14" borderId="46" xfId="0" applyFill="1" applyBorder="1" applyAlignment="1">
      <alignment horizontal="left" vertical="center" wrapText="1"/>
    </xf>
    <xf numFmtId="0" fontId="49" fillId="13" borderId="54" xfId="0" applyFont="1" applyFill="1" applyBorder="1" applyAlignment="1">
      <alignment horizontal="center" vertical="center" wrapText="1"/>
    </xf>
    <xf numFmtId="0" fontId="44" fillId="11" borderId="54" xfId="4" applyBorder="1" applyAlignment="1" applyProtection="1">
      <alignment horizontal="center" vertical="center"/>
      <protection locked="0"/>
    </xf>
    <xf numFmtId="0" fontId="44" fillId="12" borderId="54" xfId="4" applyFill="1" applyBorder="1" applyAlignment="1" applyProtection="1">
      <alignment horizontal="center" vertical="center"/>
      <protection locked="0"/>
    </xf>
    <xf numFmtId="0" fontId="44" fillId="12" borderId="52" xfId="4" applyFill="1" applyBorder="1" applyAlignment="1" applyProtection="1">
      <alignment horizontal="center" vertical="center"/>
      <protection locked="0"/>
    </xf>
    <xf numFmtId="0" fontId="34" fillId="0" borderId="40" xfId="0" applyFont="1" applyBorder="1" applyAlignment="1">
      <alignment horizontal="left" vertical="center" wrapText="1"/>
    </xf>
    <xf numFmtId="0" fontId="49" fillId="13" borderId="50" xfId="0" applyFont="1" applyFill="1" applyBorder="1" applyAlignment="1">
      <alignment horizontal="center" vertical="center" wrapText="1"/>
    </xf>
    <xf numFmtId="0" fontId="49" fillId="13" borderId="57" xfId="0" applyFont="1" applyFill="1" applyBorder="1" applyAlignment="1">
      <alignment horizontal="center" vertical="center" wrapText="1"/>
    </xf>
    <xf numFmtId="10" fontId="44" fillId="11" borderId="35" xfId="4" applyNumberFormat="1" applyBorder="1" applyAlignment="1" applyProtection="1">
      <alignment horizontal="center" vertical="center" wrapText="1"/>
      <protection locked="0"/>
    </xf>
    <xf numFmtId="10" fontId="44" fillId="11" borderId="58" xfId="4" applyNumberFormat="1" applyBorder="1" applyAlignment="1" applyProtection="1">
      <alignment horizontal="center" vertical="center" wrapText="1"/>
      <protection locked="0"/>
    </xf>
    <xf numFmtId="0" fontId="44" fillId="11" borderId="54" xfId="4" applyBorder="1" applyAlignment="1" applyProtection="1">
      <alignment horizontal="center" vertical="center" wrapText="1"/>
      <protection locked="0"/>
    </xf>
    <xf numFmtId="0" fontId="44" fillId="12" borderId="51" xfId="4" applyFill="1" applyBorder="1" applyAlignment="1" applyProtection="1">
      <alignment horizontal="center" vertical="center" wrapText="1"/>
      <protection locked="0"/>
    </xf>
    <xf numFmtId="0" fontId="44" fillId="12" borderId="58" xfId="4" applyFill="1" applyBorder="1" applyAlignment="1" applyProtection="1">
      <alignment horizontal="center" vertical="center" wrapText="1"/>
      <protection locked="0"/>
    </xf>
    <xf numFmtId="0" fontId="49" fillId="13" borderId="47" xfId="0" applyFont="1" applyFill="1" applyBorder="1" applyAlignment="1">
      <alignment horizontal="center" vertical="center" wrapText="1"/>
    </xf>
    <xf numFmtId="0" fontId="48" fillId="12" borderId="35" xfId="4" applyFont="1" applyFill="1" applyBorder="1" applyAlignment="1" applyProtection="1">
      <alignment horizontal="center" vertical="center" wrapText="1"/>
      <protection locked="0"/>
    </xf>
    <xf numFmtId="0" fontId="48" fillId="12" borderId="52" xfId="4" applyFont="1" applyFill="1" applyBorder="1" applyAlignment="1" applyProtection="1">
      <alignment horizontal="center" vertical="center" wrapText="1"/>
      <protection locked="0"/>
    </xf>
    <xf numFmtId="0" fontId="0" fillId="0" borderId="34" xfId="0" applyBorder="1" applyAlignment="1">
      <alignment horizontal="left" vertical="center" wrapText="1"/>
    </xf>
    <xf numFmtId="0" fontId="44" fillId="12" borderId="41" xfId="4" applyFill="1" applyBorder="1" applyAlignment="1" applyProtection="1">
      <alignment horizontal="center" wrapText="1"/>
      <protection locked="0"/>
    </xf>
    <xf numFmtId="0" fontId="44" fillId="12" borderId="38" xfId="4" applyFill="1" applyBorder="1" applyAlignment="1" applyProtection="1">
      <alignment horizontal="center" wrapText="1"/>
      <protection locked="0"/>
    </xf>
    <xf numFmtId="0" fontId="44" fillId="12" borderId="19" xfId="4" applyFill="1" applyBorder="1" applyAlignment="1" applyProtection="1">
      <alignment horizontal="center" wrapText="1"/>
      <protection locked="0"/>
    </xf>
    <xf numFmtId="0" fontId="44" fillId="12" borderId="39" xfId="4" applyFill="1" applyBorder="1" applyAlignment="1" applyProtection="1">
      <alignment horizontal="center" wrapText="1"/>
      <protection locked="0"/>
    </xf>
    <xf numFmtId="0" fontId="44" fillId="11" borderId="41" xfId="4" applyBorder="1" applyAlignment="1" applyProtection="1">
      <alignment horizontal="center" wrapText="1"/>
      <protection locked="0"/>
    </xf>
    <xf numFmtId="0" fontId="44" fillId="11" borderId="38" xfId="4" applyBorder="1" applyAlignment="1" applyProtection="1">
      <alignment horizontal="center" wrapText="1"/>
      <protection locked="0"/>
    </xf>
    <xf numFmtId="0" fontId="48" fillId="11" borderId="35" xfId="4" applyFont="1" applyBorder="1" applyAlignment="1" applyProtection="1">
      <alignment horizontal="center" vertical="center" wrapText="1"/>
      <protection locked="0"/>
    </xf>
    <xf numFmtId="0" fontId="48" fillId="11" borderId="52" xfId="4" applyFont="1" applyBorder="1" applyAlignment="1" applyProtection="1">
      <alignment horizontal="center" vertical="center" wrapText="1"/>
      <protection locked="0"/>
    </xf>
    <xf numFmtId="0" fontId="44" fillId="11" borderId="19" xfId="4" applyBorder="1" applyAlignment="1" applyProtection="1">
      <alignment horizontal="center" wrapText="1"/>
      <protection locked="0"/>
    </xf>
    <xf numFmtId="0" fontId="44" fillId="11" borderId="39" xfId="4" applyBorder="1" applyAlignment="1" applyProtection="1">
      <alignment horizontal="center" wrapText="1"/>
      <protection locked="0"/>
    </xf>
    <xf numFmtId="0" fontId="48" fillId="11" borderId="41" xfId="4" applyFont="1" applyBorder="1" applyAlignment="1" applyProtection="1">
      <alignment horizontal="center" vertical="center"/>
      <protection locked="0"/>
    </xf>
    <xf numFmtId="0" fontId="48" fillId="11" borderId="38" xfId="4" applyFont="1" applyBorder="1" applyAlignment="1" applyProtection="1">
      <alignment horizontal="center" vertical="center"/>
      <protection locked="0"/>
    </xf>
    <xf numFmtId="0" fontId="48" fillId="12" borderId="41" xfId="4" applyFont="1" applyFill="1" applyBorder="1" applyAlignment="1" applyProtection="1">
      <alignment horizontal="center" vertical="center"/>
      <protection locked="0"/>
    </xf>
    <xf numFmtId="0" fontId="48" fillId="12" borderId="38" xfId="4" applyFont="1" applyFill="1" applyBorder="1" applyAlignment="1" applyProtection="1">
      <alignment horizontal="center" vertical="center"/>
      <protection locked="0"/>
    </xf>
    <xf numFmtId="0" fontId="0" fillId="14" borderId="62" xfId="0" applyFill="1" applyBorder="1" applyAlignment="1">
      <alignment horizontal="left" vertical="center" wrapText="1"/>
    </xf>
    <xf numFmtId="0" fontId="0" fillId="14" borderId="68" xfId="0" applyFill="1" applyBorder="1" applyAlignment="1">
      <alignment horizontal="left" vertical="center" wrapText="1"/>
    </xf>
    <xf numFmtId="0" fontId="0" fillId="14" borderId="66" xfId="0" applyFill="1" applyBorder="1" applyAlignment="1">
      <alignment horizontal="left" vertical="center" wrapText="1"/>
    </xf>
    <xf numFmtId="0" fontId="60" fillId="2" borderId="2" xfId="0" applyFont="1" applyFill="1" applyBorder="1" applyAlignment="1">
      <alignment horizontal="center" vertical="center"/>
    </xf>
    <xf numFmtId="0" fontId="61" fillId="3" borderId="35" xfId="0" applyFont="1" applyFill="1" applyBorder="1" applyAlignment="1">
      <alignment horizontal="center" vertical="center"/>
    </xf>
    <xf numFmtId="0" fontId="61" fillId="3" borderId="54" xfId="0" applyFont="1" applyFill="1" applyBorder="1" applyAlignment="1">
      <alignment horizontal="center" vertical="center"/>
    </xf>
    <xf numFmtId="0" fontId="61" fillId="3" borderId="58" xfId="0" applyFont="1" applyFill="1" applyBorder="1" applyAlignment="1">
      <alignment horizontal="center" vertical="center"/>
    </xf>
    <xf numFmtId="0" fontId="59" fillId="2" borderId="1" xfId="0" applyFont="1" applyFill="1" applyBorder="1" applyAlignment="1">
      <alignment horizontal="center" vertical="top" wrapText="1"/>
    </xf>
    <xf numFmtId="0" fontId="59" fillId="2" borderId="2" xfId="0" applyFont="1" applyFill="1" applyBorder="1" applyAlignment="1">
      <alignment horizontal="center" vertical="top" wrapText="1"/>
    </xf>
    <xf numFmtId="0" fontId="57" fillId="2" borderId="1" xfId="0" applyFont="1" applyFill="1" applyBorder="1" applyAlignment="1">
      <alignment horizontal="center" vertical="top" wrapText="1"/>
    </xf>
    <xf numFmtId="0" fontId="56" fillId="2" borderId="2" xfId="0" applyFont="1" applyFill="1" applyBorder="1" applyAlignment="1">
      <alignment horizontal="center" vertical="top" wrapText="1"/>
    </xf>
    <xf numFmtId="0" fontId="17" fillId="2" borderId="14" xfId="1" applyFill="1" applyBorder="1" applyAlignment="1" applyProtection="1">
      <alignment horizontal="center" vertical="top" wrapText="1"/>
    </xf>
    <xf numFmtId="0" fontId="17" fillId="2" borderId="22" xfId="1" applyFill="1" applyBorder="1" applyAlignment="1" applyProtection="1">
      <alignment horizontal="center" vertical="top" wrapText="1"/>
    </xf>
    <xf numFmtId="0" fontId="55" fillId="0" borderId="0" xfId="0" applyFont="1" applyAlignment="1">
      <alignment horizontal="left"/>
    </xf>
  </cellXfs>
  <cellStyles count="5">
    <cellStyle name="Bad" xfId="3" builtinId="27"/>
    <cellStyle name="Good" xfId="2" builtinId="26"/>
    <cellStyle name="Hyperlink" xfId="1" builtinId="8"/>
    <cellStyle name="Neutral 2" xfId="4" xr:uid="{ED2E6088-E571-4E9D-9AFC-644B2EE0663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2" name="AutoShape 4">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809625" y="152400"/>
          <a:ext cx="9239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3" name="Picture 6">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80975" y="209550"/>
          <a:ext cx="882650" cy="619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50</xdr:row>
      <xdr:rowOff>0</xdr:rowOff>
    </xdr:from>
    <xdr:to>
      <xdr:col>3</xdr:col>
      <xdr:colOff>1855304</xdr:colOff>
      <xdr:row>50</xdr:row>
      <xdr:rowOff>219075</xdr:rowOff>
    </xdr:to>
    <xdr:grpSp>
      <xdr:nvGrpSpPr>
        <xdr:cNvPr id="2" name="Group 93">
          <a:extLst>
            <a:ext uri="{FF2B5EF4-FFF2-40B4-BE49-F238E27FC236}">
              <a16:creationId xmlns:a16="http://schemas.microsoft.com/office/drawing/2014/main" id="{00000000-0008-0000-0400-000002000000}"/>
            </a:ext>
          </a:extLst>
        </xdr:cNvPr>
        <xdr:cNvGrpSpPr/>
      </xdr:nvGrpSpPr>
      <xdr:grpSpPr>
        <a:xfrm>
          <a:off x="3429000" y="47704375"/>
          <a:ext cx="445604" cy="219075"/>
          <a:chOff x="3048000" y="14817587"/>
          <a:chExt cx="1855304" cy="219075"/>
        </a:xfrm>
      </xdr:grpSpPr>
      <xdr:sp macro="" textlink="">
        <xdr:nvSpPr>
          <xdr:cNvPr id="3"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03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4"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04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5"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05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xdr:twoCellAnchor editAs="oneCell">
    <xdr:from>
      <xdr:col>3</xdr:col>
      <xdr:colOff>57150</xdr:colOff>
      <xdr:row>7</xdr:row>
      <xdr:rowOff>285750</xdr:rowOff>
    </xdr:from>
    <xdr:to>
      <xdr:col>9</xdr:col>
      <xdr:colOff>1835150</xdr:colOff>
      <xdr:row>7</xdr:row>
      <xdr:rowOff>438150</xdr:rowOff>
    </xdr:to>
    <xdr:sp macro="" textlink="">
      <xdr:nvSpPr>
        <xdr:cNvPr id="3073"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xdr:twoCellAnchor editAs="oneCell">
    <xdr:from>
      <xdr:col>3</xdr:col>
      <xdr:colOff>57150</xdr:colOff>
      <xdr:row>7</xdr:row>
      <xdr:rowOff>47625</xdr:rowOff>
    </xdr:from>
    <xdr:to>
      <xdr:col>9</xdr:col>
      <xdr:colOff>628650</xdr:colOff>
      <xdr:row>7</xdr:row>
      <xdr:rowOff>247650</xdr:rowOff>
    </xdr:to>
    <xdr:sp macro="" textlink="">
      <xdr:nvSpPr>
        <xdr:cNvPr id="3074"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xdr:twoCellAnchor editAs="oneCell">
    <xdr:from>
      <xdr:col>2</xdr:col>
      <xdr:colOff>3114675</xdr:colOff>
      <xdr:row>11</xdr:row>
      <xdr:rowOff>38100</xdr:rowOff>
    </xdr:from>
    <xdr:to>
      <xdr:col>4</xdr:col>
      <xdr:colOff>38100</xdr:colOff>
      <xdr:row>11</xdr:row>
      <xdr:rowOff>2568575</xdr:rowOff>
    </xdr:to>
    <xdr:sp macro="" textlink="">
      <xdr:nvSpPr>
        <xdr:cNvPr id="3075"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3</xdr:col>
      <xdr:colOff>495300</xdr:colOff>
      <xdr:row>11</xdr:row>
      <xdr:rowOff>38100</xdr:rowOff>
    </xdr:from>
    <xdr:to>
      <xdr:col>4</xdr:col>
      <xdr:colOff>457200</xdr:colOff>
      <xdr:row>11</xdr:row>
      <xdr:rowOff>2568575</xdr:rowOff>
    </xdr:to>
    <xdr:sp macro="" textlink="">
      <xdr:nvSpPr>
        <xdr:cNvPr id="3076"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3114675</xdr:colOff>
      <xdr:row>12</xdr:row>
      <xdr:rowOff>28575</xdr:rowOff>
    </xdr:from>
    <xdr:to>
      <xdr:col>4</xdr:col>
      <xdr:colOff>38100</xdr:colOff>
      <xdr:row>12</xdr:row>
      <xdr:rowOff>1447800</xdr:rowOff>
    </xdr:to>
    <xdr:sp macro="" textlink="">
      <xdr:nvSpPr>
        <xdr:cNvPr id="3077" name="Check Box 5" hidden="1">
          <a:extLst>
            <a:ext uri="{63B3BB69-23CF-44E3-9099-C40C66FF867C}">
              <a14:compatExt xmlns:a14="http://schemas.microsoft.com/office/drawing/2010/main"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3</xdr:col>
      <xdr:colOff>495300</xdr:colOff>
      <xdr:row>12</xdr:row>
      <xdr:rowOff>28575</xdr:rowOff>
    </xdr:from>
    <xdr:to>
      <xdr:col>4</xdr:col>
      <xdr:colOff>457200</xdr:colOff>
      <xdr:row>12</xdr:row>
      <xdr:rowOff>1447800</xdr:rowOff>
    </xdr:to>
    <xdr:sp macro="" textlink="">
      <xdr:nvSpPr>
        <xdr:cNvPr id="3078" name="Check Box 6" hidden="1">
          <a:extLst>
            <a:ext uri="{63B3BB69-23CF-44E3-9099-C40C66FF867C}">
              <a14:compatExt xmlns:a14="http://schemas.microsoft.com/office/drawing/2010/main"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3114675</xdr:colOff>
      <xdr:row>13</xdr:row>
      <xdr:rowOff>19050</xdr:rowOff>
    </xdr:from>
    <xdr:to>
      <xdr:col>4</xdr:col>
      <xdr:colOff>38100</xdr:colOff>
      <xdr:row>13</xdr:row>
      <xdr:rowOff>301625</xdr:rowOff>
    </xdr:to>
    <xdr:sp macro="" textlink="">
      <xdr:nvSpPr>
        <xdr:cNvPr id="3079" name="Check Box 7" hidden="1">
          <a:extLst>
            <a:ext uri="{63B3BB69-23CF-44E3-9099-C40C66FF867C}">
              <a14:compatExt xmlns:a14="http://schemas.microsoft.com/office/drawing/2010/main" spid="_x0000_s3079"/>
            </a:ext>
            <a:ext uri="{FF2B5EF4-FFF2-40B4-BE49-F238E27FC236}">
              <a16:creationId xmlns:a16="http://schemas.microsoft.com/office/drawing/2014/main" id="{00000000-0008-0000-0400-00000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3</xdr:col>
      <xdr:colOff>495300</xdr:colOff>
      <xdr:row>13</xdr:row>
      <xdr:rowOff>19050</xdr:rowOff>
    </xdr:from>
    <xdr:to>
      <xdr:col>4</xdr:col>
      <xdr:colOff>457200</xdr:colOff>
      <xdr:row>13</xdr:row>
      <xdr:rowOff>301625</xdr:rowOff>
    </xdr:to>
    <xdr:sp macro="" textlink="">
      <xdr:nvSpPr>
        <xdr:cNvPr id="3080" name="Check Box 8" hidden="1">
          <a:extLst>
            <a:ext uri="{63B3BB69-23CF-44E3-9099-C40C66FF867C}">
              <a14:compatExt xmlns:a14="http://schemas.microsoft.com/office/drawing/2010/main" spid="_x0000_s3080"/>
            </a:ext>
            <a:ext uri="{FF2B5EF4-FFF2-40B4-BE49-F238E27FC236}">
              <a16:creationId xmlns:a16="http://schemas.microsoft.com/office/drawing/2014/main" id="{00000000-0008-0000-0400-00000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3114675</xdr:colOff>
      <xdr:row>14</xdr:row>
      <xdr:rowOff>19050</xdr:rowOff>
    </xdr:from>
    <xdr:to>
      <xdr:col>4</xdr:col>
      <xdr:colOff>38100</xdr:colOff>
      <xdr:row>14</xdr:row>
      <xdr:rowOff>244475</xdr:rowOff>
    </xdr:to>
    <xdr:sp macro="" textlink="">
      <xdr:nvSpPr>
        <xdr:cNvPr id="3081" name="Check Box 9" hidden="1">
          <a:extLst>
            <a:ext uri="{63B3BB69-23CF-44E3-9099-C40C66FF867C}">
              <a14:compatExt xmlns:a14="http://schemas.microsoft.com/office/drawing/2010/main" spid="_x0000_s3081"/>
            </a:ext>
            <a:ext uri="{FF2B5EF4-FFF2-40B4-BE49-F238E27FC236}">
              <a16:creationId xmlns:a16="http://schemas.microsoft.com/office/drawing/2014/main" id="{00000000-0008-0000-0400-00000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3</xdr:col>
      <xdr:colOff>495300</xdr:colOff>
      <xdr:row>14</xdr:row>
      <xdr:rowOff>19050</xdr:rowOff>
    </xdr:from>
    <xdr:to>
      <xdr:col>4</xdr:col>
      <xdr:colOff>457200</xdr:colOff>
      <xdr:row>14</xdr:row>
      <xdr:rowOff>244475</xdr:rowOff>
    </xdr:to>
    <xdr:sp macro="" textlink="">
      <xdr:nvSpPr>
        <xdr:cNvPr id="3082" name="Check Box 10" hidden="1">
          <a:extLst>
            <a:ext uri="{63B3BB69-23CF-44E3-9099-C40C66FF867C}">
              <a14:compatExt xmlns:a14="http://schemas.microsoft.com/office/drawing/2010/main" spid="_x0000_s3082"/>
            </a:ext>
            <a:ext uri="{FF2B5EF4-FFF2-40B4-BE49-F238E27FC236}">
              <a16:creationId xmlns:a16="http://schemas.microsoft.com/office/drawing/2014/main" id="{00000000-0008-0000-0400-00000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2209800</xdr:colOff>
      <xdr:row>10</xdr:row>
      <xdr:rowOff>28575</xdr:rowOff>
    </xdr:from>
    <xdr:to>
      <xdr:col>4</xdr:col>
      <xdr:colOff>409575</xdr:colOff>
      <xdr:row>11</xdr:row>
      <xdr:rowOff>76200</xdr:rowOff>
    </xdr:to>
    <xdr:sp macro="" textlink="">
      <xdr:nvSpPr>
        <xdr:cNvPr id="3083" name="Check Box 11" hidden="1">
          <a:extLst>
            <a:ext uri="{63B3BB69-23CF-44E3-9099-C40C66FF867C}">
              <a14:compatExt xmlns:a14="http://schemas.microsoft.com/office/drawing/2010/main" spid="_x0000_s3083"/>
            </a:ext>
            <a:ext uri="{FF2B5EF4-FFF2-40B4-BE49-F238E27FC236}">
              <a16:creationId xmlns:a16="http://schemas.microsoft.com/office/drawing/2014/main" id="{00000000-0008-0000-0400-00000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400050</xdr:colOff>
      <xdr:row>10</xdr:row>
      <xdr:rowOff>28575</xdr:rowOff>
    </xdr:from>
    <xdr:to>
      <xdr:col>5</xdr:col>
      <xdr:colOff>349250</xdr:colOff>
      <xdr:row>11</xdr:row>
      <xdr:rowOff>76200</xdr:rowOff>
    </xdr:to>
    <xdr:sp macro="" textlink="">
      <xdr:nvSpPr>
        <xdr:cNvPr id="3084" name="Check Box 12" hidden="1">
          <a:extLst>
            <a:ext uri="{63B3BB69-23CF-44E3-9099-C40C66FF867C}">
              <a14:compatExt xmlns:a14="http://schemas.microsoft.com/office/drawing/2010/main" spid="_x0000_s3084"/>
            </a:ext>
            <a:ext uri="{FF2B5EF4-FFF2-40B4-BE49-F238E27FC236}">
              <a16:creationId xmlns:a16="http://schemas.microsoft.com/office/drawing/2014/main" id="{00000000-0008-0000-0400-00000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2209800</xdr:colOff>
      <xdr:row>11</xdr:row>
      <xdr:rowOff>47625</xdr:rowOff>
    </xdr:from>
    <xdr:to>
      <xdr:col>4</xdr:col>
      <xdr:colOff>409575</xdr:colOff>
      <xdr:row>11</xdr:row>
      <xdr:rowOff>2568575</xdr:rowOff>
    </xdr:to>
    <xdr:sp macro="" textlink="">
      <xdr:nvSpPr>
        <xdr:cNvPr id="3085" name="Check Box 13" hidden="1">
          <a:extLst>
            <a:ext uri="{63B3BB69-23CF-44E3-9099-C40C66FF867C}">
              <a14:compatExt xmlns:a14="http://schemas.microsoft.com/office/drawing/2010/main" spid="_x0000_s3085"/>
            </a:ext>
            <a:ext uri="{FF2B5EF4-FFF2-40B4-BE49-F238E27FC236}">
              <a16:creationId xmlns:a16="http://schemas.microsoft.com/office/drawing/2014/main" id="{00000000-0008-0000-0400-00000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400050</xdr:colOff>
      <xdr:row>11</xdr:row>
      <xdr:rowOff>47625</xdr:rowOff>
    </xdr:from>
    <xdr:to>
      <xdr:col>5</xdr:col>
      <xdr:colOff>349250</xdr:colOff>
      <xdr:row>11</xdr:row>
      <xdr:rowOff>2568575</xdr:rowOff>
    </xdr:to>
    <xdr:sp macro="" textlink="">
      <xdr:nvSpPr>
        <xdr:cNvPr id="3086" name="Check Box 14" hidden="1">
          <a:extLst>
            <a:ext uri="{63B3BB69-23CF-44E3-9099-C40C66FF867C}">
              <a14:compatExt xmlns:a14="http://schemas.microsoft.com/office/drawing/2010/main" spid="_x0000_s3086"/>
            </a:ext>
            <a:ext uri="{FF2B5EF4-FFF2-40B4-BE49-F238E27FC236}">
              <a16:creationId xmlns:a16="http://schemas.microsoft.com/office/drawing/2014/main" id="{00000000-0008-0000-0400-00000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3114675</xdr:colOff>
      <xdr:row>15</xdr:row>
      <xdr:rowOff>9525</xdr:rowOff>
    </xdr:from>
    <xdr:to>
      <xdr:col>4</xdr:col>
      <xdr:colOff>38100</xdr:colOff>
      <xdr:row>15</xdr:row>
      <xdr:rowOff>285750</xdr:rowOff>
    </xdr:to>
    <xdr:sp macro="" textlink="">
      <xdr:nvSpPr>
        <xdr:cNvPr id="3087"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400-00000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3</xdr:col>
      <xdr:colOff>495300</xdr:colOff>
      <xdr:row>15</xdr:row>
      <xdr:rowOff>9525</xdr:rowOff>
    </xdr:from>
    <xdr:to>
      <xdr:col>4</xdr:col>
      <xdr:colOff>457200</xdr:colOff>
      <xdr:row>15</xdr:row>
      <xdr:rowOff>285750</xdr:rowOff>
    </xdr:to>
    <xdr:sp macro="" textlink="">
      <xdr:nvSpPr>
        <xdr:cNvPr id="3088"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400-00001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3114675</xdr:colOff>
      <xdr:row>16</xdr:row>
      <xdr:rowOff>9525</xdr:rowOff>
    </xdr:from>
    <xdr:to>
      <xdr:col>4</xdr:col>
      <xdr:colOff>38100</xdr:colOff>
      <xdr:row>16</xdr:row>
      <xdr:rowOff>2533650</xdr:rowOff>
    </xdr:to>
    <xdr:sp macro="" textlink="">
      <xdr:nvSpPr>
        <xdr:cNvPr id="3089" name="Check Box 17" hidden="1">
          <a:extLst>
            <a:ext uri="{63B3BB69-23CF-44E3-9099-C40C66FF867C}">
              <a14:compatExt xmlns:a14="http://schemas.microsoft.com/office/drawing/2010/main" spid="_x0000_s3089"/>
            </a:ext>
            <a:ext uri="{FF2B5EF4-FFF2-40B4-BE49-F238E27FC236}">
              <a16:creationId xmlns:a16="http://schemas.microsoft.com/office/drawing/2014/main" id="{00000000-0008-0000-0400-00001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3</xdr:col>
      <xdr:colOff>495300</xdr:colOff>
      <xdr:row>16</xdr:row>
      <xdr:rowOff>9525</xdr:rowOff>
    </xdr:from>
    <xdr:to>
      <xdr:col>4</xdr:col>
      <xdr:colOff>457200</xdr:colOff>
      <xdr:row>16</xdr:row>
      <xdr:rowOff>2533650</xdr:rowOff>
    </xdr:to>
    <xdr:sp macro="" textlink="">
      <xdr:nvSpPr>
        <xdr:cNvPr id="3090" name="Check Box 18" hidden="1">
          <a:extLst>
            <a:ext uri="{63B3BB69-23CF-44E3-9099-C40C66FF867C}">
              <a14:compatExt xmlns:a14="http://schemas.microsoft.com/office/drawing/2010/main" spid="_x0000_s3090"/>
            </a:ext>
            <a:ext uri="{FF2B5EF4-FFF2-40B4-BE49-F238E27FC236}">
              <a16:creationId xmlns:a16="http://schemas.microsoft.com/office/drawing/2014/main" id="{00000000-0008-0000-0400-00001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3114675</xdr:colOff>
      <xdr:row>17</xdr:row>
      <xdr:rowOff>9525</xdr:rowOff>
    </xdr:from>
    <xdr:to>
      <xdr:col>4</xdr:col>
      <xdr:colOff>38100</xdr:colOff>
      <xdr:row>17</xdr:row>
      <xdr:rowOff>282575</xdr:rowOff>
    </xdr:to>
    <xdr:sp macro="" textlink="">
      <xdr:nvSpPr>
        <xdr:cNvPr id="3091" name="Check Box 19" hidden="1">
          <a:extLst>
            <a:ext uri="{63B3BB69-23CF-44E3-9099-C40C66FF867C}">
              <a14:compatExt xmlns:a14="http://schemas.microsoft.com/office/drawing/2010/main" spid="_x0000_s3091"/>
            </a:ext>
            <a:ext uri="{FF2B5EF4-FFF2-40B4-BE49-F238E27FC236}">
              <a16:creationId xmlns:a16="http://schemas.microsoft.com/office/drawing/2014/main" id="{00000000-0008-0000-0400-00001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3</xdr:col>
      <xdr:colOff>495300</xdr:colOff>
      <xdr:row>17</xdr:row>
      <xdr:rowOff>9525</xdr:rowOff>
    </xdr:from>
    <xdr:to>
      <xdr:col>4</xdr:col>
      <xdr:colOff>457200</xdr:colOff>
      <xdr:row>17</xdr:row>
      <xdr:rowOff>282575</xdr:rowOff>
    </xdr:to>
    <xdr:sp macro="" textlink="">
      <xdr:nvSpPr>
        <xdr:cNvPr id="3092" name="Check Box 20" hidden="1">
          <a:extLst>
            <a:ext uri="{63B3BB69-23CF-44E3-9099-C40C66FF867C}">
              <a14:compatExt xmlns:a14="http://schemas.microsoft.com/office/drawing/2010/main" spid="_x0000_s3092"/>
            </a:ext>
            <a:ext uri="{FF2B5EF4-FFF2-40B4-BE49-F238E27FC236}">
              <a16:creationId xmlns:a16="http://schemas.microsoft.com/office/drawing/2014/main" id="{00000000-0008-0000-0400-00001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3114675</xdr:colOff>
      <xdr:row>18</xdr:row>
      <xdr:rowOff>0</xdr:rowOff>
    </xdr:from>
    <xdr:to>
      <xdr:col>4</xdr:col>
      <xdr:colOff>38100</xdr:colOff>
      <xdr:row>18</xdr:row>
      <xdr:rowOff>282575</xdr:rowOff>
    </xdr:to>
    <xdr:sp macro="" textlink="">
      <xdr:nvSpPr>
        <xdr:cNvPr id="3093" name="Check Box 21" hidden="1">
          <a:extLst>
            <a:ext uri="{63B3BB69-23CF-44E3-9099-C40C66FF867C}">
              <a14:compatExt xmlns:a14="http://schemas.microsoft.com/office/drawing/2010/main" spid="_x0000_s3093"/>
            </a:ext>
            <a:ext uri="{FF2B5EF4-FFF2-40B4-BE49-F238E27FC236}">
              <a16:creationId xmlns:a16="http://schemas.microsoft.com/office/drawing/2014/main" id="{00000000-0008-0000-0400-00001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3</xdr:col>
      <xdr:colOff>495300</xdr:colOff>
      <xdr:row>18</xdr:row>
      <xdr:rowOff>0</xdr:rowOff>
    </xdr:from>
    <xdr:to>
      <xdr:col>4</xdr:col>
      <xdr:colOff>457200</xdr:colOff>
      <xdr:row>18</xdr:row>
      <xdr:rowOff>282575</xdr:rowOff>
    </xdr:to>
    <xdr:sp macro="" textlink="">
      <xdr:nvSpPr>
        <xdr:cNvPr id="3094" name="Check Box 22" hidden="1">
          <a:extLst>
            <a:ext uri="{63B3BB69-23CF-44E3-9099-C40C66FF867C}">
              <a14:compatExt xmlns:a14="http://schemas.microsoft.com/office/drawing/2010/main" spid="_x0000_s3094"/>
            </a:ext>
            <a:ext uri="{FF2B5EF4-FFF2-40B4-BE49-F238E27FC236}">
              <a16:creationId xmlns:a16="http://schemas.microsoft.com/office/drawing/2014/main" id="{00000000-0008-0000-0400-00001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3114675</xdr:colOff>
      <xdr:row>19</xdr:row>
      <xdr:rowOff>0</xdr:rowOff>
    </xdr:from>
    <xdr:to>
      <xdr:col>4</xdr:col>
      <xdr:colOff>38100</xdr:colOff>
      <xdr:row>19</xdr:row>
      <xdr:rowOff>2397125</xdr:rowOff>
    </xdr:to>
    <xdr:sp macro="" textlink="">
      <xdr:nvSpPr>
        <xdr:cNvPr id="3095"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400-00001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3</xdr:col>
      <xdr:colOff>495300</xdr:colOff>
      <xdr:row>19</xdr:row>
      <xdr:rowOff>0</xdr:rowOff>
    </xdr:from>
    <xdr:to>
      <xdr:col>4</xdr:col>
      <xdr:colOff>457200</xdr:colOff>
      <xdr:row>19</xdr:row>
      <xdr:rowOff>2397125</xdr:rowOff>
    </xdr:to>
    <xdr:sp macro="" textlink="">
      <xdr:nvSpPr>
        <xdr:cNvPr id="3096" name="Check Box 24" hidden="1">
          <a:extLst>
            <a:ext uri="{63B3BB69-23CF-44E3-9099-C40C66FF867C}">
              <a14:compatExt xmlns:a14="http://schemas.microsoft.com/office/drawing/2010/main" spid="_x0000_s3096"/>
            </a:ext>
            <a:ext uri="{FF2B5EF4-FFF2-40B4-BE49-F238E27FC236}">
              <a16:creationId xmlns:a16="http://schemas.microsoft.com/office/drawing/2014/main" id="{00000000-0008-0000-0400-00001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3114675</xdr:colOff>
      <xdr:row>19</xdr:row>
      <xdr:rowOff>2362200</xdr:rowOff>
    </xdr:from>
    <xdr:to>
      <xdr:col>4</xdr:col>
      <xdr:colOff>38100</xdr:colOff>
      <xdr:row>20</xdr:row>
      <xdr:rowOff>1749425</xdr:rowOff>
    </xdr:to>
    <xdr:sp macro="" textlink="">
      <xdr:nvSpPr>
        <xdr:cNvPr id="3097" name="Check Box 25" hidden="1">
          <a:extLst>
            <a:ext uri="{63B3BB69-23CF-44E3-9099-C40C66FF867C}">
              <a14:compatExt xmlns:a14="http://schemas.microsoft.com/office/drawing/2010/main" spid="_x0000_s3097"/>
            </a:ext>
            <a:ext uri="{FF2B5EF4-FFF2-40B4-BE49-F238E27FC236}">
              <a16:creationId xmlns:a16="http://schemas.microsoft.com/office/drawing/2014/main" id="{00000000-0008-0000-0400-00001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3</xdr:col>
      <xdr:colOff>495300</xdr:colOff>
      <xdr:row>19</xdr:row>
      <xdr:rowOff>2362200</xdr:rowOff>
    </xdr:from>
    <xdr:to>
      <xdr:col>4</xdr:col>
      <xdr:colOff>457200</xdr:colOff>
      <xdr:row>20</xdr:row>
      <xdr:rowOff>1749425</xdr:rowOff>
    </xdr:to>
    <xdr:sp macro="" textlink="">
      <xdr:nvSpPr>
        <xdr:cNvPr id="3098" name="Check Box 26" hidden="1">
          <a:extLst>
            <a:ext uri="{63B3BB69-23CF-44E3-9099-C40C66FF867C}">
              <a14:compatExt xmlns:a14="http://schemas.microsoft.com/office/drawing/2010/main" spid="_x0000_s3098"/>
            </a:ext>
            <a:ext uri="{FF2B5EF4-FFF2-40B4-BE49-F238E27FC236}">
              <a16:creationId xmlns:a16="http://schemas.microsoft.com/office/drawing/2014/main" id="{00000000-0008-0000-0400-00001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3114675</xdr:colOff>
      <xdr:row>20</xdr:row>
      <xdr:rowOff>2857500</xdr:rowOff>
    </xdr:from>
    <xdr:to>
      <xdr:col>4</xdr:col>
      <xdr:colOff>38100</xdr:colOff>
      <xdr:row>21</xdr:row>
      <xdr:rowOff>225425</xdr:rowOff>
    </xdr:to>
    <xdr:sp macro="" textlink="">
      <xdr:nvSpPr>
        <xdr:cNvPr id="3099" name="Check Box 27" hidden="1">
          <a:extLst>
            <a:ext uri="{63B3BB69-23CF-44E3-9099-C40C66FF867C}">
              <a14:compatExt xmlns:a14="http://schemas.microsoft.com/office/drawing/2010/main" spid="_x0000_s3099"/>
            </a:ext>
            <a:ext uri="{FF2B5EF4-FFF2-40B4-BE49-F238E27FC236}">
              <a16:creationId xmlns:a16="http://schemas.microsoft.com/office/drawing/2014/main" id="{00000000-0008-0000-0400-00001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3</xdr:col>
      <xdr:colOff>495300</xdr:colOff>
      <xdr:row>20</xdr:row>
      <xdr:rowOff>2857500</xdr:rowOff>
    </xdr:from>
    <xdr:to>
      <xdr:col>4</xdr:col>
      <xdr:colOff>457200</xdr:colOff>
      <xdr:row>21</xdr:row>
      <xdr:rowOff>225425</xdr:rowOff>
    </xdr:to>
    <xdr:sp macro="" textlink="">
      <xdr:nvSpPr>
        <xdr:cNvPr id="3100" name="Check Box 28" hidden="1">
          <a:extLst>
            <a:ext uri="{63B3BB69-23CF-44E3-9099-C40C66FF867C}">
              <a14:compatExt xmlns:a14="http://schemas.microsoft.com/office/drawing/2010/main"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3114675</xdr:colOff>
      <xdr:row>21</xdr:row>
      <xdr:rowOff>2133600</xdr:rowOff>
    </xdr:from>
    <xdr:to>
      <xdr:col>4</xdr:col>
      <xdr:colOff>38100</xdr:colOff>
      <xdr:row>21</xdr:row>
      <xdr:rowOff>2416175</xdr:rowOff>
    </xdr:to>
    <xdr:sp macro="" textlink="">
      <xdr:nvSpPr>
        <xdr:cNvPr id="3101" name="Check Box 29" hidden="1">
          <a:extLst>
            <a:ext uri="{63B3BB69-23CF-44E3-9099-C40C66FF867C}">
              <a14:compatExt xmlns:a14="http://schemas.microsoft.com/office/drawing/2010/main"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3</xdr:col>
      <xdr:colOff>495300</xdr:colOff>
      <xdr:row>21</xdr:row>
      <xdr:rowOff>2133600</xdr:rowOff>
    </xdr:from>
    <xdr:to>
      <xdr:col>4</xdr:col>
      <xdr:colOff>457200</xdr:colOff>
      <xdr:row>21</xdr:row>
      <xdr:rowOff>2416175</xdr:rowOff>
    </xdr:to>
    <xdr:sp macro="" textlink="">
      <xdr:nvSpPr>
        <xdr:cNvPr id="3102" name="Check Box 30" hidden="1">
          <a:extLst>
            <a:ext uri="{63B3BB69-23CF-44E3-9099-C40C66FF867C}">
              <a14:compatExt xmlns:a14="http://schemas.microsoft.com/office/drawing/2010/main"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3114675</xdr:colOff>
      <xdr:row>22</xdr:row>
      <xdr:rowOff>247650</xdr:rowOff>
    </xdr:from>
    <xdr:to>
      <xdr:col>4</xdr:col>
      <xdr:colOff>38100</xdr:colOff>
      <xdr:row>23</xdr:row>
      <xdr:rowOff>1600200</xdr:rowOff>
    </xdr:to>
    <xdr:sp macro="" textlink="">
      <xdr:nvSpPr>
        <xdr:cNvPr id="3103" name="Check Box 31" hidden="1">
          <a:extLst>
            <a:ext uri="{63B3BB69-23CF-44E3-9099-C40C66FF867C}">
              <a14:compatExt xmlns:a14="http://schemas.microsoft.com/office/drawing/2010/main"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3</xdr:col>
      <xdr:colOff>495300</xdr:colOff>
      <xdr:row>22</xdr:row>
      <xdr:rowOff>247650</xdr:rowOff>
    </xdr:from>
    <xdr:to>
      <xdr:col>4</xdr:col>
      <xdr:colOff>457200</xdr:colOff>
      <xdr:row>23</xdr:row>
      <xdr:rowOff>1600200</xdr:rowOff>
    </xdr:to>
    <xdr:sp macro="" textlink="">
      <xdr:nvSpPr>
        <xdr:cNvPr id="3104" name="Check Box 32" hidden="1">
          <a:extLst>
            <a:ext uri="{63B3BB69-23CF-44E3-9099-C40C66FF867C}">
              <a14:compatExt xmlns:a14="http://schemas.microsoft.com/office/drawing/2010/main"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3114675</xdr:colOff>
      <xdr:row>23</xdr:row>
      <xdr:rowOff>1581150</xdr:rowOff>
    </xdr:from>
    <xdr:to>
      <xdr:col>4</xdr:col>
      <xdr:colOff>38100</xdr:colOff>
      <xdr:row>23</xdr:row>
      <xdr:rowOff>1847850</xdr:rowOff>
    </xdr:to>
    <xdr:sp macro="" textlink="">
      <xdr:nvSpPr>
        <xdr:cNvPr id="3105" name="Check Box 33" hidden="1">
          <a:extLst>
            <a:ext uri="{63B3BB69-23CF-44E3-9099-C40C66FF867C}">
              <a14:compatExt xmlns:a14="http://schemas.microsoft.com/office/drawing/2010/main"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3</xdr:col>
      <xdr:colOff>495300</xdr:colOff>
      <xdr:row>23</xdr:row>
      <xdr:rowOff>1581150</xdr:rowOff>
    </xdr:from>
    <xdr:to>
      <xdr:col>4</xdr:col>
      <xdr:colOff>457200</xdr:colOff>
      <xdr:row>23</xdr:row>
      <xdr:rowOff>1847850</xdr:rowOff>
    </xdr:to>
    <xdr:sp macro="" textlink="">
      <xdr:nvSpPr>
        <xdr:cNvPr id="3106" name="Check Box 34" hidden="1">
          <a:extLst>
            <a:ext uri="{63B3BB69-23CF-44E3-9099-C40C66FF867C}">
              <a14:compatExt xmlns:a14="http://schemas.microsoft.com/office/drawing/2010/main"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2209800</xdr:colOff>
      <xdr:row>23</xdr:row>
      <xdr:rowOff>1581150</xdr:rowOff>
    </xdr:from>
    <xdr:to>
      <xdr:col>4</xdr:col>
      <xdr:colOff>409575</xdr:colOff>
      <xdr:row>23</xdr:row>
      <xdr:rowOff>1847850</xdr:rowOff>
    </xdr:to>
    <xdr:sp macro="" textlink="">
      <xdr:nvSpPr>
        <xdr:cNvPr id="3107" name="Check Box 35" hidden="1">
          <a:extLst>
            <a:ext uri="{63B3BB69-23CF-44E3-9099-C40C66FF867C}">
              <a14:compatExt xmlns:a14="http://schemas.microsoft.com/office/drawing/2010/main" spid="_x0000_s3107"/>
            </a:ext>
            <a:ext uri="{FF2B5EF4-FFF2-40B4-BE49-F238E27FC236}">
              <a16:creationId xmlns:a16="http://schemas.microsoft.com/office/drawing/2014/main" id="{00000000-0008-0000-0400-00002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400050</xdr:colOff>
      <xdr:row>23</xdr:row>
      <xdr:rowOff>1581150</xdr:rowOff>
    </xdr:from>
    <xdr:to>
      <xdr:col>5</xdr:col>
      <xdr:colOff>349250</xdr:colOff>
      <xdr:row>23</xdr:row>
      <xdr:rowOff>1847850</xdr:rowOff>
    </xdr:to>
    <xdr:sp macro="" textlink="">
      <xdr:nvSpPr>
        <xdr:cNvPr id="3108" name="Check Box 36" hidden="1">
          <a:extLst>
            <a:ext uri="{63B3BB69-23CF-44E3-9099-C40C66FF867C}">
              <a14:compatExt xmlns:a14="http://schemas.microsoft.com/office/drawing/2010/main" spid="_x0000_s3108"/>
            </a:ext>
            <a:ext uri="{FF2B5EF4-FFF2-40B4-BE49-F238E27FC236}">
              <a16:creationId xmlns:a16="http://schemas.microsoft.com/office/drawing/2014/main" id="{00000000-0008-0000-0400-00002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2209800</xdr:colOff>
      <xdr:row>22</xdr:row>
      <xdr:rowOff>247650</xdr:rowOff>
    </xdr:from>
    <xdr:to>
      <xdr:col>4</xdr:col>
      <xdr:colOff>409575</xdr:colOff>
      <xdr:row>23</xdr:row>
      <xdr:rowOff>1600200</xdr:rowOff>
    </xdr:to>
    <xdr:sp macro="" textlink="">
      <xdr:nvSpPr>
        <xdr:cNvPr id="3109" name="Check Box 37" hidden="1">
          <a:extLst>
            <a:ext uri="{63B3BB69-23CF-44E3-9099-C40C66FF867C}">
              <a14:compatExt xmlns:a14="http://schemas.microsoft.com/office/drawing/2010/main" spid="_x0000_s3109"/>
            </a:ext>
            <a:ext uri="{FF2B5EF4-FFF2-40B4-BE49-F238E27FC236}">
              <a16:creationId xmlns:a16="http://schemas.microsoft.com/office/drawing/2014/main" id="{00000000-0008-0000-0400-00002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400050</xdr:colOff>
      <xdr:row>22</xdr:row>
      <xdr:rowOff>247650</xdr:rowOff>
    </xdr:from>
    <xdr:to>
      <xdr:col>5</xdr:col>
      <xdr:colOff>349250</xdr:colOff>
      <xdr:row>23</xdr:row>
      <xdr:rowOff>1600200</xdr:rowOff>
    </xdr:to>
    <xdr:sp macro="" textlink="">
      <xdr:nvSpPr>
        <xdr:cNvPr id="3110" name="Check Box 38" hidden="1">
          <a:extLst>
            <a:ext uri="{63B3BB69-23CF-44E3-9099-C40C66FF867C}">
              <a14:compatExt xmlns:a14="http://schemas.microsoft.com/office/drawing/2010/main" spid="_x0000_s3110"/>
            </a:ext>
            <a:ext uri="{FF2B5EF4-FFF2-40B4-BE49-F238E27FC236}">
              <a16:creationId xmlns:a16="http://schemas.microsoft.com/office/drawing/2014/main" id="{00000000-0008-0000-0400-00002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2209800</xdr:colOff>
      <xdr:row>21</xdr:row>
      <xdr:rowOff>2133600</xdr:rowOff>
    </xdr:from>
    <xdr:to>
      <xdr:col>4</xdr:col>
      <xdr:colOff>409575</xdr:colOff>
      <xdr:row>21</xdr:row>
      <xdr:rowOff>2416175</xdr:rowOff>
    </xdr:to>
    <xdr:sp macro="" textlink="">
      <xdr:nvSpPr>
        <xdr:cNvPr id="3111" name="Check Box 39" hidden="1">
          <a:extLst>
            <a:ext uri="{63B3BB69-23CF-44E3-9099-C40C66FF867C}">
              <a14:compatExt xmlns:a14="http://schemas.microsoft.com/office/drawing/2010/main" spid="_x0000_s3111"/>
            </a:ext>
            <a:ext uri="{FF2B5EF4-FFF2-40B4-BE49-F238E27FC236}">
              <a16:creationId xmlns:a16="http://schemas.microsoft.com/office/drawing/2014/main" id="{00000000-0008-0000-0400-00002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400050</xdr:colOff>
      <xdr:row>21</xdr:row>
      <xdr:rowOff>2133600</xdr:rowOff>
    </xdr:from>
    <xdr:to>
      <xdr:col>5</xdr:col>
      <xdr:colOff>349250</xdr:colOff>
      <xdr:row>21</xdr:row>
      <xdr:rowOff>2416175</xdr:rowOff>
    </xdr:to>
    <xdr:sp macro="" textlink="">
      <xdr:nvSpPr>
        <xdr:cNvPr id="3112" name="Check Box 40" hidden="1">
          <a:extLst>
            <a:ext uri="{63B3BB69-23CF-44E3-9099-C40C66FF867C}">
              <a14:compatExt xmlns:a14="http://schemas.microsoft.com/office/drawing/2010/main" spid="_x0000_s3112"/>
            </a:ext>
            <a:ext uri="{FF2B5EF4-FFF2-40B4-BE49-F238E27FC236}">
              <a16:creationId xmlns:a16="http://schemas.microsoft.com/office/drawing/2014/main" id="{00000000-0008-0000-0400-00002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2209800</xdr:colOff>
      <xdr:row>20</xdr:row>
      <xdr:rowOff>2857500</xdr:rowOff>
    </xdr:from>
    <xdr:to>
      <xdr:col>4</xdr:col>
      <xdr:colOff>409575</xdr:colOff>
      <xdr:row>21</xdr:row>
      <xdr:rowOff>225425</xdr:rowOff>
    </xdr:to>
    <xdr:sp macro="" textlink="">
      <xdr:nvSpPr>
        <xdr:cNvPr id="3113" name="Check Box 41" hidden="1">
          <a:extLst>
            <a:ext uri="{63B3BB69-23CF-44E3-9099-C40C66FF867C}">
              <a14:compatExt xmlns:a14="http://schemas.microsoft.com/office/drawing/2010/main" spid="_x0000_s3113"/>
            </a:ext>
            <a:ext uri="{FF2B5EF4-FFF2-40B4-BE49-F238E27FC236}">
              <a16:creationId xmlns:a16="http://schemas.microsoft.com/office/drawing/2014/main" id="{00000000-0008-0000-0400-00002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400050</xdr:colOff>
      <xdr:row>20</xdr:row>
      <xdr:rowOff>2857500</xdr:rowOff>
    </xdr:from>
    <xdr:to>
      <xdr:col>5</xdr:col>
      <xdr:colOff>349250</xdr:colOff>
      <xdr:row>21</xdr:row>
      <xdr:rowOff>225425</xdr:rowOff>
    </xdr:to>
    <xdr:sp macro="" textlink="">
      <xdr:nvSpPr>
        <xdr:cNvPr id="3114" name="Check Box 42" hidden="1">
          <a:extLst>
            <a:ext uri="{63B3BB69-23CF-44E3-9099-C40C66FF867C}">
              <a14:compatExt xmlns:a14="http://schemas.microsoft.com/office/drawing/2010/main" spid="_x0000_s3114"/>
            </a:ext>
            <a:ext uri="{FF2B5EF4-FFF2-40B4-BE49-F238E27FC236}">
              <a16:creationId xmlns:a16="http://schemas.microsoft.com/office/drawing/2014/main" id="{00000000-0008-0000-0400-00002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2209800</xdr:colOff>
      <xdr:row>19</xdr:row>
      <xdr:rowOff>2362200</xdr:rowOff>
    </xdr:from>
    <xdr:to>
      <xdr:col>4</xdr:col>
      <xdr:colOff>409575</xdr:colOff>
      <xdr:row>20</xdr:row>
      <xdr:rowOff>1749425</xdr:rowOff>
    </xdr:to>
    <xdr:sp macro="" textlink="">
      <xdr:nvSpPr>
        <xdr:cNvPr id="3115" name="Check Box 43" hidden="1">
          <a:extLst>
            <a:ext uri="{63B3BB69-23CF-44E3-9099-C40C66FF867C}">
              <a14:compatExt xmlns:a14="http://schemas.microsoft.com/office/drawing/2010/main" spid="_x0000_s3115"/>
            </a:ext>
            <a:ext uri="{FF2B5EF4-FFF2-40B4-BE49-F238E27FC236}">
              <a16:creationId xmlns:a16="http://schemas.microsoft.com/office/drawing/2014/main" id="{00000000-0008-0000-0400-00002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400050</xdr:colOff>
      <xdr:row>19</xdr:row>
      <xdr:rowOff>2362200</xdr:rowOff>
    </xdr:from>
    <xdr:to>
      <xdr:col>5</xdr:col>
      <xdr:colOff>349250</xdr:colOff>
      <xdr:row>20</xdr:row>
      <xdr:rowOff>1749425</xdr:rowOff>
    </xdr:to>
    <xdr:sp macro="" textlink="">
      <xdr:nvSpPr>
        <xdr:cNvPr id="3116" name="Check Box 44" hidden="1">
          <a:extLst>
            <a:ext uri="{63B3BB69-23CF-44E3-9099-C40C66FF867C}">
              <a14:compatExt xmlns:a14="http://schemas.microsoft.com/office/drawing/2010/main" spid="_x0000_s3116"/>
            </a:ext>
            <a:ext uri="{FF2B5EF4-FFF2-40B4-BE49-F238E27FC236}">
              <a16:creationId xmlns:a16="http://schemas.microsoft.com/office/drawing/2014/main" id="{00000000-0008-0000-0400-00002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2209800</xdr:colOff>
      <xdr:row>19</xdr:row>
      <xdr:rowOff>0</xdr:rowOff>
    </xdr:from>
    <xdr:to>
      <xdr:col>4</xdr:col>
      <xdr:colOff>409575</xdr:colOff>
      <xdr:row>19</xdr:row>
      <xdr:rowOff>2397125</xdr:rowOff>
    </xdr:to>
    <xdr:sp macro="" textlink="">
      <xdr:nvSpPr>
        <xdr:cNvPr id="3117" name="Check Box 45" hidden="1">
          <a:extLst>
            <a:ext uri="{63B3BB69-23CF-44E3-9099-C40C66FF867C}">
              <a14:compatExt xmlns:a14="http://schemas.microsoft.com/office/drawing/2010/main" spid="_x0000_s3117"/>
            </a:ext>
            <a:ext uri="{FF2B5EF4-FFF2-40B4-BE49-F238E27FC236}">
              <a16:creationId xmlns:a16="http://schemas.microsoft.com/office/drawing/2014/main" id="{00000000-0008-0000-0400-00002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400050</xdr:colOff>
      <xdr:row>19</xdr:row>
      <xdr:rowOff>0</xdr:rowOff>
    </xdr:from>
    <xdr:to>
      <xdr:col>5</xdr:col>
      <xdr:colOff>349250</xdr:colOff>
      <xdr:row>19</xdr:row>
      <xdr:rowOff>2397125</xdr:rowOff>
    </xdr:to>
    <xdr:sp macro="" textlink="">
      <xdr:nvSpPr>
        <xdr:cNvPr id="3118" name="Check Box 46" hidden="1">
          <a:extLst>
            <a:ext uri="{63B3BB69-23CF-44E3-9099-C40C66FF867C}">
              <a14:compatExt xmlns:a14="http://schemas.microsoft.com/office/drawing/2010/main" spid="_x0000_s3118"/>
            </a:ext>
            <a:ext uri="{FF2B5EF4-FFF2-40B4-BE49-F238E27FC236}">
              <a16:creationId xmlns:a16="http://schemas.microsoft.com/office/drawing/2014/main" id="{00000000-0008-0000-0400-00002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2209800</xdr:colOff>
      <xdr:row>18</xdr:row>
      <xdr:rowOff>0</xdr:rowOff>
    </xdr:from>
    <xdr:to>
      <xdr:col>4</xdr:col>
      <xdr:colOff>409575</xdr:colOff>
      <xdr:row>18</xdr:row>
      <xdr:rowOff>282575</xdr:rowOff>
    </xdr:to>
    <xdr:sp macro="" textlink="">
      <xdr:nvSpPr>
        <xdr:cNvPr id="3119" name="Check Box 47" hidden="1">
          <a:extLst>
            <a:ext uri="{63B3BB69-23CF-44E3-9099-C40C66FF867C}">
              <a14:compatExt xmlns:a14="http://schemas.microsoft.com/office/drawing/2010/main" spid="_x0000_s3119"/>
            </a:ext>
            <a:ext uri="{FF2B5EF4-FFF2-40B4-BE49-F238E27FC236}">
              <a16:creationId xmlns:a16="http://schemas.microsoft.com/office/drawing/2014/main" id="{00000000-0008-0000-0400-00002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400050</xdr:colOff>
      <xdr:row>18</xdr:row>
      <xdr:rowOff>0</xdr:rowOff>
    </xdr:from>
    <xdr:to>
      <xdr:col>5</xdr:col>
      <xdr:colOff>349250</xdr:colOff>
      <xdr:row>18</xdr:row>
      <xdr:rowOff>282575</xdr:rowOff>
    </xdr:to>
    <xdr:sp macro="" textlink="">
      <xdr:nvSpPr>
        <xdr:cNvPr id="3120" name="Check Box 48" hidden="1">
          <a:extLst>
            <a:ext uri="{63B3BB69-23CF-44E3-9099-C40C66FF867C}">
              <a14:compatExt xmlns:a14="http://schemas.microsoft.com/office/drawing/2010/main" spid="_x0000_s3120"/>
            </a:ext>
            <a:ext uri="{FF2B5EF4-FFF2-40B4-BE49-F238E27FC236}">
              <a16:creationId xmlns:a16="http://schemas.microsoft.com/office/drawing/2014/main" id="{00000000-0008-0000-0400-00003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2209800</xdr:colOff>
      <xdr:row>17</xdr:row>
      <xdr:rowOff>9525</xdr:rowOff>
    </xdr:from>
    <xdr:to>
      <xdr:col>4</xdr:col>
      <xdr:colOff>409575</xdr:colOff>
      <xdr:row>17</xdr:row>
      <xdr:rowOff>282575</xdr:rowOff>
    </xdr:to>
    <xdr:sp macro="" textlink="">
      <xdr:nvSpPr>
        <xdr:cNvPr id="3121" name="Check Box 49" hidden="1">
          <a:extLst>
            <a:ext uri="{63B3BB69-23CF-44E3-9099-C40C66FF867C}">
              <a14:compatExt xmlns:a14="http://schemas.microsoft.com/office/drawing/2010/main" spid="_x0000_s3121"/>
            </a:ext>
            <a:ext uri="{FF2B5EF4-FFF2-40B4-BE49-F238E27FC236}">
              <a16:creationId xmlns:a16="http://schemas.microsoft.com/office/drawing/2014/main" id="{00000000-0008-0000-0400-00003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400050</xdr:colOff>
      <xdr:row>17</xdr:row>
      <xdr:rowOff>9525</xdr:rowOff>
    </xdr:from>
    <xdr:to>
      <xdr:col>5</xdr:col>
      <xdr:colOff>349250</xdr:colOff>
      <xdr:row>17</xdr:row>
      <xdr:rowOff>282575</xdr:rowOff>
    </xdr:to>
    <xdr:sp macro="" textlink="">
      <xdr:nvSpPr>
        <xdr:cNvPr id="3122" name="Check Box 50" hidden="1">
          <a:extLst>
            <a:ext uri="{63B3BB69-23CF-44E3-9099-C40C66FF867C}">
              <a14:compatExt xmlns:a14="http://schemas.microsoft.com/office/drawing/2010/main" spid="_x0000_s3122"/>
            </a:ext>
            <a:ext uri="{FF2B5EF4-FFF2-40B4-BE49-F238E27FC236}">
              <a16:creationId xmlns:a16="http://schemas.microsoft.com/office/drawing/2014/main" id="{00000000-0008-0000-0400-00003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2209800</xdr:colOff>
      <xdr:row>16</xdr:row>
      <xdr:rowOff>9525</xdr:rowOff>
    </xdr:from>
    <xdr:to>
      <xdr:col>4</xdr:col>
      <xdr:colOff>409575</xdr:colOff>
      <xdr:row>16</xdr:row>
      <xdr:rowOff>2533650</xdr:rowOff>
    </xdr:to>
    <xdr:sp macro="" textlink="">
      <xdr:nvSpPr>
        <xdr:cNvPr id="3123" name="Check Box 51" hidden="1">
          <a:extLst>
            <a:ext uri="{63B3BB69-23CF-44E3-9099-C40C66FF867C}">
              <a14:compatExt xmlns:a14="http://schemas.microsoft.com/office/drawing/2010/main" spid="_x0000_s3123"/>
            </a:ext>
            <a:ext uri="{FF2B5EF4-FFF2-40B4-BE49-F238E27FC236}">
              <a16:creationId xmlns:a16="http://schemas.microsoft.com/office/drawing/2014/main" id="{00000000-0008-0000-0400-00003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400050</xdr:colOff>
      <xdr:row>16</xdr:row>
      <xdr:rowOff>9525</xdr:rowOff>
    </xdr:from>
    <xdr:to>
      <xdr:col>5</xdr:col>
      <xdr:colOff>349250</xdr:colOff>
      <xdr:row>16</xdr:row>
      <xdr:rowOff>2533650</xdr:rowOff>
    </xdr:to>
    <xdr:sp macro="" textlink="">
      <xdr:nvSpPr>
        <xdr:cNvPr id="3124" name="Check Box 52" hidden="1">
          <a:extLst>
            <a:ext uri="{63B3BB69-23CF-44E3-9099-C40C66FF867C}">
              <a14:compatExt xmlns:a14="http://schemas.microsoft.com/office/drawing/2010/main" spid="_x0000_s3124"/>
            </a:ext>
            <a:ext uri="{FF2B5EF4-FFF2-40B4-BE49-F238E27FC236}">
              <a16:creationId xmlns:a16="http://schemas.microsoft.com/office/drawing/2014/main" id="{00000000-0008-0000-0400-00003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2209800</xdr:colOff>
      <xdr:row>15</xdr:row>
      <xdr:rowOff>9525</xdr:rowOff>
    </xdr:from>
    <xdr:to>
      <xdr:col>4</xdr:col>
      <xdr:colOff>409575</xdr:colOff>
      <xdr:row>15</xdr:row>
      <xdr:rowOff>285750</xdr:rowOff>
    </xdr:to>
    <xdr:sp macro="" textlink="">
      <xdr:nvSpPr>
        <xdr:cNvPr id="3125" name="Check Box 53" hidden="1">
          <a:extLst>
            <a:ext uri="{63B3BB69-23CF-44E3-9099-C40C66FF867C}">
              <a14:compatExt xmlns:a14="http://schemas.microsoft.com/office/drawing/2010/main" spid="_x0000_s3125"/>
            </a:ext>
            <a:ext uri="{FF2B5EF4-FFF2-40B4-BE49-F238E27FC236}">
              <a16:creationId xmlns:a16="http://schemas.microsoft.com/office/drawing/2014/main" id="{00000000-0008-0000-0400-00003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400050</xdr:colOff>
      <xdr:row>15</xdr:row>
      <xdr:rowOff>9525</xdr:rowOff>
    </xdr:from>
    <xdr:to>
      <xdr:col>5</xdr:col>
      <xdr:colOff>349250</xdr:colOff>
      <xdr:row>15</xdr:row>
      <xdr:rowOff>285750</xdr:rowOff>
    </xdr:to>
    <xdr:sp macro="" textlink="">
      <xdr:nvSpPr>
        <xdr:cNvPr id="3126" name="Check Box 54" hidden="1">
          <a:extLst>
            <a:ext uri="{63B3BB69-23CF-44E3-9099-C40C66FF867C}">
              <a14:compatExt xmlns:a14="http://schemas.microsoft.com/office/drawing/2010/main" spid="_x0000_s3126"/>
            </a:ext>
            <a:ext uri="{FF2B5EF4-FFF2-40B4-BE49-F238E27FC236}">
              <a16:creationId xmlns:a16="http://schemas.microsoft.com/office/drawing/2014/main" id="{00000000-0008-0000-0400-00003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2209800</xdr:colOff>
      <xdr:row>14</xdr:row>
      <xdr:rowOff>19050</xdr:rowOff>
    </xdr:from>
    <xdr:to>
      <xdr:col>4</xdr:col>
      <xdr:colOff>409575</xdr:colOff>
      <xdr:row>14</xdr:row>
      <xdr:rowOff>244475</xdr:rowOff>
    </xdr:to>
    <xdr:sp macro="" textlink="">
      <xdr:nvSpPr>
        <xdr:cNvPr id="3127" name="Check Box 55" hidden="1">
          <a:extLst>
            <a:ext uri="{63B3BB69-23CF-44E3-9099-C40C66FF867C}">
              <a14:compatExt xmlns:a14="http://schemas.microsoft.com/office/drawing/2010/main" spid="_x0000_s3127"/>
            </a:ext>
            <a:ext uri="{FF2B5EF4-FFF2-40B4-BE49-F238E27FC236}">
              <a16:creationId xmlns:a16="http://schemas.microsoft.com/office/drawing/2014/main" id="{00000000-0008-0000-0400-00003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400050</xdr:colOff>
      <xdr:row>14</xdr:row>
      <xdr:rowOff>19050</xdr:rowOff>
    </xdr:from>
    <xdr:to>
      <xdr:col>5</xdr:col>
      <xdr:colOff>349250</xdr:colOff>
      <xdr:row>14</xdr:row>
      <xdr:rowOff>244475</xdr:rowOff>
    </xdr:to>
    <xdr:sp macro="" textlink="">
      <xdr:nvSpPr>
        <xdr:cNvPr id="3128" name="Check Box 56" hidden="1">
          <a:extLst>
            <a:ext uri="{63B3BB69-23CF-44E3-9099-C40C66FF867C}">
              <a14:compatExt xmlns:a14="http://schemas.microsoft.com/office/drawing/2010/main" spid="_x0000_s3128"/>
            </a:ext>
            <a:ext uri="{FF2B5EF4-FFF2-40B4-BE49-F238E27FC236}">
              <a16:creationId xmlns:a16="http://schemas.microsoft.com/office/drawing/2014/main" id="{00000000-0008-0000-0400-00003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2209800</xdr:colOff>
      <xdr:row>12</xdr:row>
      <xdr:rowOff>28575</xdr:rowOff>
    </xdr:from>
    <xdr:to>
      <xdr:col>4</xdr:col>
      <xdr:colOff>409575</xdr:colOff>
      <xdr:row>12</xdr:row>
      <xdr:rowOff>1447800</xdr:rowOff>
    </xdr:to>
    <xdr:sp macro="" textlink="">
      <xdr:nvSpPr>
        <xdr:cNvPr id="3129" name="Check Box 57" hidden="1">
          <a:extLst>
            <a:ext uri="{63B3BB69-23CF-44E3-9099-C40C66FF867C}">
              <a14:compatExt xmlns:a14="http://schemas.microsoft.com/office/drawing/2010/main" spid="_x0000_s3129"/>
            </a:ext>
            <a:ext uri="{FF2B5EF4-FFF2-40B4-BE49-F238E27FC236}">
              <a16:creationId xmlns:a16="http://schemas.microsoft.com/office/drawing/2014/main" id="{00000000-0008-0000-0400-00003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400050</xdr:colOff>
      <xdr:row>12</xdr:row>
      <xdr:rowOff>28575</xdr:rowOff>
    </xdr:from>
    <xdr:to>
      <xdr:col>5</xdr:col>
      <xdr:colOff>349250</xdr:colOff>
      <xdr:row>12</xdr:row>
      <xdr:rowOff>1447800</xdr:rowOff>
    </xdr:to>
    <xdr:sp macro="" textlink="">
      <xdr:nvSpPr>
        <xdr:cNvPr id="3130" name="Check Box 58" hidden="1">
          <a:extLst>
            <a:ext uri="{63B3BB69-23CF-44E3-9099-C40C66FF867C}">
              <a14:compatExt xmlns:a14="http://schemas.microsoft.com/office/drawing/2010/main" spid="_x0000_s3130"/>
            </a:ext>
            <a:ext uri="{FF2B5EF4-FFF2-40B4-BE49-F238E27FC236}">
              <a16:creationId xmlns:a16="http://schemas.microsoft.com/office/drawing/2014/main" id="{00000000-0008-0000-0400-00003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2209800</xdr:colOff>
      <xdr:row>13</xdr:row>
      <xdr:rowOff>19050</xdr:rowOff>
    </xdr:from>
    <xdr:to>
      <xdr:col>4</xdr:col>
      <xdr:colOff>409575</xdr:colOff>
      <xdr:row>13</xdr:row>
      <xdr:rowOff>301625</xdr:rowOff>
    </xdr:to>
    <xdr:sp macro="" textlink="">
      <xdr:nvSpPr>
        <xdr:cNvPr id="3131" name="Check Box 59" hidden="1">
          <a:extLst>
            <a:ext uri="{63B3BB69-23CF-44E3-9099-C40C66FF867C}">
              <a14:compatExt xmlns:a14="http://schemas.microsoft.com/office/drawing/2010/main" spid="_x0000_s3131"/>
            </a:ext>
            <a:ext uri="{FF2B5EF4-FFF2-40B4-BE49-F238E27FC236}">
              <a16:creationId xmlns:a16="http://schemas.microsoft.com/office/drawing/2014/main" id="{00000000-0008-0000-0400-00003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400050</xdr:colOff>
      <xdr:row>13</xdr:row>
      <xdr:rowOff>19050</xdr:rowOff>
    </xdr:from>
    <xdr:to>
      <xdr:col>5</xdr:col>
      <xdr:colOff>349250</xdr:colOff>
      <xdr:row>13</xdr:row>
      <xdr:rowOff>301625</xdr:rowOff>
    </xdr:to>
    <xdr:sp macro="" textlink="">
      <xdr:nvSpPr>
        <xdr:cNvPr id="3132" name="Check Box 60" hidden="1">
          <a:extLst>
            <a:ext uri="{63B3BB69-23CF-44E3-9099-C40C66FF867C}">
              <a14:compatExt xmlns:a14="http://schemas.microsoft.com/office/drawing/2010/main" spid="_x0000_s3132"/>
            </a:ext>
            <a:ext uri="{FF2B5EF4-FFF2-40B4-BE49-F238E27FC236}">
              <a16:creationId xmlns:a16="http://schemas.microsoft.com/office/drawing/2014/main" id="{00000000-0008-0000-0400-00003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3114675</xdr:colOff>
      <xdr:row>10</xdr:row>
      <xdr:rowOff>28575</xdr:rowOff>
    </xdr:from>
    <xdr:to>
      <xdr:col>4</xdr:col>
      <xdr:colOff>38100</xdr:colOff>
      <xdr:row>11</xdr:row>
      <xdr:rowOff>76200</xdr:rowOff>
    </xdr:to>
    <xdr:sp macro="" textlink="">
      <xdr:nvSpPr>
        <xdr:cNvPr id="3133" name="Check Box 61" hidden="1">
          <a:extLst>
            <a:ext uri="{63B3BB69-23CF-44E3-9099-C40C66FF867C}">
              <a14:compatExt xmlns:a14="http://schemas.microsoft.com/office/drawing/2010/main" spid="_x0000_s3133"/>
            </a:ext>
            <a:ext uri="{FF2B5EF4-FFF2-40B4-BE49-F238E27FC236}">
              <a16:creationId xmlns:a16="http://schemas.microsoft.com/office/drawing/2014/main" id="{00000000-0008-0000-0400-00003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3</xdr:col>
      <xdr:colOff>495300</xdr:colOff>
      <xdr:row>10</xdr:row>
      <xdr:rowOff>28575</xdr:rowOff>
    </xdr:from>
    <xdr:to>
      <xdr:col>4</xdr:col>
      <xdr:colOff>457200</xdr:colOff>
      <xdr:row>11</xdr:row>
      <xdr:rowOff>76200</xdr:rowOff>
    </xdr:to>
    <xdr:sp macro="" textlink="">
      <xdr:nvSpPr>
        <xdr:cNvPr id="3134" name="Check Box 62" hidden="1">
          <a:extLst>
            <a:ext uri="{63B3BB69-23CF-44E3-9099-C40C66FF867C}">
              <a14:compatExt xmlns:a14="http://schemas.microsoft.com/office/drawing/2010/main" spid="_x0000_s3134"/>
            </a:ext>
            <a:ext uri="{FF2B5EF4-FFF2-40B4-BE49-F238E27FC236}">
              <a16:creationId xmlns:a16="http://schemas.microsoft.com/office/drawing/2014/main" id="{00000000-0008-0000-0400-00003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2209800</xdr:colOff>
      <xdr:row>35</xdr:row>
      <xdr:rowOff>114300</xdr:rowOff>
    </xdr:from>
    <xdr:to>
      <xdr:col>4</xdr:col>
      <xdr:colOff>409575</xdr:colOff>
      <xdr:row>36</xdr:row>
      <xdr:rowOff>434975</xdr:rowOff>
    </xdr:to>
    <xdr:sp macro="" textlink="">
      <xdr:nvSpPr>
        <xdr:cNvPr id="3135" name="Check Box 63" hidden="1">
          <a:extLst>
            <a:ext uri="{63B3BB69-23CF-44E3-9099-C40C66FF867C}">
              <a14:compatExt xmlns:a14="http://schemas.microsoft.com/office/drawing/2010/main" spid="_x0000_s3135"/>
            </a:ext>
            <a:ext uri="{FF2B5EF4-FFF2-40B4-BE49-F238E27FC236}">
              <a16:creationId xmlns:a16="http://schemas.microsoft.com/office/drawing/2014/main" id="{00000000-0008-0000-0400-00003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400050</xdr:colOff>
      <xdr:row>35</xdr:row>
      <xdr:rowOff>114300</xdr:rowOff>
    </xdr:from>
    <xdr:to>
      <xdr:col>5</xdr:col>
      <xdr:colOff>349250</xdr:colOff>
      <xdr:row>36</xdr:row>
      <xdr:rowOff>434975</xdr:rowOff>
    </xdr:to>
    <xdr:sp macro="" textlink="">
      <xdr:nvSpPr>
        <xdr:cNvPr id="3136" name="Check Box 64" hidden="1">
          <a:extLst>
            <a:ext uri="{63B3BB69-23CF-44E3-9099-C40C66FF867C}">
              <a14:compatExt xmlns:a14="http://schemas.microsoft.com/office/drawing/2010/main" spid="_x0000_s3136"/>
            </a:ext>
            <a:ext uri="{FF2B5EF4-FFF2-40B4-BE49-F238E27FC236}">
              <a16:creationId xmlns:a16="http://schemas.microsoft.com/office/drawing/2014/main" id="{00000000-0008-0000-0400-00004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xdr:from>
      <xdr:col>3</xdr:col>
      <xdr:colOff>2247900</xdr:colOff>
      <xdr:row>50</xdr:row>
      <xdr:rowOff>38100</xdr:rowOff>
    </xdr:from>
    <xdr:to>
      <xdr:col>4</xdr:col>
      <xdr:colOff>533400</xdr:colOff>
      <xdr:row>50</xdr:row>
      <xdr:rowOff>361950</xdr:rowOff>
    </xdr:to>
    <xdr:sp macro="" textlink="">
      <xdr:nvSpPr>
        <xdr:cNvPr id="3137" name="Check Box 65" hidden="1">
          <a:extLst>
            <a:ext uri="{63B3BB69-23CF-44E3-9099-C40C66FF867C}">
              <a14:compatExt xmlns:a14="http://schemas.microsoft.com/office/drawing/2010/main" spid="_x0000_s3137"/>
            </a:ext>
            <a:ext uri="{FF2B5EF4-FFF2-40B4-BE49-F238E27FC236}">
              <a16:creationId xmlns:a16="http://schemas.microsoft.com/office/drawing/2014/main" id="{00000000-0008-0000-0400-00004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xdr:from>
      <xdr:col>4</xdr:col>
      <xdr:colOff>581025</xdr:colOff>
      <xdr:row>50</xdr:row>
      <xdr:rowOff>38100</xdr:rowOff>
    </xdr:from>
    <xdr:to>
      <xdr:col>4</xdr:col>
      <xdr:colOff>1181100</xdr:colOff>
      <xdr:row>50</xdr:row>
      <xdr:rowOff>361950</xdr:rowOff>
    </xdr:to>
    <xdr:sp macro="" textlink="">
      <xdr:nvSpPr>
        <xdr:cNvPr id="3138" name="Check Box 66" hidden="1">
          <a:extLst>
            <a:ext uri="{63B3BB69-23CF-44E3-9099-C40C66FF867C}">
              <a14:compatExt xmlns:a14="http://schemas.microsoft.com/office/drawing/2010/main" spid="_x0000_s3138"/>
            </a:ext>
            <a:ext uri="{FF2B5EF4-FFF2-40B4-BE49-F238E27FC236}">
              <a16:creationId xmlns:a16="http://schemas.microsoft.com/office/drawing/2014/main" id="{00000000-0008-0000-0400-00004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xdr:from>
      <xdr:col>4</xdr:col>
      <xdr:colOff>1171575</xdr:colOff>
      <xdr:row>50</xdr:row>
      <xdr:rowOff>38100</xdr:rowOff>
    </xdr:from>
    <xdr:to>
      <xdr:col>4</xdr:col>
      <xdr:colOff>2114550</xdr:colOff>
      <xdr:row>50</xdr:row>
      <xdr:rowOff>361950</xdr:rowOff>
    </xdr:to>
    <xdr:sp macro="" textlink="">
      <xdr:nvSpPr>
        <xdr:cNvPr id="3139" name="Check Box 67" hidden="1">
          <a:extLst>
            <a:ext uri="{63B3BB69-23CF-44E3-9099-C40C66FF867C}">
              <a14:compatExt xmlns:a14="http://schemas.microsoft.com/office/drawing/2010/main" spid="_x0000_s3139"/>
            </a:ext>
            <a:ext uri="{FF2B5EF4-FFF2-40B4-BE49-F238E27FC236}">
              <a16:creationId xmlns:a16="http://schemas.microsoft.com/office/drawing/2014/main" id="{00000000-0008-0000-0400-00004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xdr:twoCellAnchor editAs="oneCell">
    <xdr:from>
      <xdr:col>3</xdr:col>
      <xdr:colOff>2209800</xdr:colOff>
      <xdr:row>63</xdr:row>
      <xdr:rowOff>38100</xdr:rowOff>
    </xdr:from>
    <xdr:to>
      <xdr:col>4</xdr:col>
      <xdr:colOff>428625</xdr:colOff>
      <xdr:row>64</xdr:row>
      <xdr:rowOff>606426</xdr:rowOff>
    </xdr:to>
    <xdr:sp macro="" textlink="">
      <xdr:nvSpPr>
        <xdr:cNvPr id="3140" name="Check Box 68" hidden="1">
          <a:extLst>
            <a:ext uri="{63B3BB69-23CF-44E3-9099-C40C66FF867C}">
              <a14:compatExt xmlns:a14="http://schemas.microsoft.com/office/drawing/2010/main" spid="_x0000_s3140"/>
            </a:ext>
            <a:ext uri="{FF2B5EF4-FFF2-40B4-BE49-F238E27FC236}">
              <a16:creationId xmlns:a16="http://schemas.microsoft.com/office/drawing/2014/main" id="{00000000-0008-0000-0400-00004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419100</xdr:colOff>
      <xdr:row>63</xdr:row>
      <xdr:rowOff>38100</xdr:rowOff>
    </xdr:from>
    <xdr:to>
      <xdr:col>5</xdr:col>
      <xdr:colOff>371475</xdr:colOff>
      <xdr:row>64</xdr:row>
      <xdr:rowOff>606426</xdr:rowOff>
    </xdr:to>
    <xdr:sp macro="" textlink="">
      <xdr:nvSpPr>
        <xdr:cNvPr id="3141" name="Check Box 69" hidden="1">
          <a:extLst>
            <a:ext uri="{63B3BB69-23CF-44E3-9099-C40C66FF867C}">
              <a14:compatExt xmlns:a14="http://schemas.microsoft.com/office/drawing/2010/main" spid="_x0000_s3141"/>
            </a:ext>
            <a:ext uri="{FF2B5EF4-FFF2-40B4-BE49-F238E27FC236}">
              <a16:creationId xmlns:a16="http://schemas.microsoft.com/office/drawing/2014/main" id="{00000000-0008-0000-0400-00004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4</xdr:col>
      <xdr:colOff>895350</xdr:colOff>
      <xdr:row>63</xdr:row>
      <xdr:rowOff>38100</xdr:rowOff>
    </xdr:from>
    <xdr:to>
      <xdr:col>5</xdr:col>
      <xdr:colOff>777875</xdr:colOff>
      <xdr:row>64</xdr:row>
      <xdr:rowOff>606426</xdr:rowOff>
    </xdr:to>
    <xdr:sp macro="" textlink="">
      <xdr:nvSpPr>
        <xdr:cNvPr id="3142" name="Check Box 70" hidden="1">
          <a:extLst>
            <a:ext uri="{63B3BB69-23CF-44E3-9099-C40C66FF867C}">
              <a14:compatExt xmlns:a14="http://schemas.microsoft.com/office/drawing/2010/main" spid="_x0000_s3142"/>
            </a:ext>
            <a:ext uri="{FF2B5EF4-FFF2-40B4-BE49-F238E27FC236}">
              <a16:creationId xmlns:a16="http://schemas.microsoft.com/office/drawing/2014/main" id="{00000000-0008-0000-0400-00004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xdr:oneCellAnchor>
    <xdr:from>
      <xdr:col>4</xdr:col>
      <xdr:colOff>2209800</xdr:colOff>
      <xdr:row>10</xdr:row>
      <xdr:rowOff>28575</xdr:rowOff>
    </xdr:from>
    <xdr:ext cx="476250" cy="447675"/>
    <xdr:sp macro="" textlink="">
      <xdr:nvSpPr>
        <xdr:cNvPr id="76" name="Check Box 11" hidden="1">
          <a:extLst>
            <a:ext uri="{63B3BB69-23CF-44E3-9099-C40C66FF867C}">
              <a14:compatExt xmlns:a14="http://schemas.microsoft.com/office/drawing/2010/main" spid="_x0000_s3083"/>
            </a:ext>
            <a:ext uri="{FF2B5EF4-FFF2-40B4-BE49-F238E27FC236}">
              <a16:creationId xmlns:a16="http://schemas.microsoft.com/office/drawing/2014/main" id="{1AAF5712-01C4-49B4-A390-CC9C35D6B5FC}"/>
            </a:ext>
          </a:extLst>
        </xdr:cNvPr>
        <xdr:cNvSpPr/>
      </xdr:nvSpPr>
      <xdr:spPr bwMode="auto">
        <a:xfrm>
          <a:off x="5600700" y="3295650"/>
          <a:ext cx="4762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3114675</xdr:colOff>
      <xdr:row>10</xdr:row>
      <xdr:rowOff>28575</xdr:rowOff>
    </xdr:from>
    <xdr:ext cx="466725" cy="447675"/>
    <xdr:sp macro="" textlink="">
      <xdr:nvSpPr>
        <xdr:cNvPr id="77" name="Check Box 61" hidden="1">
          <a:extLst>
            <a:ext uri="{63B3BB69-23CF-44E3-9099-C40C66FF867C}">
              <a14:compatExt xmlns:a14="http://schemas.microsoft.com/office/drawing/2010/main" spid="_x0000_s3133"/>
            </a:ext>
            <a:ext uri="{FF2B5EF4-FFF2-40B4-BE49-F238E27FC236}">
              <a16:creationId xmlns:a16="http://schemas.microsoft.com/office/drawing/2014/main" id="{38261A3E-CE9E-4F25-AD8A-9A389AA8AA65}"/>
            </a:ext>
          </a:extLst>
        </xdr:cNvPr>
        <xdr:cNvSpPr/>
      </xdr:nvSpPr>
      <xdr:spPr bwMode="auto">
        <a:xfrm>
          <a:off x="3381375" y="3295650"/>
          <a:ext cx="466725"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4</xdr:col>
      <xdr:colOff>495300</xdr:colOff>
      <xdr:row>10</xdr:row>
      <xdr:rowOff>28575</xdr:rowOff>
    </xdr:from>
    <xdr:ext cx="457200" cy="447675"/>
    <xdr:sp macro="" textlink="">
      <xdr:nvSpPr>
        <xdr:cNvPr id="78" name="Check Box 62" hidden="1">
          <a:extLst>
            <a:ext uri="{63B3BB69-23CF-44E3-9099-C40C66FF867C}">
              <a14:compatExt xmlns:a14="http://schemas.microsoft.com/office/drawing/2010/main" spid="_x0000_s3134"/>
            </a:ext>
            <a:ext uri="{FF2B5EF4-FFF2-40B4-BE49-F238E27FC236}">
              <a16:creationId xmlns:a16="http://schemas.microsoft.com/office/drawing/2014/main" id="{7B83AA52-1F3E-4DC9-9831-1E7104F40AB5}"/>
            </a:ext>
          </a:extLst>
        </xdr:cNvPr>
        <xdr:cNvSpPr/>
      </xdr:nvSpPr>
      <xdr:spPr bwMode="auto">
        <a:xfrm>
          <a:off x="3886200" y="3295650"/>
          <a:ext cx="45720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2209800</xdr:colOff>
      <xdr:row>13</xdr:row>
      <xdr:rowOff>28575</xdr:rowOff>
    </xdr:from>
    <xdr:ext cx="476250" cy="447675"/>
    <xdr:sp macro="" textlink="">
      <xdr:nvSpPr>
        <xdr:cNvPr id="79" name="Check Box 11" hidden="1">
          <a:extLst>
            <a:ext uri="{63B3BB69-23CF-44E3-9099-C40C66FF867C}">
              <a14:compatExt xmlns:a14="http://schemas.microsoft.com/office/drawing/2010/main" spid="_x0000_s3083"/>
            </a:ext>
            <a:ext uri="{FF2B5EF4-FFF2-40B4-BE49-F238E27FC236}">
              <a16:creationId xmlns:a16="http://schemas.microsoft.com/office/drawing/2014/main" id="{F7C1349D-FCD1-46AC-A945-66428B1219DE}"/>
            </a:ext>
          </a:extLst>
        </xdr:cNvPr>
        <xdr:cNvSpPr/>
      </xdr:nvSpPr>
      <xdr:spPr bwMode="auto">
        <a:xfrm>
          <a:off x="5600700" y="3295650"/>
          <a:ext cx="4762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3114675</xdr:colOff>
      <xdr:row>13</xdr:row>
      <xdr:rowOff>28575</xdr:rowOff>
    </xdr:from>
    <xdr:ext cx="466725" cy="447675"/>
    <xdr:sp macro="" textlink="">
      <xdr:nvSpPr>
        <xdr:cNvPr id="80" name="Check Box 61" hidden="1">
          <a:extLst>
            <a:ext uri="{63B3BB69-23CF-44E3-9099-C40C66FF867C}">
              <a14:compatExt xmlns:a14="http://schemas.microsoft.com/office/drawing/2010/main" spid="_x0000_s3133"/>
            </a:ext>
            <a:ext uri="{FF2B5EF4-FFF2-40B4-BE49-F238E27FC236}">
              <a16:creationId xmlns:a16="http://schemas.microsoft.com/office/drawing/2014/main" id="{FB19F1E9-B275-48C5-8D4C-E3A4D9F59E10}"/>
            </a:ext>
          </a:extLst>
        </xdr:cNvPr>
        <xdr:cNvSpPr/>
      </xdr:nvSpPr>
      <xdr:spPr bwMode="auto">
        <a:xfrm>
          <a:off x="3381375" y="3295650"/>
          <a:ext cx="466725"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495300</xdr:colOff>
      <xdr:row>13</xdr:row>
      <xdr:rowOff>28575</xdr:rowOff>
    </xdr:from>
    <xdr:ext cx="457200" cy="447675"/>
    <xdr:sp macro="" textlink="">
      <xdr:nvSpPr>
        <xdr:cNvPr id="81" name="Check Box 62" hidden="1">
          <a:extLst>
            <a:ext uri="{63B3BB69-23CF-44E3-9099-C40C66FF867C}">
              <a14:compatExt xmlns:a14="http://schemas.microsoft.com/office/drawing/2010/main" spid="_x0000_s3134"/>
            </a:ext>
            <a:ext uri="{FF2B5EF4-FFF2-40B4-BE49-F238E27FC236}">
              <a16:creationId xmlns:a16="http://schemas.microsoft.com/office/drawing/2014/main" id="{07702929-7409-46E6-8CA3-30C3103B720E}"/>
            </a:ext>
          </a:extLst>
        </xdr:cNvPr>
        <xdr:cNvSpPr/>
      </xdr:nvSpPr>
      <xdr:spPr bwMode="auto">
        <a:xfrm>
          <a:off x="3886200" y="3295650"/>
          <a:ext cx="45720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3114675</xdr:colOff>
      <xdr:row>13</xdr:row>
      <xdr:rowOff>28575</xdr:rowOff>
    </xdr:from>
    <xdr:ext cx="466725" cy="447675"/>
    <xdr:sp macro="" textlink="">
      <xdr:nvSpPr>
        <xdr:cNvPr id="82" name="Check Box 61" hidden="1">
          <a:extLst>
            <a:ext uri="{63B3BB69-23CF-44E3-9099-C40C66FF867C}">
              <a14:compatExt xmlns:a14="http://schemas.microsoft.com/office/drawing/2010/main" spid="_x0000_s3133"/>
            </a:ext>
            <a:ext uri="{FF2B5EF4-FFF2-40B4-BE49-F238E27FC236}">
              <a16:creationId xmlns:a16="http://schemas.microsoft.com/office/drawing/2014/main" id="{B6FD088F-6374-422D-B13B-183AB676BC1B}"/>
            </a:ext>
          </a:extLst>
        </xdr:cNvPr>
        <xdr:cNvSpPr/>
      </xdr:nvSpPr>
      <xdr:spPr bwMode="auto">
        <a:xfrm>
          <a:off x="5713095" y="3295650"/>
          <a:ext cx="466725"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4</xdr:col>
      <xdr:colOff>2209800</xdr:colOff>
      <xdr:row>13</xdr:row>
      <xdr:rowOff>28575</xdr:rowOff>
    </xdr:from>
    <xdr:ext cx="476250" cy="447675"/>
    <xdr:sp macro="" textlink="">
      <xdr:nvSpPr>
        <xdr:cNvPr id="83" name="Check Box 11" hidden="1">
          <a:extLst>
            <a:ext uri="{63B3BB69-23CF-44E3-9099-C40C66FF867C}">
              <a14:compatExt xmlns:a14="http://schemas.microsoft.com/office/drawing/2010/main" spid="_x0000_s3083"/>
            </a:ext>
            <a:ext uri="{FF2B5EF4-FFF2-40B4-BE49-F238E27FC236}">
              <a16:creationId xmlns:a16="http://schemas.microsoft.com/office/drawing/2014/main" id="{C9FEB9C3-FC12-4912-9315-C8283E370759}"/>
            </a:ext>
          </a:extLst>
        </xdr:cNvPr>
        <xdr:cNvSpPr/>
      </xdr:nvSpPr>
      <xdr:spPr bwMode="auto">
        <a:xfrm>
          <a:off x="5600700" y="3295650"/>
          <a:ext cx="47625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3114675</xdr:colOff>
      <xdr:row>13</xdr:row>
      <xdr:rowOff>28575</xdr:rowOff>
    </xdr:from>
    <xdr:ext cx="466725" cy="447675"/>
    <xdr:sp macro="" textlink="">
      <xdr:nvSpPr>
        <xdr:cNvPr id="84" name="Check Box 61" hidden="1">
          <a:extLst>
            <a:ext uri="{63B3BB69-23CF-44E3-9099-C40C66FF867C}">
              <a14:compatExt xmlns:a14="http://schemas.microsoft.com/office/drawing/2010/main" spid="_x0000_s3133"/>
            </a:ext>
            <a:ext uri="{FF2B5EF4-FFF2-40B4-BE49-F238E27FC236}">
              <a16:creationId xmlns:a16="http://schemas.microsoft.com/office/drawing/2014/main" id="{86C4AB85-BECC-4B3F-9F6C-29DCCCAA4A01}"/>
            </a:ext>
          </a:extLst>
        </xdr:cNvPr>
        <xdr:cNvSpPr/>
      </xdr:nvSpPr>
      <xdr:spPr bwMode="auto">
        <a:xfrm>
          <a:off x="3381375" y="3295650"/>
          <a:ext cx="466725"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4</xdr:col>
      <xdr:colOff>495300</xdr:colOff>
      <xdr:row>13</xdr:row>
      <xdr:rowOff>28575</xdr:rowOff>
    </xdr:from>
    <xdr:ext cx="457200" cy="447675"/>
    <xdr:sp macro="" textlink="">
      <xdr:nvSpPr>
        <xdr:cNvPr id="85" name="Check Box 62" hidden="1">
          <a:extLst>
            <a:ext uri="{63B3BB69-23CF-44E3-9099-C40C66FF867C}">
              <a14:compatExt xmlns:a14="http://schemas.microsoft.com/office/drawing/2010/main" spid="_x0000_s3134"/>
            </a:ext>
            <a:ext uri="{FF2B5EF4-FFF2-40B4-BE49-F238E27FC236}">
              <a16:creationId xmlns:a16="http://schemas.microsoft.com/office/drawing/2014/main" id="{D6107427-CEC1-4E2E-B6C5-8BFB530FA5CF}"/>
            </a:ext>
          </a:extLst>
        </xdr:cNvPr>
        <xdr:cNvSpPr/>
      </xdr:nvSpPr>
      <xdr:spPr bwMode="auto">
        <a:xfrm>
          <a:off x="3886200" y="3295650"/>
          <a:ext cx="457200"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4</xdr:col>
      <xdr:colOff>3114675</xdr:colOff>
      <xdr:row>13</xdr:row>
      <xdr:rowOff>28575</xdr:rowOff>
    </xdr:from>
    <xdr:ext cx="466725" cy="447675"/>
    <xdr:sp macro="" textlink="">
      <xdr:nvSpPr>
        <xdr:cNvPr id="86" name="Check Box 61" hidden="1">
          <a:extLst>
            <a:ext uri="{63B3BB69-23CF-44E3-9099-C40C66FF867C}">
              <a14:compatExt xmlns:a14="http://schemas.microsoft.com/office/drawing/2010/main" spid="_x0000_s3133"/>
            </a:ext>
            <a:ext uri="{FF2B5EF4-FFF2-40B4-BE49-F238E27FC236}">
              <a16:creationId xmlns:a16="http://schemas.microsoft.com/office/drawing/2014/main" id="{F83347FF-2FDB-496F-8D38-08BDAFF7FA88}"/>
            </a:ext>
          </a:extLst>
        </xdr:cNvPr>
        <xdr:cNvSpPr/>
      </xdr:nvSpPr>
      <xdr:spPr bwMode="auto">
        <a:xfrm>
          <a:off x="5713095" y="3295650"/>
          <a:ext cx="466725" cy="447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3114675</xdr:colOff>
      <xdr:row>21</xdr:row>
      <xdr:rowOff>2133600</xdr:rowOff>
    </xdr:from>
    <xdr:ext cx="466725" cy="282575"/>
    <xdr:sp macro="" textlink="">
      <xdr:nvSpPr>
        <xdr:cNvPr id="87" name="Check Box 29" hidden="1">
          <a:extLst>
            <a:ext uri="{63B3BB69-23CF-44E3-9099-C40C66FF867C}">
              <a14:compatExt xmlns:a14="http://schemas.microsoft.com/office/drawing/2010/main" spid="_x0000_s3101"/>
            </a:ext>
            <a:ext uri="{FF2B5EF4-FFF2-40B4-BE49-F238E27FC236}">
              <a16:creationId xmlns:a16="http://schemas.microsoft.com/office/drawing/2014/main" id="{EADABE26-6DA3-4CD8-8806-4A7FC33F4DD8}"/>
            </a:ext>
          </a:extLst>
        </xdr:cNvPr>
        <xdr:cNvSpPr/>
      </xdr:nvSpPr>
      <xdr:spPr bwMode="auto">
        <a:xfrm>
          <a:off x="3381375" y="21478875"/>
          <a:ext cx="466725" cy="282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4</xdr:col>
      <xdr:colOff>495300</xdr:colOff>
      <xdr:row>21</xdr:row>
      <xdr:rowOff>2133600</xdr:rowOff>
    </xdr:from>
    <xdr:ext cx="457200" cy="282575"/>
    <xdr:sp macro="" textlink="">
      <xdr:nvSpPr>
        <xdr:cNvPr id="88" name="Check Box 30" hidden="1">
          <a:extLst>
            <a:ext uri="{63B3BB69-23CF-44E3-9099-C40C66FF867C}">
              <a14:compatExt xmlns:a14="http://schemas.microsoft.com/office/drawing/2010/main" spid="_x0000_s3102"/>
            </a:ext>
            <a:ext uri="{FF2B5EF4-FFF2-40B4-BE49-F238E27FC236}">
              <a16:creationId xmlns:a16="http://schemas.microsoft.com/office/drawing/2014/main" id="{827239F4-1A07-461D-B15A-CEE8D4CD04FF}"/>
            </a:ext>
          </a:extLst>
        </xdr:cNvPr>
        <xdr:cNvSpPr/>
      </xdr:nvSpPr>
      <xdr:spPr bwMode="auto">
        <a:xfrm>
          <a:off x="3886200" y="21478875"/>
          <a:ext cx="457200" cy="282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4</xdr:col>
      <xdr:colOff>2209800</xdr:colOff>
      <xdr:row>21</xdr:row>
      <xdr:rowOff>2133600</xdr:rowOff>
    </xdr:from>
    <xdr:ext cx="476250" cy="282575"/>
    <xdr:sp macro="" textlink="">
      <xdr:nvSpPr>
        <xdr:cNvPr id="89" name="Check Box 39" hidden="1">
          <a:extLst>
            <a:ext uri="{63B3BB69-23CF-44E3-9099-C40C66FF867C}">
              <a14:compatExt xmlns:a14="http://schemas.microsoft.com/office/drawing/2010/main" spid="_x0000_s3111"/>
            </a:ext>
            <a:ext uri="{FF2B5EF4-FFF2-40B4-BE49-F238E27FC236}">
              <a16:creationId xmlns:a16="http://schemas.microsoft.com/office/drawing/2014/main" id="{13ABD964-0F37-4694-AF9A-F09D6E07F105}"/>
            </a:ext>
          </a:extLst>
        </xdr:cNvPr>
        <xdr:cNvSpPr/>
      </xdr:nvSpPr>
      <xdr:spPr bwMode="auto">
        <a:xfrm>
          <a:off x="5600700" y="21478875"/>
          <a:ext cx="476250" cy="282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2759096</xdr:colOff>
      <xdr:row>7</xdr:row>
      <xdr:rowOff>313284</xdr:rowOff>
    </xdr:from>
    <xdr:to>
      <xdr:col>2</xdr:col>
      <xdr:colOff>2759456</xdr:colOff>
      <xdr:row>7</xdr:row>
      <xdr:rowOff>319994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2">
              <a:extLst>
                <a:ext uri="{FF2B5EF4-FFF2-40B4-BE49-F238E27FC236}">
                  <a16:creationId xmlns:a16="http://schemas.microsoft.com/office/drawing/2014/main" id="{00000000-0008-0000-0500-000002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xdr14="http://schemas.microsoft.com/office/excel/2010/spreadsheetDrawing" xmlns=""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twoCellAnchor editAs="oneCell">
    <xdr:from>
      <xdr:col>3</xdr:col>
      <xdr:colOff>1905000</xdr:colOff>
      <xdr:row>36</xdr:row>
      <xdr:rowOff>76200</xdr:rowOff>
    </xdr:from>
    <xdr:to>
      <xdr:col>4</xdr:col>
      <xdr:colOff>400050</xdr:colOff>
      <xdr:row>37</xdr:row>
      <xdr:rowOff>76200</xdr:rowOff>
    </xdr:to>
    <xdr:sp macro="" textlink="">
      <xdr:nvSpPr>
        <xdr:cNvPr id="4097" name="Check Box 1" hidden="1">
          <a:extLst>
            <a:ext uri="{63B3BB69-23CF-44E3-9099-C40C66FF867C}">
              <a14:compatExt xmlns:a14="http://schemas.microsoft.com/office/drawing/2010/main"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438150</xdr:colOff>
      <xdr:row>36</xdr:row>
      <xdr:rowOff>76200</xdr:rowOff>
    </xdr:from>
    <xdr:to>
      <xdr:col>4</xdr:col>
      <xdr:colOff>968375</xdr:colOff>
      <xdr:row>37</xdr:row>
      <xdr:rowOff>76200</xdr:rowOff>
    </xdr:to>
    <xdr:sp macro="" textlink="">
      <xdr:nvSpPr>
        <xdr:cNvPr id="4098" name="Check Box 2" hidden="1">
          <a:extLst>
            <a:ext uri="{63B3BB69-23CF-44E3-9099-C40C66FF867C}">
              <a14:compatExt xmlns:a14="http://schemas.microsoft.com/office/drawing/2010/main"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4</xdr:col>
      <xdr:colOff>952500</xdr:colOff>
      <xdr:row>36</xdr:row>
      <xdr:rowOff>76200</xdr:rowOff>
    </xdr:from>
    <xdr:to>
      <xdr:col>5</xdr:col>
      <xdr:colOff>247650</xdr:colOff>
      <xdr:row>37</xdr:row>
      <xdr:rowOff>76200</xdr:rowOff>
    </xdr:to>
    <xdr:sp macro="" textlink="">
      <xdr:nvSpPr>
        <xdr:cNvPr id="4099" name="Check Box 3" hidden="1">
          <a:extLst>
            <a:ext uri="{63B3BB69-23CF-44E3-9099-C40C66FF867C}">
              <a14:compatExt xmlns:a14="http://schemas.microsoft.com/office/drawing/2010/main"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2982743</xdr:colOff>
      <xdr:row>41</xdr:row>
      <xdr:rowOff>54867</xdr:rowOff>
    </xdr:from>
    <xdr:to>
      <xdr:col>3</xdr:col>
      <xdr:colOff>891802</xdr:colOff>
      <xdr:row>45</xdr:row>
      <xdr:rowOff>5566</xdr:rowOff>
    </xdr:to>
    <xdr:grpSp>
      <xdr:nvGrpSpPr>
        <xdr:cNvPr id="2" name="Group 135">
          <a:extLst>
            <a:ext uri="{FF2B5EF4-FFF2-40B4-BE49-F238E27FC236}">
              <a16:creationId xmlns:a16="http://schemas.microsoft.com/office/drawing/2014/main" id="{70589F42-B3DD-43C5-9159-02827EA522B1}"/>
            </a:ext>
          </a:extLst>
        </xdr:cNvPr>
        <xdr:cNvGrpSpPr>
          <a:grpSpLocks/>
        </xdr:cNvGrpSpPr>
      </xdr:nvGrpSpPr>
      <xdr:grpSpPr bwMode="auto">
        <a:xfrm>
          <a:off x="3217928" y="41547413"/>
          <a:ext cx="1078180" cy="679773"/>
          <a:chOff x="30480" y="148175"/>
          <a:chExt cx="10668" cy="2191"/>
        </a:xfrm>
      </xdr:grpSpPr>
      <xdr:sp macro="" textlink="">
        <xdr:nvSpPr>
          <xdr:cNvPr id="11265" name="Check Box 1" hidden="1">
            <a:extLst>
              <a:ext uri="{63B3BB69-23CF-44E3-9099-C40C66FF867C}">
                <a14:compatExt xmlns:a14="http://schemas.microsoft.com/office/drawing/2010/main" spid="_x0000_s11265"/>
              </a:ext>
              <a:ext uri="{FF2B5EF4-FFF2-40B4-BE49-F238E27FC236}">
                <a16:creationId xmlns:a16="http://schemas.microsoft.com/office/drawing/2014/main" id="{00000000-0008-0000-0900-000004880000}"/>
              </a:ext>
            </a:extLst>
          </xdr:cNvPr>
          <xdr:cNvSpPr/>
        </xdr:nvSpPr>
        <xdr:spPr bwMode="auto">
          <a:xfrm>
            <a:off x="30480" y="148175"/>
            <a:ext cx="5143" cy="2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xmlns:a14="http://schemas.microsoft.com/office/drawing/2010/main" spid="_x0000_s11266"/>
              </a:ext>
              <a:ext uri="{FF2B5EF4-FFF2-40B4-BE49-F238E27FC236}">
                <a16:creationId xmlns:a16="http://schemas.microsoft.com/office/drawing/2014/main" id="{00000000-0008-0000-0900-000005880000}"/>
              </a:ext>
            </a:extLst>
          </xdr:cNvPr>
          <xdr:cNvSpPr/>
        </xdr:nvSpPr>
        <xdr:spPr bwMode="auto">
          <a:xfrm>
            <a:off x="36004" y="148175"/>
            <a:ext cx="5144" cy="21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23131</xdr:colOff>
      <xdr:row>1</xdr:row>
      <xdr:rowOff>36739</xdr:rowOff>
    </xdr:from>
    <xdr:ext cx="1417647" cy="1038225"/>
    <xdr:pic>
      <xdr:nvPicPr>
        <xdr:cNvPr id="2" name="logo-image" descr="Home">
          <a:extLst>
            <a:ext uri="{FF2B5EF4-FFF2-40B4-BE49-F238E27FC236}">
              <a16:creationId xmlns:a16="http://schemas.microsoft.com/office/drawing/2014/main" id="{A93AC6FE-B134-439A-8884-CE4D0A17F9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3681" y="227239"/>
          <a:ext cx="1417647" cy="10382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3-21T21:59:44.470"/>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espachoministerial@miambiente.gob.hn" TargetMode="External"/><Relationship Id="rId1" Type="http://schemas.openxmlformats.org/officeDocument/2006/relationships/hyperlink" Target="mailto:despachoministerial@miambiente.gob.hn"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hyperlink" Target="https://www.adaptation-fund.org/wp-content/uploads/2019/10/Results-Tracker-Guidance-Document-Updated_July-2019.doc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vicente.va859@gmail.com" TargetMode="External"/><Relationship Id="rId2" Type="http://schemas.openxmlformats.org/officeDocument/2006/relationships/hyperlink" Target="mailto:astrid.mejia@undp.org" TargetMode="External"/><Relationship Id="rId1" Type="http://schemas.openxmlformats.org/officeDocument/2006/relationships/hyperlink" Target="mailto:arlesalvarez47@hotmail.com"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P189"/>
  <sheetViews>
    <sheetView zoomScale="110" zoomScaleNormal="110" workbookViewId="0">
      <selection activeCell="D43" sqref="D43"/>
    </sheetView>
  </sheetViews>
  <sheetFormatPr defaultColWidth="102.36328125" defaultRowHeight="14" x14ac:dyDescent="0.3"/>
  <cols>
    <col min="1" max="1" width="2.453125" style="2" customWidth="1"/>
    <col min="2" max="2" width="9.6328125" style="1" customWidth="1"/>
    <col min="3" max="3" width="15.1796875" style="1" customWidth="1"/>
    <col min="4" max="4" width="119" style="2" customWidth="1"/>
    <col min="5" max="5" width="4.81640625" style="2" customWidth="1"/>
    <col min="6" max="6" width="9.1796875" style="2" customWidth="1"/>
    <col min="7" max="7" width="12.36328125" style="2" customWidth="1"/>
    <col min="8" max="8" width="15.453125" style="2" hidden="1" customWidth="1"/>
    <col min="9" max="13" width="0" style="2" hidden="1" customWidth="1"/>
    <col min="14" max="15" width="9.1796875" style="2" hidden="1" customWidth="1"/>
    <col min="16" max="16" width="0" style="2" hidden="1" customWidth="1"/>
    <col min="17" max="251" width="9.1796875" style="2" customWidth="1"/>
    <col min="252" max="252" width="2.6328125" style="2" customWidth="1"/>
    <col min="253" max="254" width="9.1796875" style="2" customWidth="1"/>
    <col min="255" max="255" width="17.36328125" style="2" customWidth="1"/>
    <col min="256" max="16384" width="102.36328125" style="2"/>
  </cols>
  <sheetData>
    <row r="1" spans="2:16" ht="14.5" thickBot="1" x14ac:dyDescent="0.35"/>
    <row r="2" spans="2:16" ht="14.5" thickBot="1" x14ac:dyDescent="0.35">
      <c r="B2" s="3"/>
      <c r="C2" s="4"/>
      <c r="D2" s="5"/>
      <c r="E2" s="6"/>
    </row>
    <row r="3" spans="2:16" ht="18" thickBot="1" x14ac:dyDescent="0.4">
      <c r="B3" s="7"/>
      <c r="C3" s="8"/>
      <c r="D3" s="9" t="s">
        <v>0</v>
      </c>
      <c r="E3" s="10"/>
    </row>
    <row r="4" spans="2:16" ht="14.5" thickBot="1" x14ac:dyDescent="0.35">
      <c r="B4" s="7"/>
      <c r="C4" s="8"/>
      <c r="D4" s="11" t="s">
        <v>1</v>
      </c>
      <c r="E4" s="10"/>
    </row>
    <row r="5" spans="2:16" ht="14.5" thickBot="1" x14ac:dyDescent="0.35">
      <c r="B5" s="7"/>
      <c r="C5" s="12" t="s">
        <v>2</v>
      </c>
      <c r="D5" s="13" t="s">
        <v>3</v>
      </c>
      <c r="E5" s="10"/>
    </row>
    <row r="6" spans="2:16" s="18" customFormat="1" ht="14.5" thickBot="1" x14ac:dyDescent="0.35">
      <c r="B6" s="14"/>
      <c r="C6" s="15"/>
      <c r="D6" s="16"/>
      <c r="E6" s="17"/>
      <c r="G6" s="2"/>
      <c r="H6" s="2"/>
      <c r="I6" s="2"/>
      <c r="J6" s="2"/>
      <c r="K6" s="2"/>
      <c r="L6" s="2"/>
      <c r="M6" s="2"/>
      <c r="N6" s="2"/>
      <c r="O6" s="2"/>
      <c r="P6" s="2"/>
    </row>
    <row r="7" spans="2:16" s="18" customFormat="1" ht="30.75" customHeight="1" thickBot="1" x14ac:dyDescent="0.35">
      <c r="B7" s="14"/>
      <c r="C7" s="19" t="s">
        <v>4</v>
      </c>
      <c r="D7" s="20" t="s">
        <v>5</v>
      </c>
      <c r="E7" s="17"/>
      <c r="G7" s="2"/>
      <c r="H7" s="2"/>
      <c r="I7" s="2"/>
      <c r="J7" s="2"/>
      <c r="K7" s="2"/>
      <c r="L7" s="2"/>
      <c r="M7" s="2"/>
      <c r="N7" s="2"/>
      <c r="O7" s="2"/>
      <c r="P7" s="2"/>
    </row>
    <row r="8" spans="2:16" s="18" customFormat="1" hidden="1" x14ac:dyDescent="0.3">
      <c r="B8" s="7"/>
      <c r="C8" s="8"/>
      <c r="D8" s="11"/>
      <c r="E8" s="17"/>
      <c r="G8" s="2"/>
      <c r="H8" s="2"/>
      <c r="I8" s="2"/>
      <c r="J8" s="2"/>
      <c r="K8" s="2"/>
      <c r="L8" s="2"/>
      <c r="M8" s="2"/>
      <c r="N8" s="2"/>
      <c r="O8" s="2"/>
      <c r="P8" s="2"/>
    </row>
    <row r="9" spans="2:16" s="18" customFormat="1" hidden="1" x14ac:dyDescent="0.3">
      <c r="B9" s="7"/>
      <c r="C9" s="8"/>
      <c r="D9" s="11"/>
      <c r="E9" s="17"/>
      <c r="G9" s="2"/>
      <c r="H9" s="2"/>
      <c r="I9" s="2"/>
      <c r="J9" s="2"/>
      <c r="K9" s="2"/>
      <c r="L9" s="2"/>
      <c r="M9" s="2"/>
      <c r="N9" s="2"/>
      <c r="O9" s="2"/>
      <c r="P9" s="2"/>
    </row>
    <row r="10" spans="2:16" s="18" customFormat="1" hidden="1" x14ac:dyDescent="0.3">
      <c r="B10" s="7"/>
      <c r="C10" s="8"/>
      <c r="D10" s="11"/>
      <c r="E10" s="17"/>
      <c r="G10" s="2"/>
      <c r="H10" s="2"/>
      <c r="I10" s="2"/>
      <c r="J10" s="2"/>
      <c r="K10" s="2"/>
      <c r="L10" s="2"/>
      <c r="M10" s="2"/>
      <c r="N10" s="2"/>
      <c r="O10" s="2"/>
      <c r="P10" s="2"/>
    </row>
    <row r="11" spans="2:16" s="18" customFormat="1" hidden="1" x14ac:dyDescent="0.3">
      <c r="B11" s="7"/>
      <c r="C11" s="8"/>
      <c r="D11" s="11"/>
      <c r="E11" s="17"/>
      <c r="G11" s="2"/>
      <c r="H11" s="2"/>
      <c r="I11" s="2"/>
      <c r="J11" s="2"/>
      <c r="K11" s="2"/>
      <c r="L11" s="2"/>
      <c r="M11" s="2"/>
      <c r="N11" s="2"/>
      <c r="O11" s="2"/>
      <c r="P11" s="2"/>
    </row>
    <row r="12" spans="2:16" s="18" customFormat="1" ht="14.5" thickBot="1" x14ac:dyDescent="0.35">
      <c r="B12" s="14"/>
      <c r="C12" s="15"/>
      <c r="D12" s="16"/>
      <c r="E12" s="17"/>
      <c r="G12" s="2"/>
      <c r="H12" s="2"/>
      <c r="I12" s="2"/>
      <c r="J12" s="2"/>
      <c r="K12" s="2"/>
      <c r="L12" s="2"/>
      <c r="M12" s="2"/>
      <c r="N12" s="2"/>
      <c r="O12" s="2"/>
      <c r="P12" s="2"/>
    </row>
    <row r="13" spans="2:16" s="18" customFormat="1" ht="244.5" customHeight="1" thickBot="1" x14ac:dyDescent="0.35">
      <c r="B13" s="14"/>
      <c r="C13" s="21" t="s">
        <v>6</v>
      </c>
      <c r="D13" s="22" t="s">
        <v>7</v>
      </c>
      <c r="E13" s="17"/>
      <c r="G13" s="2"/>
      <c r="H13" s="2"/>
      <c r="I13" s="2"/>
      <c r="J13" s="2"/>
      <c r="K13" s="2"/>
      <c r="L13" s="2"/>
      <c r="M13" s="2"/>
      <c r="N13" s="2"/>
      <c r="O13" s="2"/>
      <c r="P13" s="2"/>
    </row>
    <row r="14" spans="2:16" s="18" customFormat="1" ht="14.5" thickBot="1" x14ac:dyDescent="0.35">
      <c r="B14" s="14"/>
      <c r="C14" s="15"/>
      <c r="D14" s="16"/>
      <c r="E14" s="17"/>
      <c r="G14" s="2"/>
      <c r="H14" s="2" t="s">
        <v>8</v>
      </c>
      <c r="I14" s="2" t="s">
        <v>9</v>
      </c>
      <c r="J14" s="2"/>
      <c r="K14" s="2" t="s">
        <v>10</v>
      </c>
      <c r="L14" s="2" t="s">
        <v>11</v>
      </c>
      <c r="M14" s="2" t="s">
        <v>12</v>
      </c>
      <c r="N14" s="2" t="s">
        <v>13</v>
      </c>
      <c r="O14" s="2" t="s">
        <v>14</v>
      </c>
      <c r="P14" s="2" t="s">
        <v>15</v>
      </c>
    </row>
    <row r="15" spans="2:16" s="18" customFormat="1" x14ac:dyDescent="0.3">
      <c r="B15" s="14"/>
      <c r="C15" s="23" t="s">
        <v>16</v>
      </c>
      <c r="D15" s="24" t="s">
        <v>17</v>
      </c>
      <c r="E15" s="17"/>
      <c r="G15" s="2"/>
      <c r="H15" s="25" t="s">
        <v>18</v>
      </c>
      <c r="I15" s="2" t="s">
        <v>19</v>
      </c>
      <c r="J15" s="2" t="s">
        <v>20</v>
      </c>
      <c r="K15" s="2" t="s">
        <v>21</v>
      </c>
      <c r="L15" s="2">
        <v>1</v>
      </c>
      <c r="M15" s="2">
        <v>1</v>
      </c>
      <c r="N15" s="2" t="s">
        <v>22</v>
      </c>
      <c r="O15" s="2" t="s">
        <v>23</v>
      </c>
      <c r="P15" s="2" t="s">
        <v>24</v>
      </c>
    </row>
    <row r="16" spans="2:16" s="18" customFormat="1" ht="29.25" customHeight="1" x14ac:dyDescent="0.3">
      <c r="B16" s="492" t="s">
        <v>25</v>
      </c>
      <c r="C16" s="493"/>
      <c r="D16" s="26" t="s">
        <v>26</v>
      </c>
      <c r="E16" s="17"/>
      <c r="G16" s="2"/>
      <c r="H16" s="25" t="s">
        <v>27</v>
      </c>
      <c r="I16" s="2" t="s">
        <v>28</v>
      </c>
      <c r="J16" s="2" t="s">
        <v>29</v>
      </c>
      <c r="K16" s="2" t="s">
        <v>30</v>
      </c>
      <c r="L16" s="2">
        <v>2</v>
      </c>
      <c r="M16" s="2">
        <v>2</v>
      </c>
      <c r="N16" s="2" t="s">
        <v>31</v>
      </c>
      <c r="O16" s="2" t="s">
        <v>32</v>
      </c>
      <c r="P16" s="2" t="s">
        <v>33</v>
      </c>
    </row>
    <row r="17" spans="2:16" s="18" customFormat="1" x14ac:dyDescent="0.3">
      <c r="B17" s="14"/>
      <c r="C17" s="23" t="s">
        <v>34</v>
      </c>
      <c r="D17" s="26" t="s">
        <v>35</v>
      </c>
      <c r="E17" s="17"/>
      <c r="G17" s="2"/>
      <c r="H17" s="25" t="s">
        <v>36</v>
      </c>
      <c r="I17" s="2" t="s">
        <v>37</v>
      </c>
      <c r="J17" s="2"/>
      <c r="K17" s="2" t="s">
        <v>38</v>
      </c>
      <c r="L17" s="2">
        <v>3</v>
      </c>
      <c r="M17" s="2">
        <v>3</v>
      </c>
      <c r="N17" s="2" t="s">
        <v>39</v>
      </c>
      <c r="O17" s="2" t="s">
        <v>40</v>
      </c>
      <c r="P17" s="2" t="s">
        <v>41</v>
      </c>
    </row>
    <row r="18" spans="2:16" s="18" customFormat="1" x14ac:dyDescent="0.3">
      <c r="B18" s="27"/>
      <c r="C18" s="21" t="s">
        <v>42</v>
      </c>
      <c r="D18" s="26" t="s">
        <v>43</v>
      </c>
      <c r="E18" s="17"/>
      <c r="G18" s="2"/>
      <c r="H18" s="25" t="s">
        <v>44</v>
      </c>
      <c r="I18" s="2"/>
      <c r="J18" s="2"/>
      <c r="K18" s="2" t="s">
        <v>45</v>
      </c>
      <c r="L18" s="2">
        <v>5</v>
      </c>
      <c r="M18" s="2">
        <v>5</v>
      </c>
      <c r="N18" s="2" t="s">
        <v>46</v>
      </c>
      <c r="O18" s="2" t="s">
        <v>47</v>
      </c>
      <c r="P18" s="2" t="s">
        <v>48</v>
      </c>
    </row>
    <row r="19" spans="2:16" s="18" customFormat="1" ht="44.25" customHeight="1" thickBot="1" x14ac:dyDescent="0.35">
      <c r="B19" s="494" t="s">
        <v>49</v>
      </c>
      <c r="C19" s="495"/>
      <c r="D19" s="28" t="s">
        <v>50</v>
      </c>
      <c r="E19" s="17"/>
      <c r="G19" s="2"/>
      <c r="H19" s="25" t="s">
        <v>51</v>
      </c>
      <c r="I19" s="2"/>
      <c r="J19" s="2"/>
      <c r="K19" s="2" t="s">
        <v>52</v>
      </c>
      <c r="L19" s="2"/>
      <c r="M19" s="2"/>
      <c r="N19" s="2"/>
      <c r="O19" s="2" t="s">
        <v>53</v>
      </c>
      <c r="P19" s="2" t="s">
        <v>54</v>
      </c>
    </row>
    <row r="20" spans="2:16" s="18" customFormat="1" x14ac:dyDescent="0.3">
      <c r="B20" s="14"/>
      <c r="C20" s="21"/>
      <c r="D20" s="16"/>
      <c r="E20" s="10"/>
      <c r="F20" s="25"/>
      <c r="G20" s="2"/>
      <c r="H20" s="2"/>
      <c r="J20" s="2"/>
      <c r="K20" s="2"/>
      <c r="L20" s="2"/>
      <c r="M20" s="2" t="s">
        <v>55</v>
      </c>
      <c r="N20" s="2" t="s">
        <v>56</v>
      </c>
    </row>
    <row r="21" spans="2:16" s="18" customFormat="1" x14ac:dyDescent="0.3">
      <c r="B21" s="14"/>
      <c r="C21" s="12" t="s">
        <v>57</v>
      </c>
      <c r="D21" s="16"/>
      <c r="E21" s="10"/>
      <c r="F21" s="25"/>
      <c r="G21" s="2"/>
      <c r="H21" s="2"/>
      <c r="J21" s="2"/>
      <c r="K21" s="2"/>
      <c r="L21" s="2"/>
      <c r="M21" s="2" t="s">
        <v>58</v>
      </c>
      <c r="N21" s="2" t="s">
        <v>59</v>
      </c>
    </row>
    <row r="22" spans="2:16" s="18" customFormat="1" ht="14.5" thickBot="1" x14ac:dyDescent="0.35">
      <c r="B22" s="14"/>
      <c r="C22" s="29" t="s">
        <v>60</v>
      </c>
      <c r="D22" s="16"/>
      <c r="E22" s="17"/>
      <c r="G22" s="2"/>
      <c r="H22" s="25" t="s">
        <v>61</v>
      </c>
      <c r="I22" s="2"/>
      <c r="J22" s="2"/>
      <c r="L22" s="2"/>
      <c r="M22" s="2"/>
      <c r="N22" s="2"/>
      <c r="O22" s="2" t="s">
        <v>62</v>
      </c>
      <c r="P22" s="2" t="s">
        <v>63</v>
      </c>
    </row>
    <row r="23" spans="2:16" s="18" customFormat="1" x14ac:dyDescent="0.3">
      <c r="B23" s="492" t="s">
        <v>64</v>
      </c>
      <c r="C23" s="493"/>
      <c r="D23" s="496" t="s">
        <v>65</v>
      </c>
      <c r="E23" s="17"/>
      <c r="G23" s="2"/>
      <c r="H23" s="25"/>
      <c r="I23" s="2"/>
      <c r="J23" s="2"/>
      <c r="L23" s="2"/>
      <c r="M23" s="2"/>
      <c r="N23" s="2"/>
      <c r="O23" s="2"/>
      <c r="P23" s="2"/>
    </row>
    <row r="24" spans="2:16" s="18" customFormat="1" ht="4.5" customHeight="1" x14ac:dyDescent="0.3">
      <c r="B24" s="492"/>
      <c r="C24" s="493"/>
      <c r="D24" s="497"/>
      <c r="E24" s="17"/>
      <c r="G24" s="2"/>
      <c r="H24" s="25"/>
      <c r="I24" s="2"/>
      <c r="J24" s="2"/>
      <c r="L24" s="2"/>
      <c r="M24" s="2"/>
      <c r="N24" s="2"/>
      <c r="O24" s="2"/>
      <c r="P24" s="2"/>
    </row>
    <row r="25" spans="2:16" s="18" customFormat="1" ht="27.75" customHeight="1" x14ac:dyDescent="0.3">
      <c r="B25" s="492" t="s">
        <v>66</v>
      </c>
      <c r="C25" s="493"/>
      <c r="D25" s="30" t="s">
        <v>67</v>
      </c>
      <c r="E25" s="17"/>
      <c r="F25" s="2"/>
      <c r="G25" s="25"/>
      <c r="H25" s="2"/>
      <c r="I25" s="2"/>
      <c r="K25" s="2"/>
      <c r="L25" s="2"/>
      <c r="M25" s="2"/>
      <c r="N25" s="2" t="s">
        <v>68</v>
      </c>
      <c r="O25" s="2" t="s">
        <v>69</v>
      </c>
    </row>
    <row r="26" spans="2:16" s="18" customFormat="1" ht="32.25" customHeight="1" x14ac:dyDescent="0.3">
      <c r="B26" s="492" t="s">
        <v>70</v>
      </c>
      <c r="C26" s="493"/>
      <c r="D26" s="30" t="s">
        <v>71</v>
      </c>
      <c r="E26" s="17"/>
      <c r="F26" s="2"/>
      <c r="G26" s="25"/>
      <c r="H26" s="2"/>
      <c r="I26" s="2"/>
      <c r="K26" s="2"/>
      <c r="L26" s="2"/>
      <c r="M26" s="2"/>
      <c r="N26" s="2" t="s">
        <v>72</v>
      </c>
      <c r="O26" s="2" t="s">
        <v>73</v>
      </c>
    </row>
    <row r="27" spans="2:16" s="18" customFormat="1" ht="28.5" customHeight="1" x14ac:dyDescent="0.3">
      <c r="B27" s="490" t="s">
        <v>74</v>
      </c>
      <c r="C27" s="498"/>
      <c r="D27" s="454">
        <v>44560</v>
      </c>
      <c r="E27" s="31"/>
      <c r="F27" s="2"/>
      <c r="G27" s="25"/>
      <c r="H27" s="2"/>
      <c r="I27" s="2"/>
      <c r="J27" s="2"/>
      <c r="K27" s="2"/>
      <c r="L27" s="2"/>
      <c r="M27" s="2"/>
      <c r="N27" s="2"/>
      <c r="O27" s="2"/>
    </row>
    <row r="28" spans="2:16" s="18" customFormat="1" ht="14.25" customHeight="1" x14ac:dyDescent="0.3">
      <c r="B28" s="300"/>
      <c r="C28" s="301"/>
      <c r="D28" s="30"/>
      <c r="E28" s="31"/>
      <c r="F28" s="2"/>
      <c r="G28" s="25"/>
      <c r="H28" s="2"/>
      <c r="I28" s="2"/>
      <c r="J28" s="2"/>
      <c r="K28" s="2"/>
      <c r="L28" s="2"/>
      <c r="M28" s="2"/>
      <c r="N28" s="2"/>
      <c r="O28" s="2"/>
    </row>
    <row r="29" spans="2:16" s="18" customFormat="1" x14ac:dyDescent="0.3">
      <c r="B29" s="32"/>
      <c r="C29" s="33" t="s">
        <v>75</v>
      </c>
      <c r="D29" s="34" t="s">
        <v>76</v>
      </c>
      <c r="E29" s="17"/>
      <c r="F29" s="2"/>
      <c r="G29" s="25"/>
      <c r="H29" s="2"/>
      <c r="I29" s="2"/>
      <c r="J29" s="2"/>
      <c r="K29" s="2"/>
      <c r="L29" s="2"/>
      <c r="M29" s="2"/>
      <c r="N29" s="2"/>
      <c r="O29" s="2"/>
    </row>
    <row r="30" spans="2:16" s="18" customFormat="1" ht="38.25" customHeight="1" x14ac:dyDescent="0.3">
      <c r="B30" s="490" t="s">
        <v>77</v>
      </c>
      <c r="C30" s="498"/>
      <c r="D30" s="499" t="s">
        <v>78</v>
      </c>
      <c r="E30" s="35"/>
      <c r="F30" s="2"/>
      <c r="G30" s="25"/>
      <c r="H30" s="2"/>
      <c r="I30" s="2"/>
      <c r="J30" s="2"/>
      <c r="K30" s="2"/>
      <c r="L30" s="2"/>
      <c r="M30" s="2"/>
      <c r="N30" s="2"/>
      <c r="O30" s="2"/>
    </row>
    <row r="31" spans="2:16" s="18" customFormat="1" ht="14.5" thickBot="1" x14ac:dyDescent="0.35">
      <c r="B31" s="32"/>
      <c r="C31" s="36" t="s">
        <v>79</v>
      </c>
      <c r="D31" s="500"/>
      <c r="E31" s="35"/>
      <c r="F31" s="2"/>
      <c r="G31" s="25"/>
      <c r="H31" s="2"/>
      <c r="I31" s="2"/>
      <c r="J31" s="2"/>
      <c r="K31" s="2"/>
      <c r="L31" s="2"/>
      <c r="M31" s="2"/>
      <c r="N31" s="2"/>
      <c r="O31" s="2"/>
    </row>
    <row r="32" spans="2:16" s="18" customFormat="1" x14ac:dyDescent="0.3">
      <c r="B32" s="37"/>
      <c r="C32" s="38"/>
      <c r="D32" s="39"/>
      <c r="E32" s="17"/>
      <c r="F32" s="2"/>
      <c r="G32" s="25"/>
      <c r="H32" s="2"/>
      <c r="I32" s="2"/>
      <c r="J32" s="2"/>
      <c r="K32" s="2"/>
      <c r="L32" s="2"/>
      <c r="M32" s="2"/>
      <c r="N32" s="2"/>
      <c r="O32" s="2"/>
    </row>
    <row r="33" spans="2:16" s="18" customFormat="1" ht="14.5" thickBot="1" x14ac:dyDescent="0.35">
      <c r="B33" s="37"/>
      <c r="C33" s="38"/>
      <c r="D33" s="40" t="s">
        <v>80</v>
      </c>
      <c r="E33" s="17"/>
      <c r="F33" s="2"/>
      <c r="G33" s="25"/>
      <c r="H33" s="2"/>
      <c r="I33" s="2"/>
      <c r="J33" s="2"/>
      <c r="K33" s="2"/>
      <c r="L33" s="2"/>
      <c r="M33" s="2"/>
      <c r="N33" s="2"/>
      <c r="O33" s="2"/>
    </row>
    <row r="34" spans="2:16" s="18" customFormat="1" ht="25.5" customHeight="1" x14ac:dyDescent="0.3">
      <c r="B34" s="37"/>
      <c r="C34" s="41" t="s">
        <v>81</v>
      </c>
      <c r="D34" s="42"/>
      <c r="E34" s="17"/>
      <c r="F34" s="2"/>
      <c r="G34" s="25"/>
      <c r="H34" s="2"/>
      <c r="I34" s="2"/>
      <c r="J34" s="2"/>
      <c r="K34" s="2"/>
      <c r="L34" s="2"/>
      <c r="M34" s="2"/>
      <c r="N34" s="2"/>
      <c r="O34" s="2"/>
    </row>
    <row r="35" spans="2:16" s="18" customFormat="1" ht="26" x14ac:dyDescent="0.3">
      <c r="B35" s="37"/>
      <c r="C35" s="43" t="s">
        <v>82</v>
      </c>
      <c r="D35" s="44"/>
      <c r="E35" s="17"/>
      <c r="F35" s="2"/>
      <c r="G35" s="25"/>
      <c r="H35" s="2"/>
      <c r="I35" s="2"/>
      <c r="J35" s="2"/>
      <c r="K35" s="2"/>
      <c r="L35" s="2"/>
      <c r="M35" s="2"/>
      <c r="N35" s="2"/>
      <c r="O35" s="2"/>
    </row>
    <row r="36" spans="2:16" s="18" customFormat="1" x14ac:dyDescent="0.3">
      <c r="B36" s="37"/>
      <c r="C36" s="45" t="s">
        <v>83</v>
      </c>
      <c r="D36" s="46"/>
      <c r="E36" s="17"/>
      <c r="F36" s="2"/>
      <c r="G36" s="25"/>
      <c r="H36" s="2"/>
      <c r="I36" s="2"/>
      <c r="J36" s="2"/>
      <c r="K36" s="2"/>
      <c r="L36" s="2"/>
      <c r="M36" s="2"/>
      <c r="N36" s="2"/>
      <c r="O36" s="2"/>
    </row>
    <row r="37" spans="2:16" s="18" customFormat="1" ht="57.75" customHeight="1" thickBot="1" x14ac:dyDescent="0.35">
      <c r="B37" s="37"/>
      <c r="C37" s="47" t="s">
        <v>84</v>
      </c>
      <c r="D37" s="48"/>
      <c r="E37" s="17"/>
      <c r="F37" s="2"/>
      <c r="G37" s="25"/>
      <c r="H37" s="2"/>
      <c r="I37" s="2"/>
      <c r="J37" s="2"/>
      <c r="K37" s="2"/>
      <c r="L37" s="2"/>
      <c r="M37" s="2"/>
      <c r="N37" s="2"/>
      <c r="O37" s="2"/>
    </row>
    <row r="38" spans="2:16" s="18" customFormat="1" x14ac:dyDescent="0.3">
      <c r="B38" s="37"/>
      <c r="C38" s="38"/>
      <c r="D38" s="39"/>
      <c r="E38" s="16"/>
      <c r="F38" s="49"/>
      <c r="G38" s="25"/>
      <c r="H38" s="2"/>
      <c r="I38" s="2"/>
      <c r="J38" s="2"/>
      <c r="K38" s="2"/>
      <c r="L38" s="2"/>
      <c r="M38" s="2"/>
      <c r="N38" s="2"/>
      <c r="O38" s="2"/>
    </row>
    <row r="39" spans="2:16" s="18" customFormat="1" ht="10.5" customHeight="1" x14ac:dyDescent="0.3">
      <c r="B39" s="37"/>
      <c r="C39" s="38"/>
      <c r="D39" s="39"/>
      <c r="E39" s="16"/>
      <c r="F39" s="49"/>
      <c r="G39" s="25"/>
      <c r="H39" s="2"/>
      <c r="I39" s="2"/>
      <c r="J39" s="2"/>
      <c r="K39" s="2"/>
      <c r="L39" s="2"/>
      <c r="M39" s="2"/>
      <c r="N39" s="2"/>
      <c r="O39" s="2"/>
    </row>
    <row r="40" spans="2:16" s="18" customFormat="1" ht="30" customHeight="1" thickBot="1" x14ac:dyDescent="0.35">
      <c r="B40" s="14"/>
      <c r="C40" s="15"/>
      <c r="D40" s="50" t="s">
        <v>85</v>
      </c>
      <c r="E40" s="16"/>
      <c r="F40" s="49"/>
      <c r="G40" s="2"/>
      <c r="H40" s="25" t="s">
        <v>86</v>
      </c>
      <c r="I40" s="2"/>
      <c r="J40" s="2"/>
      <c r="K40" s="2"/>
      <c r="L40" s="2"/>
      <c r="M40" s="2"/>
      <c r="N40" s="2"/>
      <c r="O40" s="2"/>
      <c r="P40" s="2"/>
    </row>
    <row r="41" spans="2:16" s="18" customFormat="1" ht="80.25" customHeight="1" thickBot="1" x14ac:dyDescent="0.35">
      <c r="B41" s="14"/>
      <c r="C41" s="15"/>
      <c r="D41" s="455" t="s">
        <v>1066</v>
      </c>
      <c r="E41" s="17"/>
      <c r="F41" s="52"/>
      <c r="G41" s="2"/>
      <c r="H41" s="25" t="s">
        <v>87</v>
      </c>
      <c r="I41" s="2"/>
      <c r="J41" s="2"/>
      <c r="K41" s="2"/>
      <c r="L41" s="2"/>
      <c r="M41" s="2"/>
      <c r="N41" s="2"/>
      <c r="O41" s="2"/>
      <c r="P41" s="2"/>
    </row>
    <row r="42" spans="2:16" s="18" customFormat="1" ht="32.25" customHeight="1" thickBot="1" x14ac:dyDescent="0.35">
      <c r="B42" s="492" t="s">
        <v>88</v>
      </c>
      <c r="C42" s="501"/>
      <c r="D42" s="16"/>
      <c r="E42" s="17"/>
      <c r="G42" s="2"/>
      <c r="H42" s="25" t="s">
        <v>89</v>
      </c>
      <c r="I42" s="2"/>
      <c r="J42" s="2"/>
      <c r="K42" s="2"/>
      <c r="L42" s="2"/>
      <c r="M42" s="2"/>
      <c r="N42" s="2"/>
      <c r="O42" s="2"/>
      <c r="P42" s="2"/>
    </row>
    <row r="43" spans="2:16" s="18" customFormat="1" ht="17.25" customHeight="1" thickBot="1" x14ac:dyDescent="0.35">
      <c r="B43" s="492"/>
      <c r="C43" s="501"/>
      <c r="D43" s="51"/>
      <c r="E43" s="17"/>
      <c r="G43" s="2"/>
      <c r="H43" s="25" t="s">
        <v>90</v>
      </c>
      <c r="I43" s="2"/>
      <c r="J43" s="2"/>
      <c r="K43" s="2"/>
      <c r="L43" s="2"/>
      <c r="M43" s="2"/>
      <c r="N43" s="2"/>
      <c r="O43" s="2"/>
      <c r="P43" s="2"/>
    </row>
    <row r="44" spans="2:16" s="18" customFormat="1" x14ac:dyDescent="0.3">
      <c r="B44" s="14"/>
      <c r="C44" s="15"/>
      <c r="D44" s="16"/>
      <c r="E44" s="17"/>
      <c r="F44" s="52"/>
      <c r="G44" s="2"/>
      <c r="H44" s="25" t="s">
        <v>91</v>
      </c>
      <c r="I44" s="2"/>
      <c r="J44" s="2"/>
      <c r="K44" s="2"/>
      <c r="L44" s="2"/>
      <c r="M44" s="2"/>
      <c r="N44" s="2"/>
      <c r="O44" s="2"/>
      <c r="P44" s="2"/>
    </row>
    <row r="45" spans="2:16" s="18" customFormat="1" x14ac:dyDescent="0.3">
      <c r="B45" s="14"/>
      <c r="C45" s="33" t="s">
        <v>92</v>
      </c>
      <c r="D45" s="16"/>
      <c r="E45" s="17"/>
      <c r="G45" s="2"/>
      <c r="H45" s="25" t="s">
        <v>93</v>
      </c>
      <c r="I45" s="2"/>
      <c r="J45" s="2"/>
      <c r="K45" s="2"/>
      <c r="L45" s="2"/>
      <c r="M45" s="2"/>
      <c r="N45" s="2"/>
      <c r="O45" s="2"/>
      <c r="P45" s="2"/>
    </row>
    <row r="46" spans="2:16" s="18" customFormat="1" ht="31.5" customHeight="1" thickBot="1" x14ac:dyDescent="0.35">
      <c r="B46" s="490" t="s">
        <v>94</v>
      </c>
      <c r="C46" s="491"/>
      <c r="D46" s="16"/>
      <c r="E46" s="17"/>
      <c r="G46" s="2"/>
      <c r="H46" s="25" t="s">
        <v>95</v>
      </c>
      <c r="I46" s="2"/>
      <c r="J46" s="2"/>
      <c r="K46" s="2"/>
      <c r="L46" s="2"/>
      <c r="M46" s="2"/>
      <c r="N46" s="2"/>
      <c r="O46" s="2"/>
      <c r="P46" s="2"/>
    </row>
    <row r="47" spans="2:16" s="18" customFormat="1" x14ac:dyDescent="0.3">
      <c r="B47" s="14"/>
      <c r="C47" s="15" t="s">
        <v>96</v>
      </c>
      <c r="D47" s="53" t="s">
        <v>97</v>
      </c>
      <c r="E47" s="17"/>
      <c r="G47" s="2"/>
      <c r="H47" s="25" t="s">
        <v>98</v>
      </c>
      <c r="I47" s="2"/>
      <c r="J47" s="2"/>
      <c r="K47" s="2"/>
      <c r="L47" s="2"/>
      <c r="M47" s="2"/>
      <c r="N47" s="2"/>
      <c r="O47" s="2"/>
      <c r="P47" s="2"/>
    </row>
    <row r="48" spans="2:16" s="18" customFormat="1" ht="14.5" x14ac:dyDescent="0.35">
      <c r="B48" s="14"/>
      <c r="C48" s="15" t="s">
        <v>99</v>
      </c>
      <c r="D48" s="54" t="s">
        <v>100</v>
      </c>
      <c r="E48" s="17"/>
      <c r="G48" s="2"/>
      <c r="H48" s="25" t="s">
        <v>101</v>
      </c>
      <c r="I48" s="2"/>
      <c r="J48" s="2"/>
      <c r="K48" s="2"/>
      <c r="L48" s="2"/>
      <c r="M48" s="2"/>
      <c r="N48" s="2"/>
      <c r="O48" s="2"/>
      <c r="P48" s="2"/>
    </row>
    <row r="49" spans="1:16" s="18" customFormat="1" ht="14.5" thickBot="1" x14ac:dyDescent="0.35">
      <c r="B49" s="14"/>
      <c r="C49" s="15" t="s">
        <v>102</v>
      </c>
      <c r="D49" s="55"/>
      <c r="E49" s="17"/>
      <c r="G49" s="2"/>
      <c r="H49" s="25" t="s">
        <v>103</v>
      </c>
      <c r="I49" s="2"/>
      <c r="J49" s="2"/>
      <c r="K49" s="2"/>
      <c r="L49" s="2"/>
      <c r="M49" s="2"/>
      <c r="N49" s="2"/>
      <c r="O49" s="2"/>
      <c r="P49" s="2"/>
    </row>
    <row r="50" spans="1:16" s="18" customFormat="1" ht="3.75" customHeight="1" x14ac:dyDescent="0.3">
      <c r="B50" s="14"/>
      <c r="C50" s="15"/>
      <c r="D50" s="56"/>
      <c r="E50" s="17"/>
      <c r="G50" s="2"/>
      <c r="H50" s="25"/>
      <c r="I50" s="2"/>
      <c r="J50" s="2"/>
      <c r="K50" s="2"/>
      <c r="L50" s="2"/>
      <c r="M50" s="2"/>
      <c r="N50" s="2"/>
      <c r="O50" s="2"/>
      <c r="P50" s="2"/>
    </row>
    <row r="51" spans="1:16" s="18" customFormat="1" ht="27.75" customHeight="1" x14ac:dyDescent="0.3">
      <c r="B51" s="490" t="s">
        <v>104</v>
      </c>
      <c r="C51" s="491"/>
      <c r="D51" s="56"/>
      <c r="E51" s="17"/>
      <c r="G51" s="2"/>
      <c r="H51" s="25"/>
      <c r="I51" s="2"/>
      <c r="J51" s="2"/>
      <c r="K51" s="2"/>
      <c r="L51" s="2"/>
      <c r="M51" s="2"/>
      <c r="N51" s="2"/>
      <c r="O51" s="2"/>
      <c r="P51" s="2"/>
    </row>
    <row r="52" spans="1:16" s="18" customFormat="1" ht="15" customHeight="1" thickBot="1" x14ac:dyDescent="0.35">
      <c r="B52" s="490"/>
      <c r="C52" s="491"/>
      <c r="D52" s="16"/>
      <c r="E52" s="17"/>
      <c r="G52" s="2"/>
      <c r="H52" s="25" t="s">
        <v>105</v>
      </c>
      <c r="I52" s="2"/>
      <c r="J52" s="2"/>
      <c r="K52" s="2"/>
      <c r="L52" s="2"/>
      <c r="M52" s="2"/>
      <c r="N52" s="2"/>
      <c r="O52" s="2"/>
      <c r="P52" s="2"/>
    </row>
    <row r="53" spans="1:16" s="18" customFormat="1" x14ac:dyDescent="0.3">
      <c r="B53" s="14"/>
      <c r="C53" s="15" t="s">
        <v>96</v>
      </c>
      <c r="D53" s="53" t="s">
        <v>106</v>
      </c>
      <c r="E53" s="17"/>
      <c r="G53" s="2"/>
      <c r="H53" s="25" t="s">
        <v>107</v>
      </c>
      <c r="I53" s="2"/>
      <c r="J53" s="2"/>
      <c r="K53" s="2"/>
      <c r="L53" s="2"/>
      <c r="M53" s="2"/>
      <c r="N53" s="2"/>
      <c r="O53" s="2"/>
      <c r="P53" s="2"/>
    </row>
    <row r="54" spans="1:16" s="18" customFormat="1" ht="14.5" x14ac:dyDescent="0.35">
      <c r="B54" s="14"/>
      <c r="C54" s="15" t="s">
        <v>99</v>
      </c>
      <c r="D54" s="54" t="s">
        <v>108</v>
      </c>
      <c r="E54" s="17"/>
      <c r="G54" s="2"/>
      <c r="H54" s="25" t="s">
        <v>109</v>
      </c>
      <c r="I54" s="2"/>
      <c r="J54" s="2"/>
      <c r="K54" s="2"/>
      <c r="L54" s="2"/>
      <c r="M54" s="2"/>
      <c r="N54" s="2"/>
      <c r="O54" s="2"/>
      <c r="P54" s="2"/>
    </row>
    <row r="55" spans="1:16" s="18" customFormat="1" ht="14.5" thickBot="1" x14ac:dyDescent="0.35">
      <c r="B55" s="14"/>
      <c r="C55" s="15" t="s">
        <v>102</v>
      </c>
      <c r="D55" s="55"/>
      <c r="E55" s="17"/>
      <c r="G55" s="2"/>
      <c r="H55" s="25" t="s">
        <v>110</v>
      </c>
      <c r="I55" s="2"/>
      <c r="J55" s="2"/>
      <c r="K55" s="2"/>
      <c r="L55" s="2"/>
      <c r="M55" s="2"/>
      <c r="N55" s="2"/>
      <c r="O55" s="2"/>
      <c r="P55" s="2"/>
    </row>
    <row r="56" spans="1:16" s="18" customFormat="1" ht="14.5" thickBot="1" x14ac:dyDescent="0.35">
      <c r="B56" s="14"/>
      <c r="C56" s="23" t="s">
        <v>111</v>
      </c>
      <c r="D56" s="16"/>
      <c r="E56" s="17"/>
      <c r="G56" s="2"/>
      <c r="H56" s="25" t="s">
        <v>112</v>
      </c>
      <c r="I56" s="2"/>
      <c r="J56" s="2"/>
      <c r="K56" s="2"/>
      <c r="L56" s="2"/>
      <c r="M56" s="2"/>
      <c r="N56" s="2"/>
      <c r="O56" s="2"/>
      <c r="P56" s="2"/>
    </row>
    <row r="57" spans="1:16" s="18" customFormat="1" x14ac:dyDescent="0.3">
      <c r="B57" s="14"/>
      <c r="C57" s="15" t="s">
        <v>96</v>
      </c>
      <c r="D57" s="53" t="s">
        <v>106</v>
      </c>
      <c r="E57" s="17"/>
      <c r="G57" s="2"/>
      <c r="H57" s="25" t="s">
        <v>113</v>
      </c>
      <c r="I57" s="2"/>
      <c r="J57" s="2"/>
      <c r="K57" s="2"/>
      <c r="L57" s="2"/>
      <c r="M57" s="2"/>
      <c r="N57" s="2"/>
      <c r="O57" s="2"/>
      <c r="P57" s="2"/>
    </row>
    <row r="58" spans="1:16" s="18" customFormat="1" ht="14.5" x14ac:dyDescent="0.35">
      <c r="B58" s="14"/>
      <c r="C58" s="15" t="s">
        <v>99</v>
      </c>
      <c r="D58" s="54" t="s">
        <v>108</v>
      </c>
      <c r="E58" s="17"/>
      <c r="G58" s="2"/>
      <c r="H58" s="25" t="s">
        <v>114</v>
      </c>
      <c r="I58" s="2"/>
      <c r="J58" s="2"/>
      <c r="K58" s="2"/>
      <c r="L58" s="2"/>
      <c r="M58" s="2"/>
      <c r="N58" s="2"/>
      <c r="O58" s="2"/>
      <c r="P58" s="2"/>
    </row>
    <row r="59" spans="1:16" ht="14.5" thickBot="1" x14ac:dyDescent="0.35">
      <c r="A59" s="18"/>
      <c r="B59" s="14"/>
      <c r="C59" s="15" t="s">
        <v>102</v>
      </c>
      <c r="D59" s="55"/>
      <c r="E59" s="17"/>
      <c r="H59" s="25" t="s">
        <v>115</v>
      </c>
    </row>
    <row r="60" spans="1:16" ht="14.5" thickBot="1" x14ac:dyDescent="0.35">
      <c r="B60" s="14"/>
      <c r="C60" s="23" t="s">
        <v>116</v>
      </c>
      <c r="D60" s="16"/>
      <c r="E60" s="17"/>
      <c r="H60" s="25" t="s">
        <v>117</v>
      </c>
    </row>
    <row r="61" spans="1:16" x14ac:dyDescent="0.3">
      <c r="B61" s="14"/>
      <c r="C61" s="15" t="s">
        <v>96</v>
      </c>
      <c r="D61" s="53"/>
      <c r="E61" s="17"/>
      <c r="H61" s="25" t="s">
        <v>118</v>
      </c>
    </row>
    <row r="62" spans="1:16" ht="14.5" x14ac:dyDescent="0.35">
      <c r="B62" s="14"/>
      <c r="C62" s="15" t="s">
        <v>99</v>
      </c>
      <c r="D62" s="54"/>
      <c r="E62" s="17"/>
      <c r="H62" s="25" t="s">
        <v>119</v>
      </c>
    </row>
    <row r="63" spans="1:16" ht="14.5" thickBot="1" x14ac:dyDescent="0.35">
      <c r="B63" s="14"/>
      <c r="C63" s="15" t="s">
        <v>102</v>
      </c>
      <c r="D63" s="55"/>
      <c r="E63" s="17"/>
      <c r="H63" s="25" t="s">
        <v>120</v>
      </c>
    </row>
    <row r="64" spans="1:16" ht="14.5" thickBot="1" x14ac:dyDescent="0.35">
      <c r="B64" s="14"/>
      <c r="C64" s="23" t="s">
        <v>116</v>
      </c>
      <c r="D64" s="16"/>
      <c r="E64" s="17"/>
      <c r="H64" s="25" t="s">
        <v>121</v>
      </c>
    </row>
    <row r="65" spans="2:8" x14ac:dyDescent="0.3">
      <c r="B65" s="14"/>
      <c r="C65" s="15" t="s">
        <v>96</v>
      </c>
      <c r="D65" s="53"/>
      <c r="E65" s="17"/>
      <c r="H65" s="25" t="s">
        <v>122</v>
      </c>
    </row>
    <row r="66" spans="2:8" x14ac:dyDescent="0.3">
      <c r="B66" s="14"/>
      <c r="C66" s="15" t="s">
        <v>99</v>
      </c>
      <c r="D66" s="57"/>
      <c r="E66" s="17"/>
      <c r="H66" s="25" t="s">
        <v>123</v>
      </c>
    </row>
    <row r="67" spans="2:8" ht="14.5" thickBot="1" x14ac:dyDescent="0.35">
      <c r="B67" s="14"/>
      <c r="C67" s="15" t="s">
        <v>102</v>
      </c>
      <c r="D67" s="55"/>
      <c r="E67" s="17"/>
      <c r="H67" s="25" t="s">
        <v>124</v>
      </c>
    </row>
    <row r="68" spans="2:8" ht="14.5" thickBot="1" x14ac:dyDescent="0.35">
      <c r="B68" s="14"/>
      <c r="C68" s="23" t="s">
        <v>116</v>
      </c>
      <c r="D68" s="16"/>
      <c r="E68" s="17"/>
      <c r="H68" s="25" t="s">
        <v>125</v>
      </c>
    </row>
    <row r="69" spans="2:8" x14ac:dyDescent="0.3">
      <c r="B69" s="14"/>
      <c r="C69" s="15" t="s">
        <v>96</v>
      </c>
      <c r="D69" s="53"/>
      <c r="E69" s="17"/>
      <c r="H69" s="25" t="s">
        <v>126</v>
      </c>
    </row>
    <row r="70" spans="2:8" x14ac:dyDescent="0.3">
      <c r="B70" s="14"/>
      <c r="C70" s="15" t="s">
        <v>99</v>
      </c>
      <c r="D70" s="57"/>
      <c r="E70" s="17"/>
      <c r="H70" s="25" t="s">
        <v>127</v>
      </c>
    </row>
    <row r="71" spans="2:8" ht="14.5" thickBot="1" x14ac:dyDescent="0.35">
      <c r="B71" s="14"/>
      <c r="C71" s="15" t="s">
        <v>102</v>
      </c>
      <c r="D71" s="55"/>
      <c r="E71" s="17"/>
      <c r="H71" s="25" t="s">
        <v>43</v>
      </c>
    </row>
    <row r="72" spans="2:8" ht="14.5" thickBot="1" x14ac:dyDescent="0.35">
      <c r="B72" s="58"/>
      <c r="C72" s="59"/>
      <c r="D72" s="60"/>
      <c r="E72" s="61"/>
      <c r="H72" s="25" t="s">
        <v>128</v>
      </c>
    </row>
    <row r="73" spans="2:8" x14ac:dyDescent="0.3">
      <c r="H73" s="25" t="s">
        <v>129</v>
      </c>
    </row>
    <row r="74" spans="2:8" ht="15" customHeight="1" x14ac:dyDescent="0.3">
      <c r="H74" s="25" t="s">
        <v>130</v>
      </c>
    </row>
    <row r="75" spans="2:8" x14ac:dyDescent="0.3">
      <c r="H75" s="25" t="s">
        <v>131</v>
      </c>
    </row>
    <row r="76" spans="2:8" ht="14.25" customHeight="1" x14ac:dyDescent="0.3">
      <c r="H76" s="25" t="s">
        <v>132</v>
      </c>
    </row>
    <row r="77" spans="2:8" x14ac:dyDescent="0.3">
      <c r="H77" s="25" t="s">
        <v>133</v>
      </c>
    </row>
    <row r="78" spans="2:8" x14ac:dyDescent="0.3">
      <c r="H78" s="25" t="s">
        <v>134</v>
      </c>
    </row>
    <row r="79" spans="2:8" ht="14.25" customHeight="1" x14ac:dyDescent="0.3">
      <c r="H79" s="25" t="s">
        <v>135</v>
      </c>
    </row>
    <row r="80" spans="2:8" x14ac:dyDescent="0.3">
      <c r="H80" s="25" t="s">
        <v>136</v>
      </c>
    </row>
    <row r="81" spans="8:8" x14ac:dyDescent="0.3">
      <c r="H81" s="25" t="s">
        <v>137</v>
      </c>
    </row>
    <row r="82" spans="8:8" x14ac:dyDescent="0.3">
      <c r="H82" s="25" t="s">
        <v>138</v>
      </c>
    </row>
    <row r="83" spans="8:8" x14ac:dyDescent="0.3">
      <c r="H83" s="25" t="s">
        <v>139</v>
      </c>
    </row>
    <row r="84" spans="8:8" x14ac:dyDescent="0.3">
      <c r="H84" s="25" t="s">
        <v>140</v>
      </c>
    </row>
    <row r="85" spans="8:8" x14ac:dyDescent="0.3">
      <c r="H85" s="25" t="s">
        <v>141</v>
      </c>
    </row>
    <row r="86" spans="8:8" x14ac:dyDescent="0.3">
      <c r="H86" s="25" t="s">
        <v>142</v>
      </c>
    </row>
    <row r="87" spans="8:8" x14ac:dyDescent="0.3">
      <c r="H87" s="25" t="s">
        <v>143</v>
      </c>
    </row>
    <row r="88" spans="8:8" x14ac:dyDescent="0.3">
      <c r="H88" s="25" t="s">
        <v>144</v>
      </c>
    </row>
    <row r="89" spans="8:8" x14ac:dyDescent="0.3">
      <c r="H89" s="25" t="s">
        <v>145</v>
      </c>
    </row>
    <row r="90" spans="8:8" x14ac:dyDescent="0.3">
      <c r="H90" s="25" t="s">
        <v>146</v>
      </c>
    </row>
    <row r="91" spans="8:8" x14ac:dyDescent="0.3">
      <c r="H91" s="25" t="s">
        <v>147</v>
      </c>
    </row>
    <row r="92" spans="8:8" x14ac:dyDescent="0.3">
      <c r="H92" s="25" t="s">
        <v>148</v>
      </c>
    </row>
    <row r="93" spans="8:8" x14ac:dyDescent="0.3">
      <c r="H93" s="25" t="s">
        <v>149</v>
      </c>
    </row>
    <row r="94" spans="8:8" x14ac:dyDescent="0.3">
      <c r="H94" s="25" t="s">
        <v>150</v>
      </c>
    </row>
    <row r="95" spans="8:8" x14ac:dyDescent="0.3">
      <c r="H95" s="25" t="s">
        <v>151</v>
      </c>
    </row>
    <row r="96" spans="8:8" x14ac:dyDescent="0.3">
      <c r="H96" s="25" t="s">
        <v>152</v>
      </c>
    </row>
    <row r="97" spans="8:8" x14ac:dyDescent="0.3">
      <c r="H97" s="25" t="s">
        <v>153</v>
      </c>
    </row>
    <row r="98" spans="8:8" x14ac:dyDescent="0.3">
      <c r="H98" s="25" t="s">
        <v>154</v>
      </c>
    </row>
    <row r="99" spans="8:8" x14ac:dyDescent="0.3">
      <c r="H99" s="25" t="s">
        <v>155</v>
      </c>
    </row>
    <row r="100" spans="8:8" x14ac:dyDescent="0.3">
      <c r="H100" s="25" t="s">
        <v>156</v>
      </c>
    </row>
    <row r="101" spans="8:8" x14ac:dyDescent="0.3">
      <c r="H101" s="25" t="s">
        <v>157</v>
      </c>
    </row>
    <row r="102" spans="8:8" x14ac:dyDescent="0.3">
      <c r="H102" s="25" t="s">
        <v>158</v>
      </c>
    </row>
    <row r="103" spans="8:8" x14ac:dyDescent="0.3">
      <c r="H103" s="25" t="s">
        <v>159</v>
      </c>
    </row>
    <row r="104" spans="8:8" x14ac:dyDescent="0.3">
      <c r="H104" s="25" t="s">
        <v>160</v>
      </c>
    </row>
    <row r="105" spans="8:8" x14ac:dyDescent="0.3">
      <c r="H105" s="25" t="s">
        <v>161</v>
      </c>
    </row>
    <row r="106" spans="8:8" x14ac:dyDescent="0.3">
      <c r="H106" s="25" t="s">
        <v>162</v>
      </c>
    </row>
    <row r="107" spans="8:8" x14ac:dyDescent="0.3">
      <c r="H107" s="25" t="s">
        <v>163</v>
      </c>
    </row>
    <row r="108" spans="8:8" x14ac:dyDescent="0.3">
      <c r="H108" s="25" t="s">
        <v>164</v>
      </c>
    </row>
    <row r="109" spans="8:8" x14ac:dyDescent="0.3">
      <c r="H109" s="25" t="s">
        <v>165</v>
      </c>
    </row>
    <row r="110" spans="8:8" x14ac:dyDescent="0.3">
      <c r="H110" s="25" t="s">
        <v>166</v>
      </c>
    </row>
    <row r="111" spans="8:8" x14ac:dyDescent="0.3">
      <c r="H111" s="25" t="s">
        <v>167</v>
      </c>
    </row>
    <row r="112" spans="8:8" x14ac:dyDescent="0.3">
      <c r="H112" s="25" t="s">
        <v>168</v>
      </c>
    </row>
    <row r="113" spans="8:8" x14ac:dyDescent="0.3">
      <c r="H113" s="25" t="s">
        <v>169</v>
      </c>
    </row>
    <row r="114" spans="8:8" x14ac:dyDescent="0.3">
      <c r="H114" s="25" t="s">
        <v>170</v>
      </c>
    </row>
    <row r="115" spans="8:8" x14ac:dyDescent="0.3">
      <c r="H115" s="25" t="s">
        <v>171</v>
      </c>
    </row>
    <row r="116" spans="8:8" x14ac:dyDescent="0.3">
      <c r="H116" s="25" t="s">
        <v>172</v>
      </c>
    </row>
    <row r="117" spans="8:8" x14ac:dyDescent="0.3">
      <c r="H117" s="25" t="s">
        <v>173</v>
      </c>
    </row>
    <row r="118" spans="8:8" x14ac:dyDescent="0.3">
      <c r="H118" s="25" t="s">
        <v>174</v>
      </c>
    </row>
    <row r="119" spans="8:8" x14ac:dyDescent="0.3">
      <c r="H119" s="25" t="s">
        <v>175</v>
      </c>
    </row>
    <row r="120" spans="8:8" x14ac:dyDescent="0.3">
      <c r="H120" s="25" t="s">
        <v>176</v>
      </c>
    </row>
    <row r="121" spans="8:8" x14ac:dyDescent="0.3">
      <c r="H121" s="25" t="s">
        <v>177</v>
      </c>
    </row>
    <row r="122" spans="8:8" x14ac:dyDescent="0.3">
      <c r="H122" s="25" t="s">
        <v>178</v>
      </c>
    </row>
    <row r="123" spans="8:8" x14ac:dyDescent="0.3">
      <c r="H123" s="25" t="s">
        <v>179</v>
      </c>
    </row>
    <row r="124" spans="8:8" x14ac:dyDescent="0.3">
      <c r="H124" s="25" t="s">
        <v>180</v>
      </c>
    </row>
    <row r="125" spans="8:8" x14ac:dyDescent="0.3">
      <c r="H125" s="25" t="s">
        <v>181</v>
      </c>
    </row>
    <row r="126" spans="8:8" x14ac:dyDescent="0.3">
      <c r="H126" s="25" t="s">
        <v>182</v>
      </c>
    </row>
    <row r="127" spans="8:8" x14ac:dyDescent="0.3">
      <c r="H127" s="25" t="s">
        <v>183</v>
      </c>
    </row>
    <row r="128" spans="8:8" x14ac:dyDescent="0.3">
      <c r="H128" s="25" t="s">
        <v>184</v>
      </c>
    </row>
    <row r="129" spans="8:8" x14ac:dyDescent="0.3">
      <c r="H129" s="25" t="s">
        <v>185</v>
      </c>
    </row>
    <row r="130" spans="8:8" x14ac:dyDescent="0.3">
      <c r="H130" s="25" t="s">
        <v>186</v>
      </c>
    </row>
    <row r="131" spans="8:8" x14ac:dyDescent="0.3">
      <c r="H131" s="25" t="s">
        <v>187</v>
      </c>
    </row>
    <row r="132" spans="8:8" x14ac:dyDescent="0.3">
      <c r="H132" s="25" t="s">
        <v>188</v>
      </c>
    </row>
    <row r="133" spans="8:8" x14ac:dyDescent="0.3">
      <c r="H133" s="25" t="s">
        <v>189</v>
      </c>
    </row>
    <row r="134" spans="8:8" x14ac:dyDescent="0.3">
      <c r="H134" s="25" t="s">
        <v>190</v>
      </c>
    </row>
    <row r="135" spans="8:8" x14ac:dyDescent="0.3">
      <c r="H135" s="25" t="s">
        <v>191</v>
      </c>
    </row>
    <row r="136" spans="8:8" x14ac:dyDescent="0.3">
      <c r="H136" s="25" t="s">
        <v>192</v>
      </c>
    </row>
    <row r="137" spans="8:8" x14ac:dyDescent="0.3">
      <c r="H137" s="25" t="s">
        <v>193</v>
      </c>
    </row>
    <row r="138" spans="8:8" x14ac:dyDescent="0.3">
      <c r="H138" s="25" t="s">
        <v>194</v>
      </c>
    </row>
    <row r="139" spans="8:8" x14ac:dyDescent="0.3">
      <c r="H139" s="25" t="s">
        <v>195</v>
      </c>
    </row>
    <row r="140" spans="8:8" x14ac:dyDescent="0.3">
      <c r="H140" s="25" t="s">
        <v>196</v>
      </c>
    </row>
    <row r="141" spans="8:8" x14ac:dyDescent="0.3">
      <c r="H141" s="25" t="s">
        <v>197</v>
      </c>
    </row>
    <row r="142" spans="8:8" x14ac:dyDescent="0.3">
      <c r="H142" s="25" t="s">
        <v>198</v>
      </c>
    </row>
    <row r="143" spans="8:8" x14ac:dyDescent="0.3">
      <c r="H143" s="25" t="s">
        <v>199</v>
      </c>
    </row>
    <row r="144" spans="8:8" x14ac:dyDescent="0.3">
      <c r="H144" s="25" t="s">
        <v>200</v>
      </c>
    </row>
    <row r="145" spans="8:8" x14ac:dyDescent="0.3">
      <c r="H145" s="25" t="s">
        <v>201</v>
      </c>
    </row>
    <row r="146" spans="8:8" x14ac:dyDescent="0.3">
      <c r="H146" s="25" t="s">
        <v>202</v>
      </c>
    </row>
    <row r="147" spans="8:8" x14ac:dyDescent="0.3">
      <c r="H147" s="25" t="s">
        <v>203</v>
      </c>
    </row>
    <row r="148" spans="8:8" x14ac:dyDescent="0.3">
      <c r="H148" s="25" t="s">
        <v>204</v>
      </c>
    </row>
    <row r="149" spans="8:8" x14ac:dyDescent="0.3">
      <c r="H149" s="25" t="s">
        <v>205</v>
      </c>
    </row>
    <row r="150" spans="8:8" x14ac:dyDescent="0.3">
      <c r="H150" s="25" t="s">
        <v>206</v>
      </c>
    </row>
    <row r="151" spans="8:8" x14ac:dyDescent="0.3">
      <c r="H151" s="25" t="s">
        <v>207</v>
      </c>
    </row>
    <row r="152" spans="8:8" x14ac:dyDescent="0.3">
      <c r="H152" s="25" t="s">
        <v>208</v>
      </c>
    </row>
    <row r="153" spans="8:8" x14ac:dyDescent="0.3">
      <c r="H153" s="25" t="s">
        <v>209</v>
      </c>
    </row>
    <row r="154" spans="8:8" x14ac:dyDescent="0.3">
      <c r="H154" s="25" t="s">
        <v>210</v>
      </c>
    </row>
    <row r="155" spans="8:8" x14ac:dyDescent="0.3">
      <c r="H155" s="25" t="s">
        <v>211</v>
      </c>
    </row>
    <row r="156" spans="8:8" x14ac:dyDescent="0.3">
      <c r="H156" s="25" t="s">
        <v>212</v>
      </c>
    </row>
    <row r="157" spans="8:8" x14ac:dyDescent="0.3">
      <c r="H157" s="25" t="s">
        <v>213</v>
      </c>
    </row>
    <row r="158" spans="8:8" x14ac:dyDescent="0.3">
      <c r="H158" s="25" t="s">
        <v>214</v>
      </c>
    </row>
    <row r="159" spans="8:8" x14ac:dyDescent="0.3">
      <c r="H159" s="25" t="s">
        <v>215</v>
      </c>
    </row>
    <row r="160" spans="8:8" x14ac:dyDescent="0.3">
      <c r="H160" s="25" t="s">
        <v>216</v>
      </c>
    </row>
    <row r="161" spans="8:8" x14ac:dyDescent="0.3">
      <c r="H161" s="25" t="s">
        <v>217</v>
      </c>
    </row>
    <row r="162" spans="8:8" x14ac:dyDescent="0.3">
      <c r="H162" s="25" t="s">
        <v>218</v>
      </c>
    </row>
    <row r="163" spans="8:8" x14ac:dyDescent="0.3">
      <c r="H163" s="25" t="s">
        <v>219</v>
      </c>
    </row>
    <row r="164" spans="8:8" x14ac:dyDescent="0.3">
      <c r="H164" s="25" t="s">
        <v>220</v>
      </c>
    </row>
    <row r="165" spans="8:8" x14ac:dyDescent="0.3">
      <c r="H165" s="25" t="s">
        <v>221</v>
      </c>
    </row>
    <row r="166" spans="8:8" x14ac:dyDescent="0.3">
      <c r="H166" s="25" t="s">
        <v>222</v>
      </c>
    </row>
    <row r="167" spans="8:8" x14ac:dyDescent="0.3">
      <c r="H167" s="25" t="s">
        <v>223</v>
      </c>
    </row>
    <row r="168" spans="8:8" x14ac:dyDescent="0.3">
      <c r="H168" s="25" t="s">
        <v>224</v>
      </c>
    </row>
    <row r="169" spans="8:8" x14ac:dyDescent="0.3">
      <c r="H169" s="25" t="s">
        <v>225</v>
      </c>
    </row>
    <row r="170" spans="8:8" x14ac:dyDescent="0.3">
      <c r="H170" s="25" t="s">
        <v>226</v>
      </c>
    </row>
    <row r="171" spans="8:8" x14ac:dyDescent="0.3">
      <c r="H171" s="25" t="s">
        <v>227</v>
      </c>
    </row>
    <row r="172" spans="8:8" x14ac:dyDescent="0.3">
      <c r="H172" s="25" t="s">
        <v>228</v>
      </c>
    </row>
    <row r="173" spans="8:8" x14ac:dyDescent="0.3">
      <c r="H173" s="25" t="s">
        <v>229</v>
      </c>
    </row>
    <row r="174" spans="8:8" x14ac:dyDescent="0.3">
      <c r="H174" s="25" t="s">
        <v>230</v>
      </c>
    </row>
    <row r="175" spans="8:8" x14ac:dyDescent="0.3">
      <c r="H175" s="25" t="s">
        <v>231</v>
      </c>
    </row>
    <row r="176" spans="8:8" x14ac:dyDescent="0.3">
      <c r="H176" s="25" t="s">
        <v>232</v>
      </c>
    </row>
    <row r="177" spans="8:8" x14ac:dyDescent="0.3">
      <c r="H177" s="25" t="s">
        <v>233</v>
      </c>
    </row>
    <row r="178" spans="8:8" x14ac:dyDescent="0.3">
      <c r="H178" s="25" t="s">
        <v>234</v>
      </c>
    </row>
    <row r="179" spans="8:8" x14ac:dyDescent="0.3">
      <c r="H179" s="25" t="s">
        <v>235</v>
      </c>
    </row>
    <row r="180" spans="8:8" x14ac:dyDescent="0.3">
      <c r="H180" s="25" t="s">
        <v>236</v>
      </c>
    </row>
    <row r="181" spans="8:8" x14ac:dyDescent="0.3">
      <c r="H181" s="25" t="s">
        <v>237</v>
      </c>
    </row>
    <row r="182" spans="8:8" x14ac:dyDescent="0.3">
      <c r="H182" s="25" t="s">
        <v>238</v>
      </c>
    </row>
    <row r="183" spans="8:8" x14ac:dyDescent="0.3">
      <c r="H183" s="25" t="s">
        <v>239</v>
      </c>
    </row>
    <row r="184" spans="8:8" x14ac:dyDescent="0.3">
      <c r="H184" s="25" t="s">
        <v>240</v>
      </c>
    </row>
    <row r="185" spans="8:8" x14ac:dyDescent="0.3">
      <c r="H185" s="25" t="s">
        <v>241</v>
      </c>
    </row>
    <row r="186" spans="8:8" x14ac:dyDescent="0.3">
      <c r="H186" s="25" t="s">
        <v>242</v>
      </c>
    </row>
    <row r="187" spans="8:8" x14ac:dyDescent="0.3">
      <c r="H187" s="25" t="s">
        <v>243</v>
      </c>
    </row>
    <row r="188" spans="8:8" x14ac:dyDescent="0.3">
      <c r="H188" s="25" t="s">
        <v>244</v>
      </c>
    </row>
    <row r="189" spans="8:8" x14ac:dyDescent="0.3">
      <c r="H189" s="25" t="s">
        <v>245</v>
      </c>
    </row>
  </sheetData>
  <mergeCells count="12">
    <mergeCell ref="B51:C52"/>
    <mergeCell ref="B16:C16"/>
    <mergeCell ref="B19:C19"/>
    <mergeCell ref="B23:C24"/>
    <mergeCell ref="D23:D24"/>
    <mergeCell ref="B25:C25"/>
    <mergeCell ref="B26:C26"/>
    <mergeCell ref="B27:C27"/>
    <mergeCell ref="B30:C30"/>
    <mergeCell ref="D30:D31"/>
    <mergeCell ref="B42:C43"/>
    <mergeCell ref="B46:C46"/>
  </mergeCells>
  <dataValidations count="8">
    <dataValidation type="list" allowBlank="1" showInputMessage="1" showErrorMessage="1" prompt="Please use drop down menu on the right side of the cell " sqref="D36" xr:uid="{00000000-0002-0000-0000-000000000000}">
      <formula1>"Condition met and cleared by the AFB Sec, Condition met but clearance pending by AFB Sec, Condition not met"</formula1>
    </dataValidation>
    <dataValidation allowBlank="1" showInputMessage="1" showErrorMessage="1" prompt="Please provide a description, world limit = 100" sqref="D35" xr:uid="{00000000-0002-0000-0000-000001000000}"/>
    <dataValidation type="list" allowBlank="1" showInputMessage="1" showErrorMessage="1" prompt="Please use drop down menu on the right side of the cell " sqref="D34" xr:uid="{00000000-0002-0000-0000-000002000000}">
      <formula1>"Environmental and Social Safeguards, Gender, Monitoring &amp; Evaluation, Budget, Other"</formula1>
    </dataValidation>
    <dataValidation type="list" allowBlank="1" showInputMessage="1" showErrorMessage="1" sqref="IV65538:IV65542 D65538:D65542" xr:uid="{00000000-0002-0000-0000-000003000000}">
      <formula1>$H$15:$H$189</formula1>
    </dataValidation>
    <dataValidation type="list" allowBlank="1" showInputMessage="1" showErrorMessage="1" sqref="IV65537 D65537" xr:uid="{00000000-0002-0000-0000-000004000000}">
      <formula1>$I$15:$I$17</formula1>
    </dataValidation>
    <dataValidation type="list" allowBlank="1" showInputMessage="1" showErrorMessage="1" sqref="D65545" xr:uid="{00000000-0002-0000-0000-000005000000}">
      <formula1>$O$15:$O$26</formula1>
    </dataValidation>
    <dataValidation type="list" allowBlank="1" showInputMessage="1" showErrorMessage="1" sqref="IV65544" xr:uid="{00000000-0002-0000-0000-000006000000}">
      <formula1>$K$15:$K$19</formula1>
    </dataValidation>
    <dataValidation type="list" allowBlank="1" showInputMessage="1" showErrorMessage="1" sqref="D65546" xr:uid="{00000000-0002-0000-0000-000007000000}">
      <formula1>$P$15:$P$26</formula1>
    </dataValidation>
  </dataValidations>
  <hyperlinks>
    <hyperlink ref="D54" r:id="rId1" xr:uid="{15091B3E-E65A-439B-A5A0-D475A96FAD51}"/>
    <hyperlink ref="D58" r:id="rId2" xr:uid="{FE144BE6-7C0D-456A-968D-FD6E5FBB8C7D}"/>
  </hyperlinks>
  <pageMargins left="0.7" right="0.7" top="0.75" bottom="0.75" header="0.3" footer="0.3"/>
  <pageSetup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8644E-CC03-4CAE-9F60-9F0148E26472}">
  <sheetPr>
    <tabColor theme="0"/>
    <pageSetUpPr fitToPage="1"/>
  </sheetPr>
  <dimension ref="B1:T334"/>
  <sheetViews>
    <sheetView showGridLines="0" topLeftCell="I95" zoomScaleNormal="100" zoomScalePageLayoutView="85" workbookViewId="0">
      <selection activeCell="D61" sqref="D61"/>
    </sheetView>
  </sheetViews>
  <sheetFormatPr defaultColWidth="8.81640625" defaultRowHeight="14.5" outlineLevelRow="1" x14ac:dyDescent="0.35"/>
  <cols>
    <col min="1" max="1" width="3" customWidth="1"/>
    <col min="2" max="2" width="28.453125" customWidth="1"/>
    <col min="3" max="3" width="50.453125" customWidth="1"/>
    <col min="4" max="4" width="34.36328125" customWidth="1"/>
    <col min="5" max="5" width="32" customWidth="1"/>
    <col min="6" max="6" width="26.6328125" customWidth="1"/>
    <col min="7" max="7" width="26.453125" bestFit="1" customWidth="1"/>
    <col min="8" max="8" width="30" customWidth="1"/>
    <col min="9" max="9" width="26.1796875" customWidth="1"/>
    <col min="10" max="10" width="25.81640625" customWidth="1"/>
    <col min="11" max="11" width="31" bestFit="1" customWidth="1"/>
    <col min="12" max="12" width="30.36328125" customWidth="1"/>
    <col min="13" max="13" width="27.1796875" bestFit="1" customWidth="1"/>
    <col min="14" max="14" width="25" customWidth="1"/>
    <col min="15" max="15" width="25.81640625" bestFit="1" customWidth="1"/>
    <col min="16" max="16" width="30.36328125" customWidth="1"/>
    <col min="17" max="17" width="27.1796875" bestFit="1" customWidth="1"/>
    <col min="18" max="18" width="24.36328125" customWidth="1"/>
    <col min="19" max="19" width="23.1796875" bestFit="1" customWidth="1"/>
    <col min="20" max="20" width="27.6328125" customWidth="1"/>
  </cols>
  <sheetData>
    <row r="1" spans="2:19" ht="15" thickBot="1" x14ac:dyDescent="0.4"/>
    <row r="2" spans="2:19" ht="26" x14ac:dyDescent="0.35">
      <c r="B2" s="448"/>
      <c r="C2" s="910"/>
      <c r="D2" s="910"/>
      <c r="E2" s="910"/>
      <c r="F2" s="910"/>
      <c r="G2" s="910"/>
      <c r="H2" s="120"/>
      <c r="I2" s="120"/>
      <c r="J2" s="120"/>
      <c r="K2" s="120"/>
      <c r="L2" s="120"/>
      <c r="M2" s="120"/>
      <c r="N2" s="120"/>
      <c r="O2" s="120"/>
      <c r="P2" s="120"/>
      <c r="Q2" s="120"/>
      <c r="R2" s="120"/>
      <c r="S2" s="121"/>
    </row>
    <row r="3" spans="2:19" ht="26" x14ac:dyDescent="0.35">
      <c r="B3" s="447"/>
      <c r="C3" s="911" t="s">
        <v>614</v>
      </c>
      <c r="D3" s="912"/>
      <c r="E3" s="912"/>
      <c r="F3" s="912"/>
      <c r="G3" s="913"/>
      <c r="H3" s="149"/>
      <c r="I3" s="149"/>
      <c r="J3" s="149"/>
      <c r="K3" s="149"/>
      <c r="L3" s="149"/>
      <c r="M3" s="149"/>
      <c r="N3" s="149"/>
      <c r="O3" s="149"/>
      <c r="P3" s="149"/>
      <c r="Q3" s="149"/>
      <c r="R3" s="149"/>
      <c r="S3" s="182"/>
    </row>
    <row r="4" spans="2:19" ht="26" x14ac:dyDescent="0.35">
      <c r="B4" s="447"/>
      <c r="C4" s="446"/>
      <c r="D4" s="446"/>
      <c r="E4" s="446"/>
      <c r="F4" s="446"/>
      <c r="G4" s="446"/>
      <c r="H4" s="149"/>
      <c r="I4" s="149"/>
      <c r="J4" s="149"/>
      <c r="K4" s="149"/>
      <c r="L4" s="149"/>
      <c r="M4" s="149"/>
      <c r="N4" s="149"/>
      <c r="O4" s="149"/>
      <c r="P4" s="149"/>
      <c r="Q4" s="149"/>
      <c r="R4" s="149"/>
      <c r="S4" s="182"/>
    </row>
    <row r="5" spans="2:19" ht="15" thickBot="1" x14ac:dyDescent="0.4">
      <c r="B5" s="122"/>
      <c r="C5" s="149"/>
      <c r="D5" s="149"/>
      <c r="E5" s="149"/>
      <c r="F5" s="149"/>
      <c r="G5" s="149"/>
      <c r="H5" s="149"/>
      <c r="I5" s="149"/>
      <c r="J5" s="149"/>
      <c r="K5" s="149"/>
      <c r="L5" s="149"/>
      <c r="M5" s="149"/>
      <c r="N5" s="149"/>
      <c r="O5" s="149"/>
      <c r="P5" s="149"/>
      <c r="Q5" s="149"/>
      <c r="R5" s="149"/>
      <c r="S5" s="182"/>
    </row>
    <row r="6" spans="2:19" ht="34.5" customHeight="1" thickBot="1" x14ac:dyDescent="0.4">
      <c r="B6" s="914" t="s">
        <v>615</v>
      </c>
      <c r="C6" s="915"/>
      <c r="D6" s="915"/>
      <c r="E6" s="915"/>
      <c r="F6" s="915"/>
      <c r="G6" s="915"/>
      <c r="H6" s="445"/>
      <c r="I6" s="445"/>
      <c r="J6" s="445"/>
      <c r="K6" s="445"/>
      <c r="L6" s="445"/>
      <c r="M6" s="445"/>
      <c r="N6" s="445"/>
      <c r="O6" s="445"/>
      <c r="P6" s="445"/>
      <c r="Q6" s="445"/>
      <c r="R6" s="445"/>
      <c r="S6" s="444"/>
    </row>
    <row r="7" spans="2:19" ht="15.75" customHeight="1" x14ac:dyDescent="0.35">
      <c r="B7" s="916" t="s">
        <v>616</v>
      </c>
      <c r="C7" s="917"/>
      <c r="D7" s="917"/>
      <c r="E7" s="917"/>
      <c r="F7" s="917"/>
      <c r="G7" s="917"/>
      <c r="H7" s="445"/>
      <c r="I7" s="445"/>
      <c r="J7" s="445"/>
      <c r="K7" s="445"/>
      <c r="L7" s="445"/>
      <c r="M7" s="445"/>
      <c r="N7" s="445"/>
      <c r="O7" s="445"/>
      <c r="P7" s="445"/>
      <c r="Q7" s="445"/>
      <c r="R7" s="445"/>
      <c r="S7" s="444"/>
    </row>
    <row r="8" spans="2:19" ht="15.75" customHeight="1" thickBot="1" x14ac:dyDescent="0.4">
      <c r="B8" s="918" t="s">
        <v>617</v>
      </c>
      <c r="C8" s="919"/>
      <c r="D8" s="919"/>
      <c r="E8" s="919"/>
      <c r="F8" s="919"/>
      <c r="G8" s="919"/>
      <c r="H8" s="443"/>
      <c r="I8" s="443"/>
      <c r="J8" s="443"/>
      <c r="K8" s="443"/>
      <c r="L8" s="443"/>
      <c r="M8" s="443"/>
      <c r="N8" s="443"/>
      <c r="O8" s="443"/>
      <c r="P8" s="443"/>
      <c r="Q8" s="443"/>
      <c r="R8" s="443"/>
      <c r="S8" s="442"/>
    </row>
    <row r="10" spans="2:19" ht="21" x14ac:dyDescent="0.5">
      <c r="B10" s="920" t="s">
        <v>618</v>
      </c>
      <c r="C10" s="920"/>
    </row>
    <row r="11" spans="2:19" ht="15" thickBot="1" x14ac:dyDescent="0.4"/>
    <row r="12" spans="2:19" ht="15" customHeight="1" thickBot="1" x14ac:dyDescent="0.4">
      <c r="B12" s="441" t="s">
        <v>619</v>
      </c>
      <c r="C12" s="440" t="s">
        <v>17</v>
      </c>
    </row>
    <row r="13" spans="2:19" ht="15.75" customHeight="1" thickBot="1" x14ac:dyDescent="0.4">
      <c r="B13" s="441" t="s">
        <v>111</v>
      </c>
      <c r="C13" s="440" t="s">
        <v>620</v>
      </c>
    </row>
    <row r="14" spans="2:19" ht="15.75" customHeight="1" thickBot="1" x14ac:dyDescent="0.4">
      <c r="B14" s="441" t="s">
        <v>621</v>
      </c>
      <c r="C14" s="440" t="s">
        <v>35</v>
      </c>
    </row>
    <row r="15" spans="2:19" ht="15.75" customHeight="1" thickBot="1" x14ac:dyDescent="0.4">
      <c r="B15" s="441" t="s">
        <v>622</v>
      </c>
      <c r="C15" s="440" t="s">
        <v>43</v>
      </c>
    </row>
    <row r="16" spans="2:19" ht="15" thickBot="1" x14ac:dyDescent="0.4">
      <c r="B16" s="441" t="s">
        <v>623</v>
      </c>
      <c r="C16" s="440" t="s">
        <v>624</v>
      </c>
    </row>
    <row r="17" spans="2:19" ht="15" thickBot="1" x14ac:dyDescent="0.4">
      <c r="B17" s="441" t="s">
        <v>625</v>
      </c>
      <c r="C17" s="440" t="s">
        <v>626</v>
      </c>
    </row>
    <row r="18" spans="2:19" ht="15" thickBot="1" x14ac:dyDescent="0.4"/>
    <row r="19" spans="2:19" ht="15" thickBot="1" x14ac:dyDescent="0.4">
      <c r="D19" s="794" t="s">
        <v>627</v>
      </c>
      <c r="E19" s="795"/>
      <c r="F19" s="795"/>
      <c r="G19" s="796"/>
      <c r="H19" s="794" t="s">
        <v>628</v>
      </c>
      <c r="I19" s="795"/>
      <c r="J19" s="795"/>
      <c r="K19" s="796"/>
      <c r="L19" s="794" t="s">
        <v>629</v>
      </c>
      <c r="M19" s="795"/>
      <c r="N19" s="795"/>
      <c r="O19" s="796"/>
      <c r="P19" s="794" t="s">
        <v>630</v>
      </c>
      <c r="Q19" s="795"/>
      <c r="R19" s="795"/>
      <c r="S19" s="796"/>
    </row>
    <row r="20" spans="2:19" ht="45" customHeight="1" thickBot="1" x14ac:dyDescent="0.4">
      <c r="B20" s="819" t="s">
        <v>631</v>
      </c>
      <c r="C20" s="907" t="s">
        <v>632</v>
      </c>
      <c r="D20" s="439"/>
      <c r="E20" s="438" t="s">
        <v>633</v>
      </c>
      <c r="F20" s="413" t="s">
        <v>634</v>
      </c>
      <c r="G20" s="437" t="s">
        <v>635</v>
      </c>
      <c r="H20" s="439"/>
      <c r="I20" s="438" t="s">
        <v>633</v>
      </c>
      <c r="J20" s="413" t="s">
        <v>1068</v>
      </c>
      <c r="K20" s="437" t="s">
        <v>1070</v>
      </c>
      <c r="L20" s="439"/>
      <c r="M20" s="438" t="s">
        <v>633</v>
      </c>
      <c r="N20" s="413" t="s">
        <v>634</v>
      </c>
      <c r="O20" s="437" t="s">
        <v>635</v>
      </c>
      <c r="P20" s="439"/>
      <c r="Q20" s="438" t="s">
        <v>633</v>
      </c>
      <c r="R20" s="413" t="s">
        <v>634</v>
      </c>
      <c r="S20" s="437" t="s">
        <v>635</v>
      </c>
    </row>
    <row r="21" spans="2:19" ht="40.5" customHeight="1" x14ac:dyDescent="0.35">
      <c r="B21" s="876"/>
      <c r="C21" s="908"/>
      <c r="D21" s="433" t="s">
        <v>636</v>
      </c>
      <c r="E21" s="355">
        <v>659940</v>
      </c>
      <c r="F21" s="436">
        <v>44940</v>
      </c>
      <c r="G21" s="435">
        <v>615000</v>
      </c>
      <c r="H21" s="434" t="s">
        <v>636</v>
      </c>
      <c r="I21" s="350">
        <v>1427699</v>
      </c>
      <c r="J21" s="432">
        <v>62500</v>
      </c>
      <c r="K21" s="431">
        <v>1365199</v>
      </c>
      <c r="L21" s="433" t="s">
        <v>636</v>
      </c>
      <c r="M21" s="350">
        <f>+N21+O21</f>
        <v>254552</v>
      </c>
      <c r="N21" s="432">
        <v>11145</v>
      </c>
      <c r="O21" s="431">
        <v>243407</v>
      </c>
      <c r="P21" s="433" t="s">
        <v>636</v>
      </c>
      <c r="Q21" s="350"/>
      <c r="R21" s="432"/>
      <c r="S21" s="431"/>
    </row>
    <row r="22" spans="2:19" ht="39.75" customHeight="1" x14ac:dyDescent="0.35">
      <c r="B22" s="876"/>
      <c r="C22" s="908"/>
      <c r="D22" s="427" t="s">
        <v>637</v>
      </c>
      <c r="E22" s="430">
        <v>0.5</v>
      </c>
      <c r="F22" s="430">
        <v>0.2</v>
      </c>
      <c r="G22" s="429">
        <v>0.5</v>
      </c>
      <c r="H22" s="428" t="s">
        <v>637</v>
      </c>
      <c r="I22" s="426">
        <v>0.5</v>
      </c>
      <c r="J22" s="426">
        <v>0.4</v>
      </c>
      <c r="K22" s="425">
        <v>0.5</v>
      </c>
      <c r="L22" s="427" t="s">
        <v>637</v>
      </c>
      <c r="M22" s="426">
        <v>0.57599999999999996</v>
      </c>
      <c r="N22" s="426">
        <v>0.42</v>
      </c>
      <c r="O22" s="425">
        <v>0.57999999999999996</v>
      </c>
      <c r="P22" s="427" t="s">
        <v>637</v>
      </c>
      <c r="Q22" s="426"/>
      <c r="R22" s="426"/>
      <c r="S22" s="425"/>
    </row>
    <row r="23" spans="2:19" ht="37.5" customHeight="1" x14ac:dyDescent="0.35">
      <c r="B23" s="820"/>
      <c r="C23" s="909"/>
      <c r="D23" s="427" t="s">
        <v>638</v>
      </c>
      <c r="E23" s="430">
        <v>0.3</v>
      </c>
      <c r="F23" s="430">
        <v>0.1</v>
      </c>
      <c r="G23" s="429">
        <v>0.3</v>
      </c>
      <c r="H23" s="428" t="s">
        <v>638</v>
      </c>
      <c r="I23" s="426">
        <v>0.65</v>
      </c>
      <c r="J23" s="426">
        <v>0.45</v>
      </c>
      <c r="K23" s="425">
        <v>0.2</v>
      </c>
      <c r="L23" s="427" t="s">
        <v>638</v>
      </c>
      <c r="M23" s="426">
        <v>0.65</v>
      </c>
      <c r="N23" s="426">
        <v>0.45</v>
      </c>
      <c r="O23" s="425">
        <v>0.2</v>
      </c>
      <c r="P23" s="427" t="s">
        <v>638</v>
      </c>
      <c r="Q23" s="426"/>
      <c r="R23" s="426"/>
      <c r="S23" s="425"/>
    </row>
    <row r="24" spans="2:19" ht="15" customHeight="1" thickBot="1" x14ac:dyDescent="0.4">
      <c r="B24" s="337"/>
      <c r="C24" s="337"/>
      <c r="H24" t="s">
        <v>1069</v>
      </c>
      <c r="J24" t="s">
        <v>1071</v>
      </c>
      <c r="Q24" s="424"/>
      <c r="R24" s="424"/>
      <c r="S24" s="424"/>
    </row>
    <row r="25" spans="2:19" ht="30" customHeight="1" thickBot="1" x14ac:dyDescent="0.4">
      <c r="B25" s="337"/>
      <c r="C25" s="337"/>
      <c r="D25" s="794" t="s">
        <v>627</v>
      </c>
      <c r="E25" s="795"/>
      <c r="F25" s="795"/>
      <c r="G25" s="796"/>
      <c r="H25" s="794" t="s">
        <v>628</v>
      </c>
      <c r="I25" s="795"/>
      <c r="J25" s="795"/>
      <c r="K25" s="796"/>
      <c r="L25" s="794" t="s">
        <v>629</v>
      </c>
      <c r="M25" s="795"/>
      <c r="N25" s="795"/>
      <c r="O25" s="796"/>
      <c r="P25" s="794" t="s">
        <v>630</v>
      </c>
      <c r="Q25" s="795"/>
      <c r="R25" s="795"/>
      <c r="S25" s="796"/>
    </row>
    <row r="26" spans="2:19" ht="47.25" customHeight="1" x14ac:dyDescent="0.35">
      <c r="B26" s="819" t="s">
        <v>639</v>
      </c>
      <c r="C26" s="819" t="s">
        <v>640</v>
      </c>
      <c r="D26" s="889" t="s">
        <v>641</v>
      </c>
      <c r="E26" s="883"/>
      <c r="F26" s="423" t="s">
        <v>642</v>
      </c>
      <c r="G26" s="422" t="s">
        <v>643</v>
      </c>
      <c r="H26" s="889" t="s">
        <v>641</v>
      </c>
      <c r="I26" s="883"/>
      <c r="J26" s="423" t="s">
        <v>642</v>
      </c>
      <c r="K26" s="422" t="s">
        <v>643</v>
      </c>
      <c r="L26" s="889" t="s">
        <v>641</v>
      </c>
      <c r="M26" s="883"/>
      <c r="N26" s="423" t="s">
        <v>642</v>
      </c>
      <c r="O26" s="422" t="s">
        <v>643</v>
      </c>
      <c r="P26" s="889" t="s">
        <v>641</v>
      </c>
      <c r="Q26" s="883"/>
      <c r="R26" s="423" t="s">
        <v>642</v>
      </c>
      <c r="S26" s="422" t="s">
        <v>643</v>
      </c>
    </row>
    <row r="27" spans="2:19" ht="51" customHeight="1" x14ac:dyDescent="0.35">
      <c r="B27" s="876"/>
      <c r="C27" s="876"/>
      <c r="D27" s="411" t="s">
        <v>636</v>
      </c>
      <c r="E27" s="421"/>
      <c r="F27" s="897"/>
      <c r="G27" s="901"/>
      <c r="H27" s="411" t="s">
        <v>636</v>
      </c>
      <c r="I27" s="410"/>
      <c r="J27" s="893"/>
      <c r="K27" s="895"/>
      <c r="L27" s="411" t="s">
        <v>636</v>
      </c>
      <c r="M27" s="410"/>
      <c r="N27" s="893"/>
      <c r="O27" s="895"/>
      <c r="P27" s="411" t="s">
        <v>636</v>
      </c>
      <c r="Q27" s="410"/>
      <c r="R27" s="893"/>
      <c r="S27" s="895"/>
    </row>
    <row r="28" spans="2:19" ht="51" customHeight="1" x14ac:dyDescent="0.35">
      <c r="B28" s="820"/>
      <c r="C28" s="820"/>
      <c r="D28" s="409" t="s">
        <v>646</v>
      </c>
      <c r="E28" s="420"/>
      <c r="F28" s="898"/>
      <c r="G28" s="902"/>
      <c r="H28" s="409" t="s">
        <v>646</v>
      </c>
      <c r="I28" s="408"/>
      <c r="J28" s="894"/>
      <c r="K28" s="896"/>
      <c r="L28" s="409" t="s">
        <v>646</v>
      </c>
      <c r="M28" s="408"/>
      <c r="N28" s="894"/>
      <c r="O28" s="896"/>
      <c r="P28" s="409" t="s">
        <v>646</v>
      </c>
      <c r="Q28" s="408"/>
      <c r="R28" s="894"/>
      <c r="S28" s="896"/>
    </row>
    <row r="29" spans="2:19" ht="45.75" customHeight="1" x14ac:dyDescent="0.35">
      <c r="B29" s="810" t="s">
        <v>647</v>
      </c>
      <c r="C29" s="837" t="s">
        <v>648</v>
      </c>
      <c r="D29" s="386" t="s">
        <v>649</v>
      </c>
      <c r="E29" s="348" t="s">
        <v>625</v>
      </c>
      <c r="F29" s="348" t="s">
        <v>650</v>
      </c>
      <c r="G29" s="347" t="s">
        <v>651</v>
      </c>
      <c r="H29" s="386" t="s">
        <v>649</v>
      </c>
      <c r="I29" s="348" t="s">
        <v>625</v>
      </c>
      <c r="J29" s="348" t="s">
        <v>650</v>
      </c>
      <c r="K29" s="347" t="s">
        <v>651</v>
      </c>
      <c r="L29" s="386" t="s">
        <v>649</v>
      </c>
      <c r="M29" s="348" t="s">
        <v>625</v>
      </c>
      <c r="N29" s="348" t="s">
        <v>650</v>
      </c>
      <c r="O29" s="347" t="s">
        <v>651</v>
      </c>
      <c r="P29" s="386" t="s">
        <v>649</v>
      </c>
      <c r="Q29" s="348" t="s">
        <v>625</v>
      </c>
      <c r="R29" s="348" t="s">
        <v>650</v>
      </c>
      <c r="S29" s="347" t="s">
        <v>651</v>
      </c>
    </row>
    <row r="30" spans="2:19" ht="30" customHeight="1" x14ac:dyDescent="0.35">
      <c r="B30" s="811"/>
      <c r="C30" s="838"/>
      <c r="D30" s="419"/>
      <c r="E30" s="353"/>
      <c r="F30" s="353"/>
      <c r="G30" s="345"/>
      <c r="H30" s="358"/>
      <c r="I30" s="418"/>
      <c r="J30" s="358"/>
      <c r="K30" s="343"/>
      <c r="L30" s="358"/>
      <c r="M30" s="418"/>
      <c r="N30" s="358"/>
      <c r="O30" s="343"/>
      <c r="P30" s="358"/>
      <c r="Q30" s="418"/>
      <c r="R30" s="358"/>
      <c r="S30" s="343"/>
    </row>
    <row r="31" spans="2:19" ht="36.75" hidden="1" customHeight="1" outlineLevel="1" x14ac:dyDescent="0.35">
      <c r="B31" s="811"/>
      <c r="C31" s="838"/>
      <c r="D31" s="386" t="s">
        <v>649</v>
      </c>
      <c r="E31" s="348" t="s">
        <v>625</v>
      </c>
      <c r="F31" s="348" t="s">
        <v>650</v>
      </c>
      <c r="G31" s="347" t="s">
        <v>651</v>
      </c>
      <c r="H31" s="386" t="s">
        <v>649</v>
      </c>
      <c r="I31" s="348" t="s">
        <v>625</v>
      </c>
      <c r="J31" s="348" t="s">
        <v>650</v>
      </c>
      <c r="K31" s="347" t="s">
        <v>651</v>
      </c>
      <c r="L31" s="386" t="s">
        <v>649</v>
      </c>
      <c r="M31" s="348" t="s">
        <v>625</v>
      </c>
      <c r="N31" s="348" t="s">
        <v>650</v>
      </c>
      <c r="O31" s="347" t="s">
        <v>651</v>
      </c>
      <c r="P31" s="386" t="s">
        <v>649</v>
      </c>
      <c r="Q31" s="348" t="s">
        <v>625</v>
      </c>
      <c r="R31" s="348" t="s">
        <v>650</v>
      </c>
      <c r="S31" s="347" t="s">
        <v>651</v>
      </c>
    </row>
    <row r="32" spans="2:19" ht="30" hidden="1" customHeight="1" outlineLevel="1" x14ac:dyDescent="0.35">
      <c r="B32" s="811"/>
      <c r="C32" s="838"/>
      <c r="D32" s="419"/>
      <c r="E32" s="353"/>
      <c r="F32" s="353"/>
      <c r="G32" s="345"/>
      <c r="H32" s="358"/>
      <c r="I32" s="418"/>
      <c r="J32" s="358"/>
      <c r="K32" s="343"/>
      <c r="L32" s="358"/>
      <c r="M32" s="418"/>
      <c r="N32" s="358"/>
      <c r="O32" s="343"/>
      <c r="P32" s="358"/>
      <c r="Q32" s="418"/>
      <c r="R32" s="358"/>
      <c r="S32" s="343"/>
    </row>
    <row r="33" spans="2:19" ht="36" hidden="1" customHeight="1" outlineLevel="1" x14ac:dyDescent="0.35">
      <c r="B33" s="811"/>
      <c r="C33" s="838"/>
      <c r="D33" s="386" t="s">
        <v>649</v>
      </c>
      <c r="E33" s="348" t="s">
        <v>625</v>
      </c>
      <c r="F33" s="348" t="s">
        <v>650</v>
      </c>
      <c r="G33" s="347" t="s">
        <v>651</v>
      </c>
      <c r="H33" s="386" t="s">
        <v>649</v>
      </c>
      <c r="I33" s="348" t="s">
        <v>625</v>
      </c>
      <c r="J33" s="348" t="s">
        <v>650</v>
      </c>
      <c r="K33" s="347" t="s">
        <v>651</v>
      </c>
      <c r="L33" s="386" t="s">
        <v>649</v>
      </c>
      <c r="M33" s="348" t="s">
        <v>625</v>
      </c>
      <c r="N33" s="348" t="s">
        <v>650</v>
      </c>
      <c r="O33" s="347" t="s">
        <v>651</v>
      </c>
      <c r="P33" s="386" t="s">
        <v>649</v>
      </c>
      <c r="Q33" s="348" t="s">
        <v>625</v>
      </c>
      <c r="R33" s="348" t="s">
        <v>650</v>
      </c>
      <c r="S33" s="347" t="s">
        <v>651</v>
      </c>
    </row>
    <row r="34" spans="2:19" ht="30" hidden="1" customHeight="1" outlineLevel="1" x14ac:dyDescent="0.35">
      <c r="B34" s="811"/>
      <c r="C34" s="838"/>
      <c r="D34" s="419"/>
      <c r="E34" s="353"/>
      <c r="F34" s="353"/>
      <c r="G34" s="345"/>
      <c r="H34" s="358"/>
      <c r="I34" s="418"/>
      <c r="J34" s="358"/>
      <c r="K34" s="343"/>
      <c r="L34" s="358"/>
      <c r="M34" s="418"/>
      <c r="N34" s="358"/>
      <c r="O34" s="343"/>
      <c r="P34" s="358"/>
      <c r="Q34" s="418"/>
      <c r="R34" s="358"/>
      <c r="S34" s="343"/>
    </row>
    <row r="35" spans="2:19" ht="39" hidden="1" customHeight="1" outlineLevel="1" x14ac:dyDescent="0.35">
      <c r="B35" s="811"/>
      <c r="C35" s="838"/>
      <c r="D35" s="386" t="s">
        <v>649</v>
      </c>
      <c r="E35" s="348" t="s">
        <v>625</v>
      </c>
      <c r="F35" s="348" t="s">
        <v>650</v>
      </c>
      <c r="G35" s="347" t="s">
        <v>651</v>
      </c>
      <c r="H35" s="386" t="s">
        <v>649</v>
      </c>
      <c r="I35" s="348" t="s">
        <v>625</v>
      </c>
      <c r="J35" s="348" t="s">
        <v>650</v>
      </c>
      <c r="K35" s="347" t="s">
        <v>651</v>
      </c>
      <c r="L35" s="386" t="s">
        <v>649</v>
      </c>
      <c r="M35" s="348" t="s">
        <v>625</v>
      </c>
      <c r="N35" s="348" t="s">
        <v>650</v>
      </c>
      <c r="O35" s="347" t="s">
        <v>651</v>
      </c>
      <c r="P35" s="386" t="s">
        <v>649</v>
      </c>
      <c r="Q35" s="348" t="s">
        <v>625</v>
      </c>
      <c r="R35" s="348" t="s">
        <v>650</v>
      </c>
      <c r="S35" s="347" t="s">
        <v>651</v>
      </c>
    </row>
    <row r="36" spans="2:19" ht="30" hidden="1" customHeight="1" outlineLevel="1" x14ac:dyDescent="0.35">
      <c r="B36" s="811"/>
      <c r="C36" s="838"/>
      <c r="D36" s="419"/>
      <c r="E36" s="353"/>
      <c r="F36" s="353"/>
      <c r="G36" s="345"/>
      <c r="H36" s="358"/>
      <c r="I36" s="418"/>
      <c r="J36" s="358"/>
      <c r="K36" s="343"/>
      <c r="L36" s="358"/>
      <c r="M36" s="418"/>
      <c r="N36" s="358"/>
      <c r="O36" s="343"/>
      <c r="P36" s="358"/>
      <c r="Q36" s="418"/>
      <c r="R36" s="358"/>
      <c r="S36" s="343"/>
    </row>
    <row r="37" spans="2:19" ht="36.75" hidden="1" customHeight="1" outlineLevel="1" x14ac:dyDescent="0.35">
      <c r="B37" s="811"/>
      <c r="C37" s="838"/>
      <c r="D37" s="386" t="s">
        <v>649</v>
      </c>
      <c r="E37" s="348" t="s">
        <v>625</v>
      </c>
      <c r="F37" s="348" t="s">
        <v>650</v>
      </c>
      <c r="G37" s="347" t="s">
        <v>651</v>
      </c>
      <c r="H37" s="386" t="s">
        <v>649</v>
      </c>
      <c r="I37" s="348" t="s">
        <v>625</v>
      </c>
      <c r="J37" s="348" t="s">
        <v>650</v>
      </c>
      <c r="K37" s="347" t="s">
        <v>651</v>
      </c>
      <c r="L37" s="386" t="s">
        <v>649</v>
      </c>
      <c r="M37" s="348" t="s">
        <v>625</v>
      </c>
      <c r="N37" s="348" t="s">
        <v>650</v>
      </c>
      <c r="O37" s="347" t="s">
        <v>651</v>
      </c>
      <c r="P37" s="386" t="s">
        <v>649</v>
      </c>
      <c r="Q37" s="348" t="s">
        <v>625</v>
      </c>
      <c r="R37" s="348" t="s">
        <v>650</v>
      </c>
      <c r="S37" s="347" t="s">
        <v>651</v>
      </c>
    </row>
    <row r="38" spans="2:19" ht="30" hidden="1" customHeight="1" outlineLevel="1" x14ac:dyDescent="0.35">
      <c r="B38" s="812"/>
      <c r="C38" s="839"/>
      <c r="D38" s="419"/>
      <c r="E38" s="353"/>
      <c r="F38" s="353"/>
      <c r="G38" s="345"/>
      <c r="H38" s="358"/>
      <c r="I38" s="418"/>
      <c r="J38" s="358"/>
      <c r="K38" s="343"/>
      <c r="L38" s="358"/>
      <c r="M38" s="418"/>
      <c r="N38" s="358"/>
      <c r="O38" s="343"/>
      <c r="P38" s="358"/>
      <c r="Q38" s="418"/>
      <c r="R38" s="358"/>
      <c r="S38" s="343"/>
    </row>
    <row r="39" spans="2:19" ht="30" customHeight="1" collapsed="1" x14ac:dyDescent="0.35">
      <c r="B39" s="810" t="s">
        <v>656</v>
      </c>
      <c r="C39" s="810" t="s">
        <v>657</v>
      </c>
      <c r="D39" s="348" t="s">
        <v>658</v>
      </c>
      <c r="E39" s="348" t="s">
        <v>659</v>
      </c>
      <c r="F39" s="413" t="s">
        <v>660</v>
      </c>
      <c r="G39" s="417"/>
      <c r="H39" s="348" t="s">
        <v>658</v>
      </c>
      <c r="I39" s="348" t="s">
        <v>659</v>
      </c>
      <c r="J39" s="413" t="s">
        <v>660</v>
      </c>
      <c r="K39" s="416"/>
      <c r="L39" s="348" t="s">
        <v>658</v>
      </c>
      <c r="M39" s="348" t="s">
        <v>659</v>
      </c>
      <c r="N39" s="413" t="s">
        <v>660</v>
      </c>
      <c r="O39" s="416"/>
      <c r="P39" s="348" t="s">
        <v>658</v>
      </c>
      <c r="Q39" s="348" t="s">
        <v>659</v>
      </c>
      <c r="R39" s="413" t="s">
        <v>660</v>
      </c>
      <c r="S39" s="416"/>
    </row>
    <row r="40" spans="2:19" ht="30" customHeight="1" x14ac:dyDescent="0.35">
      <c r="B40" s="811"/>
      <c r="C40" s="811"/>
      <c r="D40" s="903"/>
      <c r="E40" s="903"/>
      <c r="F40" s="413" t="s">
        <v>662</v>
      </c>
      <c r="G40" s="415"/>
      <c r="H40" s="905"/>
      <c r="I40" s="905"/>
      <c r="J40" s="413" t="s">
        <v>662</v>
      </c>
      <c r="K40" s="414"/>
      <c r="L40" s="905"/>
      <c r="M40" s="905"/>
      <c r="N40" s="413" t="s">
        <v>662</v>
      </c>
      <c r="O40" s="414"/>
      <c r="P40" s="905"/>
      <c r="Q40" s="905"/>
      <c r="R40" s="413" t="s">
        <v>662</v>
      </c>
      <c r="S40" s="414"/>
    </row>
    <row r="41" spans="2:19" ht="30" customHeight="1" x14ac:dyDescent="0.35">
      <c r="B41" s="811"/>
      <c r="C41" s="811"/>
      <c r="D41" s="904"/>
      <c r="E41" s="904"/>
      <c r="F41" s="413" t="s">
        <v>663</v>
      </c>
      <c r="G41" s="345"/>
      <c r="H41" s="906"/>
      <c r="I41" s="906"/>
      <c r="J41" s="413" t="s">
        <v>663</v>
      </c>
      <c r="K41" s="343"/>
      <c r="L41" s="906"/>
      <c r="M41" s="906"/>
      <c r="N41" s="413" t="s">
        <v>663</v>
      </c>
      <c r="O41" s="343"/>
      <c r="P41" s="906"/>
      <c r="Q41" s="906"/>
      <c r="R41" s="413" t="s">
        <v>663</v>
      </c>
      <c r="S41" s="343"/>
    </row>
    <row r="42" spans="2:19" ht="30" hidden="1" customHeight="1" outlineLevel="1" x14ac:dyDescent="0.35">
      <c r="B42" s="811"/>
      <c r="C42" s="811"/>
      <c r="D42" s="348" t="s">
        <v>658</v>
      </c>
      <c r="E42" s="348" t="s">
        <v>659</v>
      </c>
      <c r="F42" s="413" t="s">
        <v>660</v>
      </c>
      <c r="G42" s="417"/>
      <c r="H42" s="348" t="s">
        <v>658</v>
      </c>
      <c r="I42" s="348" t="s">
        <v>659</v>
      </c>
      <c r="J42" s="413" t="s">
        <v>660</v>
      </c>
      <c r="K42" s="416"/>
      <c r="L42" s="348" t="s">
        <v>658</v>
      </c>
      <c r="M42" s="348" t="s">
        <v>659</v>
      </c>
      <c r="N42" s="413" t="s">
        <v>660</v>
      </c>
      <c r="O42" s="416"/>
      <c r="P42" s="348" t="s">
        <v>658</v>
      </c>
      <c r="Q42" s="348" t="s">
        <v>659</v>
      </c>
      <c r="R42" s="413" t="s">
        <v>660</v>
      </c>
      <c r="S42" s="416"/>
    </row>
    <row r="43" spans="2:19" ht="30" hidden="1" customHeight="1" outlineLevel="1" x14ac:dyDescent="0.35">
      <c r="B43" s="811"/>
      <c r="C43" s="811"/>
      <c r="D43" s="903"/>
      <c r="E43" s="903"/>
      <c r="F43" s="413" t="s">
        <v>662</v>
      </c>
      <c r="G43" s="415"/>
      <c r="H43" s="905"/>
      <c r="I43" s="905"/>
      <c r="J43" s="413" t="s">
        <v>662</v>
      </c>
      <c r="K43" s="414"/>
      <c r="L43" s="905"/>
      <c r="M43" s="905"/>
      <c r="N43" s="413" t="s">
        <v>662</v>
      </c>
      <c r="O43" s="414"/>
      <c r="P43" s="905"/>
      <c r="Q43" s="905"/>
      <c r="R43" s="413" t="s">
        <v>662</v>
      </c>
      <c r="S43" s="414"/>
    </row>
    <row r="44" spans="2:19" ht="30" hidden="1" customHeight="1" outlineLevel="1" x14ac:dyDescent="0.35">
      <c r="B44" s="811"/>
      <c r="C44" s="811"/>
      <c r="D44" s="904"/>
      <c r="E44" s="904"/>
      <c r="F44" s="413" t="s">
        <v>663</v>
      </c>
      <c r="G44" s="345"/>
      <c r="H44" s="906"/>
      <c r="I44" s="906"/>
      <c r="J44" s="413" t="s">
        <v>663</v>
      </c>
      <c r="K44" s="343"/>
      <c r="L44" s="906"/>
      <c r="M44" s="906"/>
      <c r="N44" s="413" t="s">
        <v>663</v>
      </c>
      <c r="O44" s="343"/>
      <c r="P44" s="906"/>
      <c r="Q44" s="906"/>
      <c r="R44" s="413" t="s">
        <v>663</v>
      </c>
      <c r="S44" s="343"/>
    </row>
    <row r="45" spans="2:19" ht="30" hidden="1" customHeight="1" outlineLevel="1" x14ac:dyDescent="0.35">
      <c r="B45" s="811"/>
      <c r="C45" s="811"/>
      <c r="D45" s="348" t="s">
        <v>658</v>
      </c>
      <c r="E45" s="348" t="s">
        <v>659</v>
      </c>
      <c r="F45" s="413" t="s">
        <v>660</v>
      </c>
      <c r="G45" s="417"/>
      <c r="H45" s="348" t="s">
        <v>658</v>
      </c>
      <c r="I45" s="348" t="s">
        <v>659</v>
      </c>
      <c r="J45" s="413" t="s">
        <v>660</v>
      </c>
      <c r="K45" s="416"/>
      <c r="L45" s="348" t="s">
        <v>658</v>
      </c>
      <c r="M45" s="348" t="s">
        <v>659</v>
      </c>
      <c r="N45" s="413" t="s">
        <v>660</v>
      </c>
      <c r="O45" s="416"/>
      <c r="P45" s="348" t="s">
        <v>658</v>
      </c>
      <c r="Q45" s="348" t="s">
        <v>659</v>
      </c>
      <c r="R45" s="413" t="s">
        <v>660</v>
      </c>
      <c r="S45" s="416"/>
    </row>
    <row r="46" spans="2:19" ht="30" hidden="1" customHeight="1" outlineLevel="1" x14ac:dyDescent="0.35">
      <c r="B46" s="811"/>
      <c r="C46" s="811"/>
      <c r="D46" s="903"/>
      <c r="E46" s="903"/>
      <c r="F46" s="413" t="s">
        <v>662</v>
      </c>
      <c r="G46" s="415"/>
      <c r="H46" s="905"/>
      <c r="I46" s="905"/>
      <c r="J46" s="413" t="s">
        <v>662</v>
      </c>
      <c r="K46" s="414"/>
      <c r="L46" s="905"/>
      <c r="M46" s="905"/>
      <c r="N46" s="413" t="s">
        <v>662</v>
      </c>
      <c r="O46" s="414"/>
      <c r="P46" s="905"/>
      <c r="Q46" s="905"/>
      <c r="R46" s="413" t="s">
        <v>662</v>
      </c>
      <c r="S46" s="414"/>
    </row>
    <row r="47" spans="2:19" ht="30" hidden="1" customHeight="1" outlineLevel="1" x14ac:dyDescent="0.35">
      <c r="B47" s="811"/>
      <c r="C47" s="811"/>
      <c r="D47" s="904"/>
      <c r="E47" s="904"/>
      <c r="F47" s="413" t="s">
        <v>663</v>
      </c>
      <c r="G47" s="345"/>
      <c r="H47" s="906"/>
      <c r="I47" s="906"/>
      <c r="J47" s="413" t="s">
        <v>663</v>
      </c>
      <c r="K47" s="343"/>
      <c r="L47" s="906"/>
      <c r="M47" s="906"/>
      <c r="N47" s="413" t="s">
        <v>663</v>
      </c>
      <c r="O47" s="343"/>
      <c r="P47" s="906"/>
      <c r="Q47" s="906"/>
      <c r="R47" s="413" t="s">
        <v>663</v>
      </c>
      <c r="S47" s="343"/>
    </row>
    <row r="48" spans="2:19" ht="30" hidden="1" customHeight="1" outlineLevel="1" x14ac:dyDescent="0.35">
      <c r="B48" s="811"/>
      <c r="C48" s="811"/>
      <c r="D48" s="348" t="s">
        <v>658</v>
      </c>
      <c r="E48" s="348" t="s">
        <v>659</v>
      </c>
      <c r="F48" s="413" t="s">
        <v>660</v>
      </c>
      <c r="G48" s="417"/>
      <c r="H48" s="348" t="s">
        <v>658</v>
      </c>
      <c r="I48" s="348" t="s">
        <v>659</v>
      </c>
      <c r="J48" s="413" t="s">
        <v>660</v>
      </c>
      <c r="K48" s="416"/>
      <c r="L48" s="348" t="s">
        <v>658</v>
      </c>
      <c r="M48" s="348" t="s">
        <v>659</v>
      </c>
      <c r="N48" s="413" t="s">
        <v>660</v>
      </c>
      <c r="O48" s="416"/>
      <c r="P48" s="348" t="s">
        <v>658</v>
      </c>
      <c r="Q48" s="348" t="s">
        <v>659</v>
      </c>
      <c r="R48" s="413" t="s">
        <v>660</v>
      </c>
      <c r="S48" s="416"/>
    </row>
    <row r="49" spans="2:19" ht="30" hidden="1" customHeight="1" outlineLevel="1" x14ac:dyDescent="0.35">
      <c r="B49" s="811"/>
      <c r="C49" s="811"/>
      <c r="D49" s="903"/>
      <c r="E49" s="903"/>
      <c r="F49" s="413" t="s">
        <v>662</v>
      </c>
      <c r="G49" s="415"/>
      <c r="H49" s="905"/>
      <c r="I49" s="905"/>
      <c r="J49" s="413" t="s">
        <v>662</v>
      </c>
      <c r="K49" s="414"/>
      <c r="L49" s="905"/>
      <c r="M49" s="905"/>
      <c r="N49" s="413" t="s">
        <v>662</v>
      </c>
      <c r="O49" s="414"/>
      <c r="P49" s="905"/>
      <c r="Q49" s="905"/>
      <c r="R49" s="413" t="s">
        <v>662</v>
      </c>
      <c r="S49" s="414"/>
    </row>
    <row r="50" spans="2:19" ht="30" hidden="1" customHeight="1" outlineLevel="1" x14ac:dyDescent="0.35">
      <c r="B50" s="812"/>
      <c r="C50" s="812"/>
      <c r="D50" s="904"/>
      <c r="E50" s="904"/>
      <c r="F50" s="413" t="s">
        <v>663</v>
      </c>
      <c r="G50" s="345"/>
      <c r="H50" s="906"/>
      <c r="I50" s="906"/>
      <c r="J50" s="413" t="s">
        <v>663</v>
      </c>
      <c r="K50" s="343"/>
      <c r="L50" s="906"/>
      <c r="M50" s="906"/>
      <c r="N50" s="413" t="s">
        <v>663</v>
      </c>
      <c r="O50" s="343"/>
      <c r="P50" s="906"/>
      <c r="Q50" s="906"/>
      <c r="R50" s="413" t="s">
        <v>663</v>
      </c>
      <c r="S50" s="343"/>
    </row>
    <row r="51" spans="2:19" ht="30" customHeight="1" collapsed="1" thickBot="1" x14ac:dyDescent="0.4">
      <c r="C51" s="339"/>
    </row>
    <row r="52" spans="2:19" ht="30" customHeight="1" thickBot="1" x14ac:dyDescent="0.4">
      <c r="D52" s="794" t="s">
        <v>627</v>
      </c>
      <c r="E52" s="795"/>
      <c r="F52" s="795"/>
      <c r="G52" s="796"/>
      <c r="H52" s="794" t="s">
        <v>628</v>
      </c>
      <c r="I52" s="795"/>
      <c r="J52" s="795"/>
      <c r="K52" s="796"/>
      <c r="L52" s="794" t="s">
        <v>629</v>
      </c>
      <c r="M52" s="795"/>
      <c r="N52" s="795"/>
      <c r="O52" s="796"/>
      <c r="P52" s="794" t="s">
        <v>630</v>
      </c>
      <c r="Q52" s="795"/>
      <c r="R52" s="795"/>
      <c r="S52" s="796"/>
    </row>
    <row r="53" spans="2:19" ht="30" customHeight="1" x14ac:dyDescent="0.35">
      <c r="B53" s="819" t="s">
        <v>664</v>
      </c>
      <c r="C53" s="819" t="s">
        <v>665</v>
      </c>
      <c r="D53" s="821" t="s">
        <v>666</v>
      </c>
      <c r="E53" s="863"/>
      <c r="F53" s="383" t="s">
        <v>625</v>
      </c>
      <c r="G53" s="412" t="s">
        <v>667</v>
      </c>
      <c r="H53" s="821" t="s">
        <v>666</v>
      </c>
      <c r="I53" s="863"/>
      <c r="J53" s="383" t="s">
        <v>625</v>
      </c>
      <c r="K53" s="412" t="s">
        <v>667</v>
      </c>
      <c r="L53" s="821" t="s">
        <v>666</v>
      </c>
      <c r="M53" s="863"/>
      <c r="N53" s="383" t="s">
        <v>625</v>
      </c>
      <c r="O53" s="412" t="s">
        <v>667</v>
      </c>
      <c r="P53" s="821" t="s">
        <v>666</v>
      </c>
      <c r="Q53" s="863"/>
      <c r="R53" s="383" t="s">
        <v>625</v>
      </c>
      <c r="S53" s="412" t="s">
        <v>667</v>
      </c>
    </row>
    <row r="54" spans="2:19" ht="45" customHeight="1" x14ac:dyDescent="0.35">
      <c r="B54" s="876"/>
      <c r="C54" s="876"/>
      <c r="D54" s="411" t="s">
        <v>636</v>
      </c>
      <c r="E54" s="355">
        <v>160</v>
      </c>
      <c r="F54" s="897" t="s">
        <v>626</v>
      </c>
      <c r="G54" s="901" t="s">
        <v>668</v>
      </c>
      <c r="H54" s="411" t="s">
        <v>636</v>
      </c>
      <c r="I54" s="410">
        <v>200</v>
      </c>
      <c r="J54" s="893" t="s">
        <v>626</v>
      </c>
      <c r="K54" s="895" t="s">
        <v>669</v>
      </c>
      <c r="L54" s="411" t="s">
        <v>636</v>
      </c>
      <c r="M54" s="410">
        <v>39</v>
      </c>
      <c r="N54" s="893" t="s">
        <v>626</v>
      </c>
      <c r="O54" s="895" t="s">
        <v>668</v>
      </c>
      <c r="P54" s="411" t="s">
        <v>636</v>
      </c>
      <c r="Q54" s="410"/>
      <c r="R54" s="893"/>
      <c r="S54" s="895"/>
    </row>
    <row r="55" spans="2:19" ht="45" customHeight="1" x14ac:dyDescent="0.35">
      <c r="B55" s="820"/>
      <c r="C55" s="820"/>
      <c r="D55" s="409" t="s">
        <v>646</v>
      </c>
      <c r="E55" s="370">
        <v>0.2</v>
      </c>
      <c r="F55" s="898"/>
      <c r="G55" s="902"/>
      <c r="H55" s="409" t="s">
        <v>646</v>
      </c>
      <c r="I55" s="408">
        <v>0.5</v>
      </c>
      <c r="J55" s="894"/>
      <c r="K55" s="896"/>
      <c r="L55" s="409" t="s">
        <v>646</v>
      </c>
      <c r="M55" s="408">
        <v>0.48</v>
      </c>
      <c r="N55" s="894"/>
      <c r="O55" s="896"/>
      <c r="P55" s="409" t="s">
        <v>646</v>
      </c>
      <c r="Q55" s="408"/>
      <c r="R55" s="894"/>
      <c r="S55" s="896"/>
    </row>
    <row r="56" spans="2:19" ht="30" customHeight="1" x14ac:dyDescent="0.35">
      <c r="B56" s="810" t="s">
        <v>670</v>
      </c>
      <c r="C56" s="810" t="s">
        <v>671</v>
      </c>
      <c r="D56" s="348" t="s">
        <v>672</v>
      </c>
      <c r="E56" s="377" t="s">
        <v>673</v>
      </c>
      <c r="F56" s="813" t="s">
        <v>674</v>
      </c>
      <c r="G56" s="871"/>
      <c r="H56" s="348" t="s">
        <v>672</v>
      </c>
      <c r="I56" s="377" t="s">
        <v>673</v>
      </c>
      <c r="J56" s="813" t="s">
        <v>674</v>
      </c>
      <c r="K56" s="871"/>
      <c r="L56" s="348" t="s">
        <v>672</v>
      </c>
      <c r="M56" s="377" t="s">
        <v>673</v>
      </c>
      <c r="N56" s="813" t="s">
        <v>674</v>
      </c>
      <c r="O56" s="871"/>
      <c r="P56" s="348" t="s">
        <v>672</v>
      </c>
      <c r="Q56" s="377" t="s">
        <v>673</v>
      </c>
      <c r="R56" s="813" t="s">
        <v>674</v>
      </c>
      <c r="S56" s="871"/>
    </row>
    <row r="57" spans="2:19" ht="30" customHeight="1" x14ac:dyDescent="0.35">
      <c r="B57" s="811"/>
      <c r="C57" s="812"/>
      <c r="D57" s="355">
        <v>2000</v>
      </c>
      <c r="E57" s="370">
        <v>0.2</v>
      </c>
      <c r="F57" s="899" t="s">
        <v>675</v>
      </c>
      <c r="G57" s="900"/>
      <c r="H57" s="350">
        <v>2500</v>
      </c>
      <c r="I57" s="366">
        <v>0.5</v>
      </c>
      <c r="J57" s="890" t="s">
        <v>675</v>
      </c>
      <c r="K57" s="891"/>
      <c r="L57" s="350">
        <v>713</v>
      </c>
      <c r="M57" s="366">
        <v>0.68</v>
      </c>
      <c r="N57" s="890" t="s">
        <v>675</v>
      </c>
      <c r="O57" s="891"/>
      <c r="P57" s="350"/>
      <c r="Q57" s="366"/>
      <c r="R57" s="890"/>
      <c r="S57" s="891"/>
    </row>
    <row r="58" spans="2:19" ht="30" customHeight="1" x14ac:dyDescent="0.35">
      <c r="B58" s="811"/>
      <c r="C58" s="810" t="s">
        <v>676</v>
      </c>
      <c r="D58" s="407" t="s">
        <v>674</v>
      </c>
      <c r="E58" s="356" t="s">
        <v>650</v>
      </c>
      <c r="F58" s="348" t="s">
        <v>625</v>
      </c>
      <c r="G58" s="372" t="s">
        <v>667</v>
      </c>
      <c r="H58" s="407" t="s">
        <v>674</v>
      </c>
      <c r="I58" s="356" t="s">
        <v>650</v>
      </c>
      <c r="J58" s="348" t="s">
        <v>625</v>
      </c>
      <c r="K58" s="372" t="s">
        <v>667</v>
      </c>
      <c r="L58" s="407" t="s">
        <v>674</v>
      </c>
      <c r="M58" s="356" t="s">
        <v>650</v>
      </c>
      <c r="N58" s="348" t="s">
        <v>625</v>
      </c>
      <c r="O58" s="372" t="s">
        <v>667</v>
      </c>
      <c r="P58" s="407" t="s">
        <v>674</v>
      </c>
      <c r="Q58" s="356" t="s">
        <v>650</v>
      </c>
      <c r="R58" s="348" t="s">
        <v>625</v>
      </c>
      <c r="S58" s="372" t="s">
        <v>667</v>
      </c>
    </row>
    <row r="59" spans="2:19" ht="30" customHeight="1" x14ac:dyDescent="0.35">
      <c r="B59" s="812"/>
      <c r="C59" s="892"/>
      <c r="D59" s="406" t="s">
        <v>675</v>
      </c>
      <c r="E59" s="405" t="s">
        <v>653</v>
      </c>
      <c r="F59" s="353" t="s">
        <v>626</v>
      </c>
      <c r="G59" s="404" t="s">
        <v>668</v>
      </c>
      <c r="H59" s="403"/>
      <c r="I59" s="402"/>
      <c r="J59" s="358"/>
      <c r="K59" s="359"/>
      <c r="L59" s="403"/>
      <c r="M59" s="402"/>
      <c r="N59" s="358"/>
      <c r="O59" s="359"/>
      <c r="P59" s="403"/>
      <c r="Q59" s="402"/>
      <c r="R59" s="358"/>
      <c r="S59" s="359"/>
    </row>
    <row r="60" spans="2:19" ht="30" customHeight="1" x14ac:dyDescent="0.35">
      <c r="B60" s="881" t="s">
        <v>677</v>
      </c>
      <c r="C60" s="881" t="s">
        <v>678</v>
      </c>
      <c r="D60" s="401" t="s">
        <v>679</v>
      </c>
      <c r="E60" s="326" t="s">
        <v>650</v>
      </c>
      <c r="F60" s="318" t="s">
        <v>625</v>
      </c>
      <c r="G60" s="400" t="s">
        <v>667</v>
      </c>
      <c r="H60" s="401" t="s">
        <v>679</v>
      </c>
      <c r="I60" s="326" t="s">
        <v>650</v>
      </c>
      <c r="J60" s="318" t="s">
        <v>625</v>
      </c>
      <c r="K60" s="400" t="s">
        <v>667</v>
      </c>
      <c r="L60" s="401" t="s">
        <v>679</v>
      </c>
      <c r="M60" s="326" t="s">
        <v>650</v>
      </c>
      <c r="N60" s="318" t="s">
        <v>625</v>
      </c>
      <c r="O60" s="400" t="s">
        <v>667</v>
      </c>
      <c r="P60" s="401" t="s">
        <v>679</v>
      </c>
      <c r="Q60" s="326" t="s">
        <v>650</v>
      </c>
      <c r="R60" s="318" t="s">
        <v>625</v>
      </c>
      <c r="S60" s="400" t="s">
        <v>667</v>
      </c>
    </row>
    <row r="61" spans="2:19" ht="52.5" customHeight="1" x14ac:dyDescent="0.35">
      <c r="B61" s="881"/>
      <c r="C61" s="881"/>
      <c r="D61" s="399"/>
      <c r="E61" s="398"/>
      <c r="F61" s="323"/>
      <c r="G61" s="397"/>
      <c r="H61" s="396"/>
      <c r="I61" s="395"/>
      <c r="J61" s="394"/>
      <c r="K61" s="393"/>
      <c r="L61" s="396"/>
      <c r="M61" s="395"/>
      <c r="N61" s="394"/>
      <c r="O61" s="393"/>
      <c r="P61" s="396"/>
      <c r="Q61" s="395"/>
      <c r="R61" s="394"/>
      <c r="S61" s="393"/>
    </row>
    <row r="62" spans="2:19" ht="30" customHeight="1" thickBot="1" x14ac:dyDescent="0.4">
      <c r="B62" s="337"/>
      <c r="C62" s="392"/>
    </row>
    <row r="63" spans="2:19" ht="30" customHeight="1" thickBot="1" x14ac:dyDescent="0.4">
      <c r="B63" s="337"/>
      <c r="C63" s="337"/>
      <c r="D63" s="794" t="s">
        <v>627</v>
      </c>
      <c r="E63" s="795"/>
      <c r="F63" s="795"/>
      <c r="G63" s="795"/>
      <c r="H63" s="794" t="s">
        <v>628</v>
      </c>
      <c r="I63" s="795"/>
      <c r="J63" s="795"/>
      <c r="K63" s="796"/>
      <c r="L63" s="795" t="s">
        <v>629</v>
      </c>
      <c r="M63" s="795"/>
      <c r="N63" s="795"/>
      <c r="O63" s="795"/>
      <c r="P63" s="794" t="s">
        <v>630</v>
      </c>
      <c r="Q63" s="795"/>
      <c r="R63" s="795"/>
      <c r="S63" s="796"/>
    </row>
    <row r="64" spans="2:19" ht="30" customHeight="1" x14ac:dyDescent="0.35">
      <c r="B64" s="819" t="s">
        <v>680</v>
      </c>
      <c r="C64" s="819" t="s">
        <v>681</v>
      </c>
      <c r="D64" s="889" t="s">
        <v>682</v>
      </c>
      <c r="E64" s="883"/>
      <c r="F64" s="821" t="s">
        <v>625</v>
      </c>
      <c r="G64" s="822"/>
      <c r="H64" s="882" t="s">
        <v>682</v>
      </c>
      <c r="I64" s="883"/>
      <c r="J64" s="821" t="s">
        <v>625</v>
      </c>
      <c r="K64" s="823"/>
      <c r="L64" s="882" t="s">
        <v>682</v>
      </c>
      <c r="M64" s="883"/>
      <c r="N64" s="821" t="s">
        <v>625</v>
      </c>
      <c r="O64" s="823"/>
      <c r="P64" s="882" t="s">
        <v>682</v>
      </c>
      <c r="Q64" s="883"/>
      <c r="R64" s="821" t="s">
        <v>625</v>
      </c>
      <c r="S64" s="823"/>
    </row>
    <row r="65" spans="2:19" ht="36.75" customHeight="1" x14ac:dyDescent="0.35">
      <c r="B65" s="820"/>
      <c r="C65" s="820"/>
      <c r="D65" s="884"/>
      <c r="E65" s="885"/>
      <c r="F65" s="845"/>
      <c r="G65" s="886"/>
      <c r="H65" s="887"/>
      <c r="I65" s="888"/>
      <c r="J65" s="861"/>
      <c r="K65" s="862"/>
      <c r="L65" s="887"/>
      <c r="M65" s="888"/>
      <c r="N65" s="861"/>
      <c r="O65" s="862"/>
      <c r="P65" s="887"/>
      <c r="Q65" s="888"/>
      <c r="R65" s="861"/>
      <c r="S65" s="862"/>
    </row>
    <row r="66" spans="2:19" ht="45" customHeight="1" x14ac:dyDescent="0.35">
      <c r="B66" s="810" t="s">
        <v>683</v>
      </c>
      <c r="C66" s="810" t="s">
        <v>684</v>
      </c>
      <c r="D66" s="348" t="s">
        <v>685</v>
      </c>
      <c r="E66" s="348" t="s">
        <v>686</v>
      </c>
      <c r="F66" s="813" t="s">
        <v>687</v>
      </c>
      <c r="G66" s="871"/>
      <c r="H66" s="391" t="s">
        <v>685</v>
      </c>
      <c r="I66" s="348" t="s">
        <v>686</v>
      </c>
      <c r="J66" s="877" t="s">
        <v>687</v>
      </c>
      <c r="K66" s="871"/>
      <c r="L66" s="391" t="s">
        <v>685</v>
      </c>
      <c r="M66" s="348" t="s">
        <v>686</v>
      </c>
      <c r="N66" s="877" t="s">
        <v>687</v>
      </c>
      <c r="O66" s="871"/>
      <c r="P66" s="391" t="s">
        <v>685</v>
      </c>
      <c r="Q66" s="348" t="s">
        <v>686</v>
      </c>
      <c r="R66" s="877" t="s">
        <v>687</v>
      </c>
      <c r="S66" s="871"/>
    </row>
    <row r="67" spans="2:19" ht="27" customHeight="1" x14ac:dyDescent="0.35">
      <c r="B67" s="812"/>
      <c r="C67" s="812"/>
      <c r="D67" s="355">
        <v>2000</v>
      </c>
      <c r="E67" s="370">
        <v>0.2</v>
      </c>
      <c r="F67" s="878" t="s">
        <v>688</v>
      </c>
      <c r="G67" s="878"/>
      <c r="H67" s="350">
        <v>4500</v>
      </c>
      <c r="I67" s="366">
        <v>0.5</v>
      </c>
      <c r="J67" s="879" t="s">
        <v>689</v>
      </c>
      <c r="K67" s="880"/>
      <c r="L67" s="350">
        <v>713</v>
      </c>
      <c r="M67" s="366">
        <v>0.68</v>
      </c>
      <c r="N67" s="879" t="s">
        <v>688</v>
      </c>
      <c r="O67" s="880"/>
      <c r="P67" s="350"/>
      <c r="Q67" s="366"/>
      <c r="R67" s="879"/>
      <c r="S67" s="880"/>
    </row>
    <row r="68" spans="2:19" ht="33.75" customHeight="1" x14ac:dyDescent="0.35">
      <c r="B68" s="881" t="s">
        <v>690</v>
      </c>
      <c r="C68" s="791" t="s">
        <v>691</v>
      </c>
      <c r="D68" s="318" t="s">
        <v>692</v>
      </c>
      <c r="E68" s="318" t="s">
        <v>693</v>
      </c>
      <c r="F68" s="785" t="s">
        <v>687</v>
      </c>
      <c r="G68" s="867"/>
      <c r="H68" s="390" t="s">
        <v>694</v>
      </c>
      <c r="I68" s="318" t="s">
        <v>693</v>
      </c>
      <c r="J68" s="866" t="s">
        <v>687</v>
      </c>
      <c r="K68" s="867"/>
      <c r="L68" s="390" t="s">
        <v>694</v>
      </c>
      <c r="M68" s="318" t="s">
        <v>693</v>
      </c>
      <c r="N68" s="866" t="s">
        <v>687</v>
      </c>
      <c r="O68" s="867"/>
      <c r="P68" s="390" t="s">
        <v>694</v>
      </c>
      <c r="Q68" s="318" t="s">
        <v>693</v>
      </c>
      <c r="R68" s="866" t="s">
        <v>687</v>
      </c>
      <c r="S68" s="867"/>
    </row>
    <row r="69" spans="2:19" ht="33.75" customHeight="1" x14ac:dyDescent="0.35">
      <c r="B69" s="881"/>
      <c r="C69" s="793"/>
      <c r="D69" s="325"/>
      <c r="E69" s="389"/>
      <c r="F69" s="868"/>
      <c r="G69" s="868"/>
      <c r="H69" s="320"/>
      <c r="I69" s="388"/>
      <c r="J69" s="869"/>
      <c r="K69" s="870"/>
      <c r="L69" s="320"/>
      <c r="M69" s="388"/>
      <c r="N69" s="869"/>
      <c r="O69" s="870"/>
      <c r="P69" s="320"/>
      <c r="Q69" s="388"/>
      <c r="R69" s="869"/>
      <c r="S69" s="870"/>
    </row>
    <row r="70" spans="2:19" ht="33.75" customHeight="1" x14ac:dyDescent="0.35">
      <c r="B70" s="881"/>
      <c r="C70" s="791" t="s">
        <v>695</v>
      </c>
      <c r="D70" s="318" t="s">
        <v>696</v>
      </c>
      <c r="E70" s="318" t="s">
        <v>674</v>
      </c>
      <c r="F70" s="785" t="s">
        <v>697</v>
      </c>
      <c r="G70" s="867"/>
      <c r="H70" s="390" t="s">
        <v>696</v>
      </c>
      <c r="I70" s="318" t="s">
        <v>698</v>
      </c>
      <c r="J70" s="866" t="s">
        <v>650</v>
      </c>
      <c r="K70" s="867"/>
      <c r="L70" s="390" t="s">
        <v>696</v>
      </c>
      <c r="M70" s="318" t="s">
        <v>698</v>
      </c>
      <c r="N70" s="866" t="s">
        <v>650</v>
      </c>
      <c r="O70" s="867"/>
      <c r="P70" s="390" t="s">
        <v>696</v>
      </c>
      <c r="Q70" s="318" t="s">
        <v>698</v>
      </c>
      <c r="R70" s="866" t="s">
        <v>650</v>
      </c>
      <c r="S70" s="867"/>
    </row>
    <row r="71" spans="2:19" ht="33.75" customHeight="1" thickBot="1" x14ac:dyDescent="0.4">
      <c r="B71" s="881"/>
      <c r="C71" s="793"/>
      <c r="D71" s="325"/>
      <c r="E71" s="389"/>
      <c r="F71" s="868"/>
      <c r="G71" s="868"/>
      <c r="H71" s="320"/>
      <c r="I71" s="388"/>
      <c r="J71" s="869"/>
      <c r="K71" s="870"/>
      <c r="L71" s="320"/>
      <c r="M71" s="388"/>
      <c r="N71" s="869"/>
      <c r="O71" s="870"/>
      <c r="P71" s="320"/>
      <c r="Q71" s="388"/>
      <c r="R71" s="869"/>
      <c r="S71" s="870"/>
    </row>
    <row r="72" spans="2:19" ht="37.5" customHeight="1" thickBot="1" x14ac:dyDescent="0.4">
      <c r="B72" s="337"/>
      <c r="C72" s="337"/>
      <c r="D72" s="794" t="s">
        <v>627</v>
      </c>
      <c r="E72" s="795"/>
      <c r="F72" s="795"/>
      <c r="G72" s="796"/>
      <c r="H72" s="794" t="s">
        <v>628</v>
      </c>
      <c r="I72" s="795"/>
      <c r="J72" s="795"/>
      <c r="K72" s="796"/>
      <c r="L72" s="794" t="s">
        <v>629</v>
      </c>
      <c r="M72" s="795"/>
      <c r="N72" s="795"/>
      <c r="O72" s="795"/>
      <c r="P72" s="795" t="s">
        <v>628</v>
      </c>
      <c r="Q72" s="795"/>
      <c r="R72" s="795"/>
      <c r="S72" s="796"/>
    </row>
    <row r="73" spans="2:19" ht="37.5" customHeight="1" x14ac:dyDescent="0.35">
      <c r="B73" s="819" t="s">
        <v>699</v>
      </c>
      <c r="C73" s="819" t="s">
        <v>700</v>
      </c>
      <c r="D73" s="387" t="s">
        <v>701</v>
      </c>
      <c r="E73" s="383" t="s">
        <v>702</v>
      </c>
      <c r="F73" s="821" t="s">
        <v>703</v>
      </c>
      <c r="G73" s="823"/>
      <c r="H73" s="387" t="s">
        <v>701</v>
      </c>
      <c r="I73" s="383" t="s">
        <v>702</v>
      </c>
      <c r="J73" s="821" t="s">
        <v>703</v>
      </c>
      <c r="K73" s="823"/>
      <c r="L73" s="387" t="s">
        <v>701</v>
      </c>
      <c r="M73" s="383" t="s">
        <v>702</v>
      </c>
      <c r="N73" s="821" t="s">
        <v>703</v>
      </c>
      <c r="O73" s="823"/>
      <c r="P73" s="387" t="s">
        <v>701</v>
      </c>
      <c r="Q73" s="383" t="s">
        <v>702</v>
      </c>
      <c r="R73" s="821" t="s">
        <v>703</v>
      </c>
      <c r="S73" s="823"/>
    </row>
    <row r="74" spans="2:19" ht="44.25" customHeight="1" x14ac:dyDescent="0.35">
      <c r="B74" s="876"/>
      <c r="C74" s="820"/>
      <c r="D74" s="381"/>
      <c r="E74" s="369"/>
      <c r="F74" s="872"/>
      <c r="G74" s="873"/>
      <c r="H74" s="378"/>
      <c r="I74" s="365"/>
      <c r="J74" s="874"/>
      <c r="K74" s="875"/>
      <c r="L74" s="378"/>
      <c r="M74" s="365"/>
      <c r="N74" s="874"/>
      <c r="O74" s="875"/>
      <c r="P74" s="378"/>
      <c r="Q74" s="365"/>
      <c r="R74" s="874"/>
      <c r="S74" s="875"/>
    </row>
    <row r="75" spans="2:19" ht="36.75" customHeight="1" x14ac:dyDescent="0.35">
      <c r="B75" s="876"/>
      <c r="C75" s="819" t="s">
        <v>705</v>
      </c>
      <c r="D75" s="348" t="s">
        <v>625</v>
      </c>
      <c r="E75" s="386" t="s">
        <v>706</v>
      </c>
      <c r="F75" s="813" t="s">
        <v>707</v>
      </c>
      <c r="G75" s="871"/>
      <c r="H75" s="348" t="s">
        <v>625</v>
      </c>
      <c r="I75" s="386" t="s">
        <v>706</v>
      </c>
      <c r="J75" s="813" t="s">
        <v>707</v>
      </c>
      <c r="K75" s="871"/>
      <c r="L75" s="348" t="s">
        <v>625</v>
      </c>
      <c r="M75" s="386" t="s">
        <v>706</v>
      </c>
      <c r="N75" s="813" t="s">
        <v>707</v>
      </c>
      <c r="O75" s="871"/>
      <c r="P75" s="348" t="s">
        <v>625</v>
      </c>
      <c r="Q75" s="386" t="s">
        <v>706</v>
      </c>
      <c r="R75" s="813" t="s">
        <v>707</v>
      </c>
      <c r="S75" s="871"/>
    </row>
    <row r="76" spans="2:19" ht="30" customHeight="1" x14ac:dyDescent="0.35">
      <c r="B76" s="876"/>
      <c r="C76" s="876"/>
      <c r="D76" s="353"/>
      <c r="E76" s="369"/>
      <c r="F76" s="845"/>
      <c r="G76" s="846"/>
      <c r="H76" s="358"/>
      <c r="I76" s="365"/>
      <c r="J76" s="861"/>
      <c r="K76" s="862"/>
      <c r="L76" s="358"/>
      <c r="M76" s="365"/>
      <c r="N76" s="861"/>
      <c r="O76" s="862"/>
      <c r="P76" s="358"/>
      <c r="Q76" s="365"/>
      <c r="R76" s="861"/>
      <c r="S76" s="862"/>
    </row>
    <row r="77" spans="2:19" ht="30" customHeight="1" outlineLevel="1" x14ac:dyDescent="0.35">
      <c r="B77" s="876"/>
      <c r="C77" s="876"/>
      <c r="D77" s="353"/>
      <c r="E77" s="369"/>
      <c r="F77" s="845"/>
      <c r="G77" s="846"/>
      <c r="H77" s="358"/>
      <c r="I77" s="365"/>
      <c r="J77" s="861"/>
      <c r="K77" s="862"/>
      <c r="L77" s="358"/>
      <c r="M77" s="365"/>
      <c r="N77" s="861"/>
      <c r="O77" s="862"/>
      <c r="P77" s="358"/>
      <c r="Q77" s="365"/>
      <c r="R77" s="861"/>
      <c r="S77" s="862"/>
    </row>
    <row r="78" spans="2:19" ht="30" customHeight="1" outlineLevel="1" x14ac:dyDescent="0.35">
      <c r="B78" s="876"/>
      <c r="C78" s="876"/>
      <c r="D78" s="353"/>
      <c r="E78" s="369"/>
      <c r="F78" s="845"/>
      <c r="G78" s="846"/>
      <c r="H78" s="358"/>
      <c r="I78" s="365"/>
      <c r="J78" s="861"/>
      <c r="K78" s="862"/>
      <c r="L78" s="358"/>
      <c r="M78" s="365"/>
      <c r="N78" s="861"/>
      <c r="O78" s="862"/>
      <c r="P78" s="358"/>
      <c r="Q78" s="365"/>
      <c r="R78" s="861"/>
      <c r="S78" s="862"/>
    </row>
    <row r="79" spans="2:19" ht="30" customHeight="1" outlineLevel="1" x14ac:dyDescent="0.35">
      <c r="B79" s="876"/>
      <c r="C79" s="876"/>
      <c r="D79" s="353"/>
      <c r="E79" s="369"/>
      <c r="F79" s="845"/>
      <c r="G79" s="846"/>
      <c r="H79" s="358"/>
      <c r="I79" s="365"/>
      <c r="J79" s="861"/>
      <c r="K79" s="862"/>
      <c r="L79" s="358"/>
      <c r="M79" s="365"/>
      <c r="N79" s="861"/>
      <c r="O79" s="862"/>
      <c r="P79" s="358"/>
      <c r="Q79" s="365"/>
      <c r="R79" s="861"/>
      <c r="S79" s="862"/>
    </row>
    <row r="80" spans="2:19" ht="30" customHeight="1" outlineLevel="1" x14ac:dyDescent="0.35">
      <c r="B80" s="876"/>
      <c r="C80" s="876"/>
      <c r="D80" s="353"/>
      <c r="E80" s="369"/>
      <c r="F80" s="845"/>
      <c r="G80" s="846"/>
      <c r="H80" s="358"/>
      <c r="I80" s="365"/>
      <c r="J80" s="861"/>
      <c r="K80" s="862"/>
      <c r="L80" s="358"/>
      <c r="M80" s="365"/>
      <c r="N80" s="861"/>
      <c r="O80" s="862"/>
      <c r="P80" s="358"/>
      <c r="Q80" s="365"/>
      <c r="R80" s="861"/>
      <c r="S80" s="862"/>
    </row>
    <row r="81" spans="2:19" ht="30" customHeight="1" outlineLevel="1" x14ac:dyDescent="0.35">
      <c r="B81" s="820"/>
      <c r="C81" s="820"/>
      <c r="D81" s="353"/>
      <c r="E81" s="369"/>
      <c r="F81" s="845"/>
      <c r="G81" s="846"/>
      <c r="H81" s="358"/>
      <c r="I81" s="365"/>
      <c r="J81" s="861"/>
      <c r="K81" s="862"/>
      <c r="L81" s="358"/>
      <c r="M81" s="365"/>
      <c r="N81" s="861"/>
      <c r="O81" s="862"/>
      <c r="P81" s="358"/>
      <c r="Q81" s="365"/>
      <c r="R81" s="861"/>
      <c r="S81" s="862"/>
    </row>
    <row r="82" spans="2:19" ht="35.25" customHeight="1" x14ac:dyDescent="0.35">
      <c r="B82" s="810" t="s">
        <v>709</v>
      </c>
      <c r="C82" s="856" t="s">
        <v>710</v>
      </c>
      <c r="D82" s="377" t="s">
        <v>711</v>
      </c>
      <c r="E82" s="813" t="s">
        <v>674</v>
      </c>
      <c r="F82" s="814"/>
      <c r="G82" s="347" t="s">
        <v>625</v>
      </c>
      <c r="H82" s="377" t="s">
        <v>711</v>
      </c>
      <c r="I82" s="813" t="s">
        <v>674</v>
      </c>
      <c r="J82" s="814"/>
      <c r="K82" s="347" t="s">
        <v>625</v>
      </c>
      <c r="L82" s="377" t="s">
        <v>711</v>
      </c>
      <c r="M82" s="813" t="s">
        <v>674</v>
      </c>
      <c r="N82" s="814"/>
      <c r="O82" s="347" t="s">
        <v>625</v>
      </c>
      <c r="P82" s="377" t="s">
        <v>711</v>
      </c>
      <c r="Q82" s="813" t="s">
        <v>674</v>
      </c>
      <c r="R82" s="814"/>
      <c r="S82" s="347" t="s">
        <v>625</v>
      </c>
    </row>
    <row r="83" spans="2:19" ht="35.25" customHeight="1" x14ac:dyDescent="0.35">
      <c r="B83" s="811"/>
      <c r="C83" s="856"/>
      <c r="D83" s="385"/>
      <c r="E83" s="857"/>
      <c r="F83" s="858"/>
      <c r="G83" s="352"/>
      <c r="H83" s="361"/>
      <c r="I83" s="859"/>
      <c r="J83" s="860"/>
      <c r="K83" s="360"/>
      <c r="L83" s="361"/>
      <c r="M83" s="859"/>
      <c r="N83" s="860"/>
      <c r="O83" s="360"/>
      <c r="P83" s="361"/>
      <c r="Q83" s="859"/>
      <c r="R83" s="860"/>
      <c r="S83" s="360"/>
    </row>
    <row r="84" spans="2:19" ht="35.25" customHeight="1" outlineLevel="1" x14ac:dyDescent="0.35">
      <c r="B84" s="811"/>
      <c r="C84" s="856"/>
      <c r="D84" s="385"/>
      <c r="E84" s="857"/>
      <c r="F84" s="858"/>
      <c r="G84" s="352"/>
      <c r="H84" s="361"/>
      <c r="I84" s="859"/>
      <c r="J84" s="860"/>
      <c r="K84" s="360"/>
      <c r="L84" s="361"/>
      <c r="M84" s="859"/>
      <c r="N84" s="860"/>
      <c r="O84" s="360"/>
      <c r="P84" s="361"/>
      <c r="Q84" s="859"/>
      <c r="R84" s="860"/>
      <c r="S84" s="360"/>
    </row>
    <row r="85" spans="2:19" ht="35.25" customHeight="1" outlineLevel="1" x14ac:dyDescent="0.35">
      <c r="B85" s="811"/>
      <c r="C85" s="856"/>
      <c r="D85" s="385"/>
      <c r="E85" s="857"/>
      <c r="F85" s="858"/>
      <c r="G85" s="352"/>
      <c r="H85" s="361"/>
      <c r="I85" s="859"/>
      <c r="J85" s="860"/>
      <c r="K85" s="360"/>
      <c r="L85" s="361"/>
      <c r="M85" s="859"/>
      <c r="N85" s="860"/>
      <c r="O85" s="360"/>
      <c r="P85" s="361"/>
      <c r="Q85" s="859"/>
      <c r="R85" s="860"/>
      <c r="S85" s="360"/>
    </row>
    <row r="86" spans="2:19" ht="35.25" customHeight="1" outlineLevel="1" x14ac:dyDescent="0.35">
      <c r="B86" s="811"/>
      <c r="C86" s="856"/>
      <c r="D86" s="385"/>
      <c r="E86" s="857"/>
      <c r="F86" s="858"/>
      <c r="G86" s="352"/>
      <c r="H86" s="361"/>
      <c r="I86" s="859"/>
      <c r="J86" s="860"/>
      <c r="K86" s="360"/>
      <c r="L86" s="361"/>
      <c r="M86" s="859"/>
      <c r="N86" s="860"/>
      <c r="O86" s="360"/>
      <c r="P86" s="361"/>
      <c r="Q86" s="859"/>
      <c r="R86" s="860"/>
      <c r="S86" s="360"/>
    </row>
    <row r="87" spans="2:19" ht="35.25" customHeight="1" outlineLevel="1" x14ac:dyDescent="0.35">
      <c r="B87" s="811"/>
      <c r="C87" s="856"/>
      <c r="D87" s="385"/>
      <c r="E87" s="857"/>
      <c r="F87" s="858"/>
      <c r="G87" s="352"/>
      <c r="H87" s="361"/>
      <c r="I87" s="859"/>
      <c r="J87" s="860"/>
      <c r="K87" s="360"/>
      <c r="L87" s="361"/>
      <c r="M87" s="859"/>
      <c r="N87" s="860"/>
      <c r="O87" s="360"/>
      <c r="P87" s="361"/>
      <c r="Q87" s="859"/>
      <c r="R87" s="860"/>
      <c r="S87" s="360"/>
    </row>
    <row r="88" spans="2:19" ht="33" customHeight="1" outlineLevel="1" x14ac:dyDescent="0.35">
      <c r="B88" s="812"/>
      <c r="C88" s="856"/>
      <c r="D88" s="385"/>
      <c r="E88" s="857"/>
      <c r="F88" s="858"/>
      <c r="G88" s="352"/>
      <c r="H88" s="361"/>
      <c r="I88" s="859"/>
      <c r="J88" s="860"/>
      <c r="K88" s="360"/>
      <c r="L88" s="361"/>
      <c r="M88" s="859"/>
      <c r="N88" s="860"/>
      <c r="O88" s="360"/>
      <c r="P88" s="361"/>
      <c r="Q88" s="859"/>
      <c r="R88" s="860"/>
      <c r="S88" s="360"/>
    </row>
    <row r="89" spans="2:19" ht="31.5" customHeight="1" thickBot="1" x14ac:dyDescent="0.4">
      <c r="B89" s="337"/>
      <c r="C89" s="384"/>
    </row>
    <row r="90" spans="2:19" ht="30.75" customHeight="1" thickBot="1" x14ac:dyDescent="0.4">
      <c r="B90" s="337"/>
      <c r="C90" s="337"/>
      <c r="D90" s="794" t="s">
        <v>627</v>
      </c>
      <c r="E90" s="795"/>
      <c r="F90" s="795"/>
      <c r="G90" s="796"/>
      <c r="H90" s="842" t="s">
        <v>713</v>
      </c>
      <c r="I90" s="843"/>
      <c r="J90" s="843"/>
      <c r="K90" s="844"/>
      <c r="L90" s="795" t="s">
        <v>629</v>
      </c>
      <c r="M90" s="795"/>
      <c r="N90" s="795"/>
      <c r="O90" s="795"/>
      <c r="P90" s="795" t="s">
        <v>628</v>
      </c>
      <c r="Q90" s="795"/>
      <c r="R90" s="795"/>
      <c r="S90" s="796"/>
    </row>
    <row r="91" spans="2:19" ht="30.75" customHeight="1" x14ac:dyDescent="0.35">
      <c r="B91" s="819" t="s">
        <v>714</v>
      </c>
      <c r="C91" s="819" t="s">
        <v>715</v>
      </c>
      <c r="D91" s="821" t="s">
        <v>716</v>
      </c>
      <c r="E91" s="863"/>
      <c r="F91" s="383" t="s">
        <v>625</v>
      </c>
      <c r="G91" s="382" t="s">
        <v>674</v>
      </c>
      <c r="H91" s="864" t="s">
        <v>716</v>
      </c>
      <c r="I91" s="863"/>
      <c r="J91" s="383" t="s">
        <v>625</v>
      </c>
      <c r="K91" s="382" t="s">
        <v>674</v>
      </c>
      <c r="L91" s="864" t="s">
        <v>716</v>
      </c>
      <c r="M91" s="863"/>
      <c r="N91" s="383" t="s">
        <v>625</v>
      </c>
      <c r="O91" s="382" t="s">
        <v>674</v>
      </c>
      <c r="P91" s="864" t="s">
        <v>716</v>
      </c>
      <c r="Q91" s="863"/>
      <c r="R91" s="383" t="s">
        <v>625</v>
      </c>
      <c r="S91" s="382" t="s">
        <v>674</v>
      </c>
    </row>
    <row r="92" spans="2:19" ht="29.25" customHeight="1" x14ac:dyDescent="0.35">
      <c r="B92" s="820"/>
      <c r="C92" s="820"/>
      <c r="D92" s="845" t="s">
        <v>717</v>
      </c>
      <c r="E92" s="865"/>
      <c r="F92" s="381" t="s">
        <v>718</v>
      </c>
      <c r="G92" s="368" t="s">
        <v>719</v>
      </c>
      <c r="H92" s="380" t="s">
        <v>720</v>
      </c>
      <c r="I92" s="379"/>
      <c r="J92" s="378" t="s">
        <v>718</v>
      </c>
      <c r="K92" s="364" t="s">
        <v>719</v>
      </c>
      <c r="L92" s="380" t="s">
        <v>720</v>
      </c>
      <c r="M92" s="379"/>
      <c r="N92" s="378" t="s">
        <v>718</v>
      </c>
      <c r="O92" s="364" t="s">
        <v>719</v>
      </c>
      <c r="P92" s="380"/>
      <c r="Q92" s="379"/>
      <c r="R92" s="378"/>
      <c r="S92" s="364"/>
    </row>
    <row r="93" spans="2:19" ht="45" customHeight="1" x14ac:dyDescent="0.35">
      <c r="B93" s="849" t="s">
        <v>721</v>
      </c>
      <c r="C93" s="810" t="s">
        <v>722</v>
      </c>
      <c r="D93" s="348" t="s">
        <v>723</v>
      </c>
      <c r="E93" s="348" t="s">
        <v>724</v>
      </c>
      <c r="F93" s="377" t="s">
        <v>725</v>
      </c>
      <c r="G93" s="347" t="s">
        <v>726</v>
      </c>
      <c r="H93" s="348" t="s">
        <v>723</v>
      </c>
      <c r="I93" s="348" t="s">
        <v>724</v>
      </c>
      <c r="J93" s="377" t="s">
        <v>725</v>
      </c>
      <c r="K93" s="347" t="s">
        <v>726</v>
      </c>
      <c r="L93" s="348" t="s">
        <v>723</v>
      </c>
      <c r="M93" s="348" t="s">
        <v>724</v>
      </c>
      <c r="N93" s="377" t="s">
        <v>725</v>
      </c>
      <c r="O93" s="347" t="s">
        <v>726</v>
      </c>
      <c r="P93" s="348" t="s">
        <v>723</v>
      </c>
      <c r="Q93" s="348" t="s">
        <v>724</v>
      </c>
      <c r="R93" s="377" t="s">
        <v>725</v>
      </c>
      <c r="S93" s="347" t="s">
        <v>726</v>
      </c>
    </row>
    <row r="94" spans="2:19" ht="29.25" customHeight="1" x14ac:dyDescent="0.35">
      <c r="B94" s="849"/>
      <c r="C94" s="811"/>
      <c r="D94" s="850" t="s">
        <v>727</v>
      </c>
      <c r="E94" s="852">
        <v>1</v>
      </c>
      <c r="F94" s="850" t="s">
        <v>728</v>
      </c>
      <c r="G94" s="854" t="s">
        <v>717</v>
      </c>
      <c r="H94" s="833" t="s">
        <v>727</v>
      </c>
      <c r="I94" s="833">
        <v>1500</v>
      </c>
      <c r="J94" s="833" t="s">
        <v>728</v>
      </c>
      <c r="K94" s="835" t="s">
        <v>729</v>
      </c>
      <c r="L94" s="833" t="s">
        <v>727</v>
      </c>
      <c r="M94" s="833">
        <v>1320</v>
      </c>
      <c r="N94" s="833" t="s">
        <v>728</v>
      </c>
      <c r="O94" s="835" t="s">
        <v>729</v>
      </c>
      <c r="P94" s="833"/>
      <c r="Q94" s="833"/>
      <c r="R94" s="833"/>
      <c r="S94" s="835"/>
    </row>
    <row r="95" spans="2:19" ht="29.25" customHeight="1" x14ac:dyDescent="0.35">
      <c r="B95" s="849"/>
      <c r="C95" s="811"/>
      <c r="D95" s="851"/>
      <c r="E95" s="853"/>
      <c r="F95" s="851"/>
      <c r="G95" s="855"/>
      <c r="H95" s="834"/>
      <c r="I95" s="834"/>
      <c r="J95" s="834"/>
      <c r="K95" s="836"/>
      <c r="L95" s="834"/>
      <c r="M95" s="834"/>
      <c r="N95" s="834"/>
      <c r="O95" s="836"/>
      <c r="P95" s="834"/>
      <c r="Q95" s="834"/>
      <c r="R95" s="834"/>
      <c r="S95" s="836"/>
    </row>
    <row r="96" spans="2:19" ht="24" hidden="1" outlineLevel="1" x14ac:dyDescent="0.35">
      <c r="B96" s="849"/>
      <c r="C96" s="811"/>
      <c r="D96" s="348" t="s">
        <v>723</v>
      </c>
      <c r="E96" s="348" t="s">
        <v>724</v>
      </c>
      <c r="F96" s="377" t="s">
        <v>725</v>
      </c>
      <c r="G96" s="347" t="s">
        <v>726</v>
      </c>
      <c r="H96" s="348" t="s">
        <v>723</v>
      </c>
      <c r="I96" s="348" t="s">
        <v>724</v>
      </c>
      <c r="J96" s="377" t="s">
        <v>725</v>
      </c>
      <c r="K96" s="347" t="s">
        <v>726</v>
      </c>
      <c r="L96" s="348" t="s">
        <v>723</v>
      </c>
      <c r="M96" s="348" t="s">
        <v>724</v>
      </c>
      <c r="N96" s="377" t="s">
        <v>725</v>
      </c>
      <c r="O96" s="347" t="s">
        <v>726</v>
      </c>
      <c r="P96" s="348" t="s">
        <v>723</v>
      </c>
      <c r="Q96" s="348" t="s">
        <v>724</v>
      </c>
      <c r="R96" s="377" t="s">
        <v>725</v>
      </c>
      <c r="S96" s="347" t="s">
        <v>726</v>
      </c>
    </row>
    <row r="97" spans="2:19" ht="29.25" hidden="1" customHeight="1" outlineLevel="1" x14ac:dyDescent="0.35">
      <c r="B97" s="849"/>
      <c r="C97" s="811"/>
      <c r="D97" s="850"/>
      <c r="E97" s="852"/>
      <c r="F97" s="850"/>
      <c r="G97" s="854"/>
      <c r="H97" s="833"/>
      <c r="I97" s="833"/>
      <c r="J97" s="833"/>
      <c r="K97" s="835"/>
      <c r="L97" s="833"/>
      <c r="M97" s="833"/>
      <c r="N97" s="833"/>
      <c r="O97" s="835"/>
      <c r="P97" s="833"/>
      <c r="Q97" s="833"/>
      <c r="R97" s="833"/>
      <c r="S97" s="835"/>
    </row>
    <row r="98" spans="2:19" ht="29.25" hidden="1" customHeight="1" outlineLevel="1" x14ac:dyDescent="0.35">
      <c r="B98" s="849"/>
      <c r="C98" s="811"/>
      <c r="D98" s="851"/>
      <c r="E98" s="853"/>
      <c r="F98" s="851"/>
      <c r="G98" s="855"/>
      <c r="H98" s="834"/>
      <c r="I98" s="834"/>
      <c r="J98" s="834"/>
      <c r="K98" s="836"/>
      <c r="L98" s="834"/>
      <c r="M98" s="834"/>
      <c r="N98" s="834"/>
      <c r="O98" s="836"/>
      <c r="P98" s="834"/>
      <c r="Q98" s="834"/>
      <c r="R98" s="834"/>
      <c r="S98" s="836"/>
    </row>
    <row r="99" spans="2:19" ht="24" hidden="1" outlineLevel="1" x14ac:dyDescent="0.35">
      <c r="B99" s="849"/>
      <c r="C99" s="811"/>
      <c r="D99" s="348" t="s">
        <v>723</v>
      </c>
      <c r="E99" s="348" t="s">
        <v>724</v>
      </c>
      <c r="F99" s="377" t="s">
        <v>725</v>
      </c>
      <c r="G99" s="347" t="s">
        <v>726</v>
      </c>
      <c r="H99" s="348" t="s">
        <v>723</v>
      </c>
      <c r="I99" s="348" t="s">
        <v>724</v>
      </c>
      <c r="J99" s="377" t="s">
        <v>725</v>
      </c>
      <c r="K99" s="347" t="s">
        <v>726</v>
      </c>
      <c r="L99" s="348" t="s">
        <v>723</v>
      </c>
      <c r="M99" s="348" t="s">
        <v>724</v>
      </c>
      <c r="N99" s="377" t="s">
        <v>725</v>
      </c>
      <c r="O99" s="347" t="s">
        <v>726</v>
      </c>
      <c r="P99" s="348" t="s">
        <v>723</v>
      </c>
      <c r="Q99" s="348" t="s">
        <v>724</v>
      </c>
      <c r="R99" s="377" t="s">
        <v>725</v>
      </c>
      <c r="S99" s="347" t="s">
        <v>726</v>
      </c>
    </row>
    <row r="100" spans="2:19" ht="29.25" hidden="1" customHeight="1" outlineLevel="1" x14ac:dyDescent="0.35">
      <c r="B100" s="849"/>
      <c r="C100" s="811"/>
      <c r="D100" s="850"/>
      <c r="E100" s="852"/>
      <c r="F100" s="850"/>
      <c r="G100" s="854"/>
      <c r="H100" s="833"/>
      <c r="I100" s="833"/>
      <c r="J100" s="833"/>
      <c r="K100" s="835"/>
      <c r="L100" s="833"/>
      <c r="M100" s="833"/>
      <c r="N100" s="833"/>
      <c r="O100" s="835"/>
      <c r="P100" s="833"/>
      <c r="Q100" s="833"/>
      <c r="R100" s="833"/>
      <c r="S100" s="835"/>
    </row>
    <row r="101" spans="2:19" ht="29.25" hidden="1" customHeight="1" outlineLevel="1" x14ac:dyDescent="0.35">
      <c r="B101" s="849"/>
      <c r="C101" s="811"/>
      <c r="D101" s="851"/>
      <c r="E101" s="853"/>
      <c r="F101" s="851"/>
      <c r="G101" s="855"/>
      <c r="H101" s="834"/>
      <c r="I101" s="834"/>
      <c r="J101" s="834"/>
      <c r="K101" s="836"/>
      <c r="L101" s="834"/>
      <c r="M101" s="834"/>
      <c r="N101" s="834"/>
      <c r="O101" s="836"/>
      <c r="P101" s="834"/>
      <c r="Q101" s="834"/>
      <c r="R101" s="834"/>
      <c r="S101" s="836"/>
    </row>
    <row r="102" spans="2:19" ht="24" hidden="1" outlineLevel="1" x14ac:dyDescent="0.35">
      <c r="B102" s="849"/>
      <c r="C102" s="811"/>
      <c r="D102" s="348" t="s">
        <v>723</v>
      </c>
      <c r="E102" s="348" t="s">
        <v>724</v>
      </c>
      <c r="F102" s="377" t="s">
        <v>725</v>
      </c>
      <c r="G102" s="347" t="s">
        <v>726</v>
      </c>
      <c r="H102" s="348" t="s">
        <v>723</v>
      </c>
      <c r="I102" s="348" t="s">
        <v>724</v>
      </c>
      <c r="J102" s="377" t="s">
        <v>725</v>
      </c>
      <c r="K102" s="347" t="s">
        <v>726</v>
      </c>
      <c r="L102" s="348" t="s">
        <v>723</v>
      </c>
      <c r="M102" s="348" t="s">
        <v>724</v>
      </c>
      <c r="N102" s="377" t="s">
        <v>725</v>
      </c>
      <c r="O102" s="347" t="s">
        <v>726</v>
      </c>
      <c r="P102" s="348" t="s">
        <v>723</v>
      </c>
      <c r="Q102" s="348" t="s">
        <v>724</v>
      </c>
      <c r="R102" s="377" t="s">
        <v>725</v>
      </c>
      <c r="S102" s="347" t="s">
        <v>726</v>
      </c>
    </row>
    <row r="103" spans="2:19" ht="29.25" hidden="1" customHeight="1" outlineLevel="1" x14ac:dyDescent="0.35">
      <c r="B103" s="849"/>
      <c r="C103" s="811"/>
      <c r="D103" s="850"/>
      <c r="E103" s="852"/>
      <c r="F103" s="850"/>
      <c r="G103" s="854"/>
      <c r="H103" s="833"/>
      <c r="I103" s="833"/>
      <c r="J103" s="833"/>
      <c r="K103" s="835"/>
      <c r="L103" s="833"/>
      <c r="M103" s="833"/>
      <c r="N103" s="833"/>
      <c r="O103" s="835"/>
      <c r="P103" s="833"/>
      <c r="Q103" s="833"/>
      <c r="R103" s="833"/>
      <c r="S103" s="835"/>
    </row>
    <row r="104" spans="2:19" ht="29.25" hidden="1" customHeight="1" outlineLevel="1" x14ac:dyDescent="0.35">
      <c r="B104" s="849"/>
      <c r="C104" s="812"/>
      <c r="D104" s="851"/>
      <c r="E104" s="853"/>
      <c r="F104" s="851"/>
      <c r="G104" s="855"/>
      <c r="H104" s="834"/>
      <c r="I104" s="834"/>
      <c r="J104" s="834"/>
      <c r="K104" s="836"/>
      <c r="L104" s="834"/>
      <c r="M104" s="834"/>
      <c r="N104" s="834"/>
      <c r="O104" s="836"/>
      <c r="P104" s="834"/>
      <c r="Q104" s="834"/>
      <c r="R104" s="834"/>
      <c r="S104" s="836"/>
    </row>
    <row r="105" spans="2:19" ht="15" collapsed="1" thickBot="1" x14ac:dyDescent="0.4">
      <c r="B105" s="337"/>
      <c r="C105" s="337"/>
    </row>
    <row r="106" spans="2:19" ht="15" thickBot="1" x14ac:dyDescent="0.4">
      <c r="B106" s="337"/>
      <c r="C106" s="337"/>
      <c r="D106" s="794" t="s">
        <v>627</v>
      </c>
      <c r="E106" s="795"/>
      <c r="F106" s="795"/>
      <c r="G106" s="796"/>
      <c r="H106" s="842" t="s">
        <v>731</v>
      </c>
      <c r="I106" s="843"/>
      <c r="J106" s="843"/>
      <c r="K106" s="844"/>
      <c r="L106" s="842" t="s">
        <v>629</v>
      </c>
      <c r="M106" s="843"/>
      <c r="N106" s="843"/>
      <c r="O106" s="844"/>
      <c r="P106" s="842" t="s">
        <v>630</v>
      </c>
      <c r="Q106" s="843"/>
      <c r="R106" s="843"/>
      <c r="S106" s="844"/>
    </row>
    <row r="107" spans="2:19" ht="33.75" customHeight="1" x14ac:dyDescent="0.35">
      <c r="B107" s="830" t="s">
        <v>732</v>
      </c>
      <c r="C107" s="819" t="s">
        <v>733</v>
      </c>
      <c r="D107" s="376" t="s">
        <v>734</v>
      </c>
      <c r="E107" s="375" t="s">
        <v>735</v>
      </c>
      <c r="F107" s="821" t="s">
        <v>736</v>
      </c>
      <c r="G107" s="823"/>
      <c r="H107" s="376" t="s">
        <v>734</v>
      </c>
      <c r="I107" s="375" t="s">
        <v>735</v>
      </c>
      <c r="J107" s="821" t="s">
        <v>736</v>
      </c>
      <c r="K107" s="823"/>
      <c r="L107" s="376" t="s">
        <v>734</v>
      </c>
      <c r="M107" s="375" t="s">
        <v>735</v>
      </c>
      <c r="N107" s="821" t="s">
        <v>736</v>
      </c>
      <c r="O107" s="823"/>
      <c r="P107" s="376" t="s">
        <v>734</v>
      </c>
      <c r="Q107" s="375" t="s">
        <v>735</v>
      </c>
      <c r="R107" s="821" t="s">
        <v>736</v>
      </c>
      <c r="S107" s="823"/>
    </row>
    <row r="108" spans="2:19" ht="30" customHeight="1" x14ac:dyDescent="0.35">
      <c r="B108" s="831"/>
      <c r="C108" s="820"/>
      <c r="D108" s="371">
        <v>8000</v>
      </c>
      <c r="E108" s="370">
        <v>0.2</v>
      </c>
      <c r="F108" s="845" t="s">
        <v>737</v>
      </c>
      <c r="G108" s="846"/>
      <c r="H108" s="367">
        <v>12000</v>
      </c>
      <c r="I108" s="374">
        <v>0.2</v>
      </c>
      <c r="J108" s="847" t="s">
        <v>738</v>
      </c>
      <c r="K108" s="848"/>
      <c r="L108" s="367">
        <v>2200</v>
      </c>
      <c r="M108" s="374">
        <v>0.2</v>
      </c>
      <c r="N108" s="847" t="s">
        <v>737</v>
      </c>
      <c r="O108" s="848"/>
      <c r="P108" s="367"/>
      <c r="Q108" s="374"/>
      <c r="R108" s="847"/>
      <c r="S108" s="848"/>
    </row>
    <row r="109" spans="2:19" ht="32.25" customHeight="1" x14ac:dyDescent="0.35">
      <c r="B109" s="831"/>
      <c r="C109" s="830" t="s">
        <v>739</v>
      </c>
      <c r="D109" s="373" t="s">
        <v>734</v>
      </c>
      <c r="E109" s="348" t="s">
        <v>735</v>
      </c>
      <c r="F109" s="348" t="s">
        <v>740</v>
      </c>
      <c r="G109" s="372" t="s">
        <v>741</v>
      </c>
      <c r="H109" s="373" t="s">
        <v>734</v>
      </c>
      <c r="I109" s="348" t="s">
        <v>735</v>
      </c>
      <c r="J109" s="348" t="s">
        <v>740</v>
      </c>
      <c r="K109" s="372" t="s">
        <v>741</v>
      </c>
      <c r="L109" s="373" t="s">
        <v>734</v>
      </c>
      <c r="M109" s="348" t="s">
        <v>735</v>
      </c>
      <c r="N109" s="348" t="s">
        <v>740</v>
      </c>
      <c r="O109" s="372" t="s">
        <v>741</v>
      </c>
      <c r="P109" s="373" t="s">
        <v>734</v>
      </c>
      <c r="Q109" s="348" t="s">
        <v>735</v>
      </c>
      <c r="R109" s="348" t="s">
        <v>740</v>
      </c>
      <c r="S109" s="372" t="s">
        <v>741</v>
      </c>
    </row>
    <row r="110" spans="2:19" ht="27.75" customHeight="1" x14ac:dyDescent="0.35">
      <c r="B110" s="831"/>
      <c r="C110" s="831"/>
      <c r="D110" s="371"/>
      <c r="E110" s="370"/>
      <c r="F110" s="369"/>
      <c r="G110" s="368"/>
      <c r="H110" s="367"/>
      <c r="I110" s="366"/>
      <c r="J110" s="365"/>
      <c r="K110" s="364"/>
      <c r="L110" s="367"/>
      <c r="M110" s="366"/>
      <c r="N110" s="365"/>
      <c r="O110" s="364"/>
      <c r="P110" s="367"/>
      <c r="Q110" s="366"/>
      <c r="R110" s="365"/>
      <c r="S110" s="364"/>
    </row>
    <row r="111" spans="2:19" ht="27.75" hidden="1" customHeight="1" outlineLevel="1" x14ac:dyDescent="0.35">
      <c r="B111" s="831"/>
      <c r="C111" s="831"/>
      <c r="D111" s="373" t="s">
        <v>734</v>
      </c>
      <c r="E111" s="348" t="s">
        <v>735</v>
      </c>
      <c r="F111" s="348" t="s">
        <v>740</v>
      </c>
      <c r="G111" s="372" t="s">
        <v>741</v>
      </c>
      <c r="H111" s="373" t="s">
        <v>734</v>
      </c>
      <c r="I111" s="348" t="s">
        <v>735</v>
      </c>
      <c r="J111" s="348" t="s">
        <v>740</v>
      </c>
      <c r="K111" s="372" t="s">
        <v>741</v>
      </c>
      <c r="L111" s="373" t="s">
        <v>734</v>
      </c>
      <c r="M111" s="348" t="s">
        <v>735</v>
      </c>
      <c r="N111" s="348" t="s">
        <v>740</v>
      </c>
      <c r="O111" s="372" t="s">
        <v>741</v>
      </c>
      <c r="P111" s="373" t="s">
        <v>734</v>
      </c>
      <c r="Q111" s="348" t="s">
        <v>735</v>
      </c>
      <c r="R111" s="348" t="s">
        <v>740</v>
      </c>
      <c r="S111" s="372" t="s">
        <v>741</v>
      </c>
    </row>
    <row r="112" spans="2:19" ht="27.75" hidden="1" customHeight="1" outlineLevel="1" x14ac:dyDescent="0.35">
      <c r="B112" s="831"/>
      <c r="C112" s="831"/>
      <c r="D112" s="371"/>
      <c r="E112" s="370"/>
      <c r="F112" s="369"/>
      <c r="G112" s="368"/>
      <c r="H112" s="367"/>
      <c r="I112" s="366"/>
      <c r="J112" s="365"/>
      <c r="K112" s="364"/>
      <c r="L112" s="367"/>
      <c r="M112" s="366"/>
      <c r="N112" s="365"/>
      <c r="O112" s="364"/>
      <c r="P112" s="367"/>
      <c r="Q112" s="366"/>
      <c r="R112" s="365"/>
      <c r="S112" s="364"/>
    </row>
    <row r="113" spans="2:19" ht="27.75" hidden="1" customHeight="1" outlineLevel="1" x14ac:dyDescent="0.35">
      <c r="B113" s="831"/>
      <c r="C113" s="831"/>
      <c r="D113" s="373" t="s">
        <v>734</v>
      </c>
      <c r="E113" s="348" t="s">
        <v>735</v>
      </c>
      <c r="F113" s="348" t="s">
        <v>740</v>
      </c>
      <c r="G113" s="372" t="s">
        <v>741</v>
      </c>
      <c r="H113" s="373" t="s">
        <v>734</v>
      </c>
      <c r="I113" s="348" t="s">
        <v>735</v>
      </c>
      <c r="J113" s="348" t="s">
        <v>740</v>
      </c>
      <c r="K113" s="372" t="s">
        <v>741</v>
      </c>
      <c r="L113" s="373" t="s">
        <v>734</v>
      </c>
      <c r="M113" s="348" t="s">
        <v>735</v>
      </c>
      <c r="N113" s="348" t="s">
        <v>740</v>
      </c>
      <c r="O113" s="372" t="s">
        <v>741</v>
      </c>
      <c r="P113" s="373" t="s">
        <v>734</v>
      </c>
      <c r="Q113" s="348" t="s">
        <v>735</v>
      </c>
      <c r="R113" s="348" t="s">
        <v>740</v>
      </c>
      <c r="S113" s="372" t="s">
        <v>741</v>
      </c>
    </row>
    <row r="114" spans="2:19" ht="27.75" hidden="1" customHeight="1" outlineLevel="1" x14ac:dyDescent="0.35">
      <c r="B114" s="831"/>
      <c r="C114" s="831"/>
      <c r="D114" s="371"/>
      <c r="E114" s="370"/>
      <c r="F114" s="369"/>
      <c r="G114" s="368"/>
      <c r="H114" s="367"/>
      <c r="I114" s="366"/>
      <c r="J114" s="365"/>
      <c r="K114" s="364"/>
      <c r="L114" s="367"/>
      <c r="M114" s="366"/>
      <c r="N114" s="365"/>
      <c r="O114" s="364"/>
      <c r="P114" s="367"/>
      <c r="Q114" s="366"/>
      <c r="R114" s="365"/>
      <c r="S114" s="364"/>
    </row>
    <row r="115" spans="2:19" ht="27.75" hidden="1" customHeight="1" outlineLevel="1" x14ac:dyDescent="0.35">
      <c r="B115" s="831"/>
      <c r="C115" s="831"/>
      <c r="D115" s="373" t="s">
        <v>734</v>
      </c>
      <c r="E115" s="348" t="s">
        <v>735</v>
      </c>
      <c r="F115" s="348" t="s">
        <v>740</v>
      </c>
      <c r="G115" s="372" t="s">
        <v>741</v>
      </c>
      <c r="H115" s="373" t="s">
        <v>734</v>
      </c>
      <c r="I115" s="348" t="s">
        <v>735</v>
      </c>
      <c r="J115" s="348" t="s">
        <v>740</v>
      </c>
      <c r="K115" s="372" t="s">
        <v>741</v>
      </c>
      <c r="L115" s="373" t="s">
        <v>734</v>
      </c>
      <c r="M115" s="348" t="s">
        <v>735</v>
      </c>
      <c r="N115" s="348" t="s">
        <v>740</v>
      </c>
      <c r="O115" s="372" t="s">
        <v>741</v>
      </c>
      <c r="P115" s="373" t="s">
        <v>734</v>
      </c>
      <c r="Q115" s="348" t="s">
        <v>735</v>
      </c>
      <c r="R115" s="348" t="s">
        <v>740</v>
      </c>
      <c r="S115" s="372" t="s">
        <v>741</v>
      </c>
    </row>
    <row r="116" spans="2:19" ht="27.75" hidden="1" customHeight="1" outlineLevel="1" x14ac:dyDescent="0.35">
      <c r="B116" s="832"/>
      <c r="C116" s="832"/>
      <c r="D116" s="371"/>
      <c r="E116" s="370"/>
      <c r="F116" s="369"/>
      <c r="G116" s="368"/>
      <c r="H116" s="367"/>
      <c r="I116" s="366"/>
      <c r="J116" s="365"/>
      <c r="K116" s="364"/>
      <c r="L116" s="367"/>
      <c r="M116" s="366"/>
      <c r="N116" s="365"/>
      <c r="O116" s="364"/>
      <c r="P116" s="367"/>
      <c r="Q116" s="366"/>
      <c r="R116" s="365"/>
      <c r="S116" s="364"/>
    </row>
    <row r="117" spans="2:19" ht="26.25" customHeight="1" collapsed="1" x14ac:dyDescent="0.35">
      <c r="B117" s="837" t="s">
        <v>744</v>
      </c>
      <c r="C117" s="840" t="s">
        <v>745</v>
      </c>
      <c r="D117" s="357" t="s">
        <v>746</v>
      </c>
      <c r="E117" s="357" t="s">
        <v>747</v>
      </c>
      <c r="F117" s="357" t="s">
        <v>625</v>
      </c>
      <c r="G117" s="362" t="s">
        <v>748</v>
      </c>
      <c r="H117" s="363" t="s">
        <v>746</v>
      </c>
      <c r="I117" s="357" t="s">
        <v>747</v>
      </c>
      <c r="J117" s="357" t="s">
        <v>625</v>
      </c>
      <c r="K117" s="362" t="s">
        <v>748</v>
      </c>
      <c r="L117" s="357" t="s">
        <v>746</v>
      </c>
      <c r="M117" s="357" t="s">
        <v>747</v>
      </c>
      <c r="N117" s="357" t="s">
        <v>625</v>
      </c>
      <c r="O117" s="362" t="s">
        <v>748</v>
      </c>
      <c r="P117" s="357" t="s">
        <v>746</v>
      </c>
      <c r="Q117" s="357" t="s">
        <v>747</v>
      </c>
      <c r="R117" s="357" t="s">
        <v>625</v>
      </c>
      <c r="S117" s="362" t="s">
        <v>748</v>
      </c>
    </row>
    <row r="118" spans="2:19" ht="32.25" customHeight="1" x14ac:dyDescent="0.35">
      <c r="B118" s="838"/>
      <c r="C118" s="841"/>
      <c r="D118" s="355">
        <v>5</v>
      </c>
      <c r="E118" s="355" t="s">
        <v>749</v>
      </c>
      <c r="F118" s="355" t="s">
        <v>626</v>
      </c>
      <c r="G118" s="355" t="s">
        <v>750</v>
      </c>
      <c r="H118" s="361">
        <v>14</v>
      </c>
      <c r="I118" s="350" t="s">
        <v>749</v>
      </c>
      <c r="J118" s="350" t="s">
        <v>626</v>
      </c>
      <c r="K118" s="360" t="s">
        <v>750</v>
      </c>
      <c r="L118" s="350">
        <v>4</v>
      </c>
      <c r="M118" s="350" t="s">
        <v>749</v>
      </c>
      <c r="N118" s="350" t="s">
        <v>626</v>
      </c>
      <c r="O118" s="360" t="s">
        <v>750</v>
      </c>
      <c r="P118" s="350"/>
      <c r="Q118" s="350"/>
      <c r="R118" s="350"/>
      <c r="S118" s="360"/>
    </row>
    <row r="119" spans="2:19" ht="32.25" customHeight="1" x14ac:dyDescent="0.35">
      <c r="B119" s="838"/>
      <c r="C119" s="837" t="s">
        <v>751</v>
      </c>
      <c r="D119" s="348" t="s">
        <v>752</v>
      </c>
      <c r="E119" s="813" t="s">
        <v>753</v>
      </c>
      <c r="F119" s="814"/>
      <c r="G119" s="347" t="s">
        <v>754</v>
      </c>
      <c r="H119" s="348" t="s">
        <v>752</v>
      </c>
      <c r="I119" s="813" t="s">
        <v>753</v>
      </c>
      <c r="J119" s="814"/>
      <c r="K119" s="347" t="s">
        <v>754</v>
      </c>
      <c r="L119" s="348" t="s">
        <v>752</v>
      </c>
      <c r="M119" s="813" t="s">
        <v>753</v>
      </c>
      <c r="N119" s="814"/>
      <c r="O119" s="347" t="s">
        <v>754</v>
      </c>
      <c r="P119" s="348" t="s">
        <v>752</v>
      </c>
      <c r="Q119" s="348" t="s">
        <v>753</v>
      </c>
      <c r="R119" s="813" t="s">
        <v>753</v>
      </c>
      <c r="S119" s="814"/>
    </row>
    <row r="120" spans="2:19" ht="23.25" customHeight="1" x14ac:dyDescent="0.35">
      <c r="B120" s="838"/>
      <c r="C120" s="838"/>
      <c r="D120" s="346"/>
      <c r="E120" s="815"/>
      <c r="F120" s="816"/>
      <c r="G120" s="345"/>
      <c r="H120" s="344"/>
      <c r="I120" s="817"/>
      <c r="J120" s="818"/>
      <c r="K120" s="359"/>
      <c r="L120" s="344"/>
      <c r="M120" s="817"/>
      <c r="N120" s="818"/>
      <c r="O120" s="343"/>
      <c r="P120" s="344"/>
      <c r="Q120" s="358"/>
      <c r="R120" s="817"/>
      <c r="S120" s="818"/>
    </row>
    <row r="121" spans="2:19" ht="23.25" customHeight="1" outlineLevel="1" x14ac:dyDescent="0.35">
      <c r="B121" s="838"/>
      <c r="C121" s="838"/>
      <c r="D121" s="348" t="s">
        <v>752</v>
      </c>
      <c r="E121" s="813" t="s">
        <v>753</v>
      </c>
      <c r="F121" s="814"/>
      <c r="G121" s="347" t="s">
        <v>754</v>
      </c>
      <c r="H121" s="348" t="s">
        <v>752</v>
      </c>
      <c r="I121" s="813" t="s">
        <v>753</v>
      </c>
      <c r="J121" s="814"/>
      <c r="K121" s="347" t="s">
        <v>754</v>
      </c>
      <c r="L121" s="348" t="s">
        <v>752</v>
      </c>
      <c r="M121" s="813" t="s">
        <v>753</v>
      </c>
      <c r="N121" s="814"/>
      <c r="O121" s="347" t="s">
        <v>754</v>
      </c>
      <c r="P121" s="348" t="s">
        <v>752</v>
      </c>
      <c r="Q121" s="348" t="s">
        <v>753</v>
      </c>
      <c r="R121" s="813" t="s">
        <v>753</v>
      </c>
      <c r="S121" s="814"/>
    </row>
    <row r="122" spans="2:19" ht="23.25" customHeight="1" outlineLevel="1" x14ac:dyDescent="0.35">
      <c r="B122" s="838"/>
      <c r="C122" s="838"/>
      <c r="D122" s="346"/>
      <c r="E122" s="815"/>
      <c r="F122" s="816"/>
      <c r="G122" s="345"/>
      <c r="H122" s="344"/>
      <c r="I122" s="817"/>
      <c r="J122" s="818"/>
      <c r="K122" s="343"/>
      <c r="L122" s="344"/>
      <c r="M122" s="817"/>
      <c r="N122" s="818"/>
      <c r="O122" s="343"/>
      <c r="P122" s="344"/>
      <c r="Q122" s="358"/>
      <c r="R122" s="817"/>
      <c r="S122" s="818"/>
    </row>
    <row r="123" spans="2:19" ht="23.25" customHeight="1" outlineLevel="1" x14ac:dyDescent="0.35">
      <c r="B123" s="838"/>
      <c r="C123" s="838"/>
      <c r="D123" s="348" t="s">
        <v>752</v>
      </c>
      <c r="E123" s="813" t="s">
        <v>753</v>
      </c>
      <c r="F123" s="814"/>
      <c r="G123" s="347" t="s">
        <v>754</v>
      </c>
      <c r="H123" s="348" t="s">
        <v>752</v>
      </c>
      <c r="I123" s="813" t="s">
        <v>753</v>
      </c>
      <c r="J123" s="814"/>
      <c r="K123" s="347" t="s">
        <v>754</v>
      </c>
      <c r="L123" s="348" t="s">
        <v>752</v>
      </c>
      <c r="M123" s="813" t="s">
        <v>753</v>
      </c>
      <c r="N123" s="814"/>
      <c r="O123" s="347" t="s">
        <v>754</v>
      </c>
      <c r="P123" s="348" t="s">
        <v>752</v>
      </c>
      <c r="Q123" s="348" t="s">
        <v>753</v>
      </c>
      <c r="R123" s="813" t="s">
        <v>753</v>
      </c>
      <c r="S123" s="814"/>
    </row>
    <row r="124" spans="2:19" ht="23.25" customHeight="1" outlineLevel="1" x14ac:dyDescent="0.35">
      <c r="B124" s="838"/>
      <c r="C124" s="838"/>
      <c r="D124" s="346"/>
      <c r="E124" s="815"/>
      <c r="F124" s="816"/>
      <c r="G124" s="345"/>
      <c r="H124" s="344"/>
      <c r="I124" s="817"/>
      <c r="J124" s="818"/>
      <c r="K124" s="343"/>
      <c r="L124" s="344"/>
      <c r="M124" s="817"/>
      <c r="N124" s="818"/>
      <c r="O124" s="343"/>
      <c r="P124" s="344"/>
      <c r="Q124" s="358"/>
      <c r="R124" s="817"/>
      <c r="S124" s="818"/>
    </row>
    <row r="125" spans="2:19" ht="23.25" customHeight="1" outlineLevel="1" x14ac:dyDescent="0.35">
      <c r="B125" s="838"/>
      <c r="C125" s="838"/>
      <c r="D125" s="348" t="s">
        <v>752</v>
      </c>
      <c r="E125" s="813" t="s">
        <v>753</v>
      </c>
      <c r="F125" s="814"/>
      <c r="G125" s="347" t="s">
        <v>754</v>
      </c>
      <c r="H125" s="348" t="s">
        <v>752</v>
      </c>
      <c r="I125" s="813" t="s">
        <v>753</v>
      </c>
      <c r="J125" s="814"/>
      <c r="K125" s="347" t="s">
        <v>754</v>
      </c>
      <c r="L125" s="348" t="s">
        <v>752</v>
      </c>
      <c r="M125" s="813" t="s">
        <v>753</v>
      </c>
      <c r="N125" s="814"/>
      <c r="O125" s="347" t="s">
        <v>754</v>
      </c>
      <c r="P125" s="348" t="s">
        <v>752</v>
      </c>
      <c r="Q125" s="348" t="s">
        <v>753</v>
      </c>
      <c r="R125" s="813" t="s">
        <v>753</v>
      </c>
      <c r="S125" s="814"/>
    </row>
    <row r="126" spans="2:19" ht="23.25" customHeight="1" outlineLevel="1" x14ac:dyDescent="0.35">
      <c r="B126" s="839"/>
      <c r="C126" s="839"/>
      <c r="D126" s="346"/>
      <c r="E126" s="815"/>
      <c r="F126" s="816"/>
      <c r="G126" s="345"/>
      <c r="H126" s="344"/>
      <c r="I126" s="817"/>
      <c r="J126" s="818"/>
      <c r="K126" s="343"/>
      <c r="L126" s="344"/>
      <c r="M126" s="817"/>
      <c r="N126" s="818"/>
      <c r="O126" s="343"/>
      <c r="P126" s="344"/>
      <c r="Q126" s="358"/>
      <c r="R126" s="817"/>
      <c r="S126" s="818"/>
    </row>
    <row r="127" spans="2:19" ht="15" thickBot="1" x14ac:dyDescent="0.4">
      <c r="B127" s="337"/>
      <c r="C127" s="337"/>
    </row>
    <row r="128" spans="2:19" ht="15" thickBot="1" x14ac:dyDescent="0.4">
      <c r="B128" s="337"/>
      <c r="C128" s="337"/>
      <c r="D128" s="794" t="s">
        <v>627</v>
      </c>
      <c r="E128" s="795"/>
      <c r="F128" s="795"/>
      <c r="G128" s="796"/>
      <c r="H128" s="794" t="s">
        <v>628</v>
      </c>
      <c r="I128" s="795"/>
      <c r="J128" s="795"/>
      <c r="K128" s="796"/>
      <c r="L128" s="795" t="s">
        <v>629</v>
      </c>
      <c r="M128" s="795"/>
      <c r="N128" s="795"/>
      <c r="O128" s="795"/>
      <c r="P128" s="794" t="s">
        <v>630</v>
      </c>
      <c r="Q128" s="795"/>
      <c r="R128" s="795"/>
      <c r="S128" s="796"/>
    </row>
    <row r="129" spans="2:19" x14ac:dyDescent="0.35">
      <c r="B129" s="819" t="s">
        <v>755</v>
      </c>
      <c r="C129" s="819" t="s">
        <v>756</v>
      </c>
      <c r="D129" s="821" t="s">
        <v>757</v>
      </c>
      <c r="E129" s="822"/>
      <c r="F129" s="822"/>
      <c r="G129" s="823"/>
      <c r="H129" s="821" t="s">
        <v>757</v>
      </c>
      <c r="I129" s="822"/>
      <c r="J129" s="822"/>
      <c r="K129" s="823"/>
      <c r="L129" s="821" t="s">
        <v>757</v>
      </c>
      <c r="M129" s="822"/>
      <c r="N129" s="822"/>
      <c r="O129" s="823"/>
      <c r="P129" s="821" t="s">
        <v>757</v>
      </c>
      <c r="Q129" s="822"/>
      <c r="R129" s="822"/>
      <c r="S129" s="823"/>
    </row>
    <row r="130" spans="2:19" ht="45" customHeight="1" x14ac:dyDescent="0.35">
      <c r="B130" s="820"/>
      <c r="C130" s="820"/>
      <c r="D130" s="824"/>
      <c r="E130" s="825"/>
      <c r="F130" s="825"/>
      <c r="G130" s="826"/>
      <c r="H130" s="827"/>
      <c r="I130" s="828"/>
      <c r="J130" s="828"/>
      <c r="K130" s="829"/>
      <c r="L130" s="827"/>
      <c r="M130" s="828"/>
      <c r="N130" s="828"/>
      <c r="O130" s="829"/>
      <c r="P130" s="827"/>
      <c r="Q130" s="828"/>
      <c r="R130" s="828"/>
      <c r="S130" s="829"/>
    </row>
    <row r="131" spans="2:19" ht="32.25" customHeight="1" x14ac:dyDescent="0.35">
      <c r="B131" s="810" t="s">
        <v>759</v>
      </c>
      <c r="C131" s="810" t="s">
        <v>760</v>
      </c>
      <c r="D131" s="357" t="s">
        <v>761</v>
      </c>
      <c r="E131" s="356" t="s">
        <v>625</v>
      </c>
      <c r="F131" s="348" t="s">
        <v>650</v>
      </c>
      <c r="G131" s="347" t="s">
        <v>674</v>
      </c>
      <c r="H131" s="357" t="s">
        <v>761</v>
      </c>
      <c r="I131" s="356" t="s">
        <v>625</v>
      </c>
      <c r="J131" s="348" t="s">
        <v>650</v>
      </c>
      <c r="K131" s="347" t="s">
        <v>674</v>
      </c>
      <c r="L131" s="357" t="s">
        <v>761</v>
      </c>
      <c r="M131" s="356" t="s">
        <v>625</v>
      </c>
      <c r="N131" s="348" t="s">
        <v>650</v>
      </c>
      <c r="O131" s="347" t="s">
        <v>674</v>
      </c>
      <c r="P131" s="357" t="s">
        <v>761</v>
      </c>
      <c r="Q131" s="356" t="s">
        <v>625</v>
      </c>
      <c r="R131" s="348" t="s">
        <v>650</v>
      </c>
      <c r="S131" s="347" t="s">
        <v>674</v>
      </c>
    </row>
    <row r="132" spans="2:19" ht="23.25" customHeight="1" x14ac:dyDescent="0.35">
      <c r="B132" s="811"/>
      <c r="C132" s="812"/>
      <c r="D132" s="355"/>
      <c r="E132" s="354"/>
      <c r="F132" s="353"/>
      <c r="G132" s="352"/>
      <c r="H132" s="350"/>
      <c r="I132" s="351"/>
      <c r="J132" s="350"/>
      <c r="K132" s="349"/>
      <c r="L132" s="350"/>
      <c r="M132" s="351"/>
      <c r="N132" s="350"/>
      <c r="O132" s="349"/>
      <c r="P132" s="350"/>
      <c r="Q132" s="351"/>
      <c r="R132" s="350"/>
      <c r="S132" s="349"/>
    </row>
    <row r="133" spans="2:19" ht="29.25" customHeight="1" x14ac:dyDescent="0.35">
      <c r="B133" s="811"/>
      <c r="C133" s="810" t="s">
        <v>763</v>
      </c>
      <c r="D133" s="348" t="s">
        <v>764</v>
      </c>
      <c r="E133" s="813" t="s">
        <v>712</v>
      </c>
      <c r="F133" s="814"/>
      <c r="G133" s="347" t="s">
        <v>765</v>
      </c>
      <c r="H133" s="348" t="s">
        <v>764</v>
      </c>
      <c r="I133" s="813" t="s">
        <v>712</v>
      </c>
      <c r="J133" s="814"/>
      <c r="K133" s="347" t="s">
        <v>765</v>
      </c>
      <c r="L133" s="348">
        <v>1</v>
      </c>
      <c r="M133" s="813" t="s">
        <v>712</v>
      </c>
      <c r="N133" s="814"/>
      <c r="O133" s="347" t="s">
        <v>765</v>
      </c>
      <c r="P133" s="348" t="s">
        <v>764</v>
      </c>
      <c r="Q133" s="813" t="s">
        <v>712</v>
      </c>
      <c r="R133" s="814"/>
      <c r="S133" s="347" t="s">
        <v>765</v>
      </c>
    </row>
    <row r="134" spans="2:19" ht="36.75" customHeight="1" x14ac:dyDescent="0.35">
      <c r="B134" s="812"/>
      <c r="C134" s="812"/>
      <c r="D134" s="346"/>
      <c r="E134" s="815"/>
      <c r="F134" s="816"/>
      <c r="G134" s="345"/>
      <c r="H134" s="344"/>
      <c r="I134" s="817"/>
      <c r="J134" s="818"/>
      <c r="K134" s="343"/>
      <c r="L134" s="344"/>
      <c r="M134" s="817"/>
      <c r="N134" s="818"/>
      <c r="O134" s="343"/>
      <c r="P134" s="344"/>
      <c r="Q134" s="817"/>
      <c r="R134" s="818"/>
      <c r="S134" s="343"/>
    </row>
    <row r="135" spans="2:19" ht="15" thickBot="1" x14ac:dyDescent="0.4"/>
    <row r="136" spans="2:19" ht="15" hidden="1" thickBot="1" x14ac:dyDescent="0.4"/>
    <row r="137" spans="2:19" ht="15" hidden="1" thickBot="1" x14ac:dyDescent="0.4"/>
    <row r="138" spans="2:19" ht="15" hidden="1" thickBot="1" x14ac:dyDescent="0.4"/>
    <row r="139" spans="2:19" ht="15" hidden="1" thickBot="1" x14ac:dyDescent="0.4"/>
    <row r="140" spans="2:19" ht="15" hidden="1" thickBot="1" x14ac:dyDescent="0.4">
      <c r="D140" t="s">
        <v>768</v>
      </c>
    </row>
    <row r="141" spans="2:19" ht="15" hidden="1" thickBot="1" x14ac:dyDescent="0.4">
      <c r="D141" t="s">
        <v>769</v>
      </c>
      <c r="E141" t="s">
        <v>770</v>
      </c>
      <c r="F141" t="s">
        <v>771</v>
      </c>
      <c r="H141" t="s">
        <v>772</v>
      </c>
      <c r="I141" t="s">
        <v>773</v>
      </c>
    </row>
    <row r="142" spans="2:19" ht="15" hidden="1" thickBot="1" x14ac:dyDescent="0.4">
      <c r="D142" t="s">
        <v>774</v>
      </c>
      <c r="E142" t="s">
        <v>775</v>
      </c>
      <c r="F142" t="s">
        <v>719</v>
      </c>
      <c r="H142" t="s">
        <v>776</v>
      </c>
      <c r="I142" t="s">
        <v>777</v>
      </c>
    </row>
    <row r="143" spans="2:19" ht="15" hidden="1" thickBot="1" x14ac:dyDescent="0.4">
      <c r="D143" t="s">
        <v>644</v>
      </c>
      <c r="E143" t="s">
        <v>778</v>
      </c>
      <c r="F143" t="s">
        <v>779</v>
      </c>
      <c r="H143" t="s">
        <v>780</v>
      </c>
      <c r="I143" t="s">
        <v>781</v>
      </c>
    </row>
    <row r="144" spans="2:19" ht="15" hidden="1" thickBot="1" x14ac:dyDescent="0.4">
      <c r="D144" t="s">
        <v>782</v>
      </c>
      <c r="F144" t="s">
        <v>783</v>
      </c>
      <c r="G144" t="s">
        <v>784</v>
      </c>
      <c r="H144" t="s">
        <v>785</v>
      </c>
      <c r="I144" t="s">
        <v>766</v>
      </c>
      <c r="K144" t="s">
        <v>786</v>
      </c>
    </row>
    <row r="145" spans="2:12" ht="15" hidden="1" thickBot="1" x14ac:dyDescent="0.4">
      <c r="D145" t="s">
        <v>787</v>
      </c>
      <c r="F145" t="s">
        <v>788</v>
      </c>
      <c r="G145" t="s">
        <v>789</v>
      </c>
      <c r="H145" t="s">
        <v>790</v>
      </c>
      <c r="I145" t="s">
        <v>791</v>
      </c>
      <c r="K145" t="s">
        <v>743</v>
      </c>
      <c r="L145" t="s">
        <v>792</v>
      </c>
    </row>
    <row r="146" spans="2:12" ht="15" hidden="1" thickBot="1" x14ac:dyDescent="0.4">
      <c r="D146" t="s">
        <v>793</v>
      </c>
      <c r="E146" s="342" t="s">
        <v>794</v>
      </c>
      <c r="G146" t="s">
        <v>795</v>
      </c>
      <c r="H146" t="s">
        <v>796</v>
      </c>
      <c r="K146" t="s">
        <v>797</v>
      </c>
      <c r="L146" t="s">
        <v>798</v>
      </c>
    </row>
    <row r="147" spans="2:12" ht="15" hidden="1" thickBot="1" x14ac:dyDescent="0.4">
      <c r="D147" t="s">
        <v>799</v>
      </c>
      <c r="E147" s="341" t="s">
        <v>800</v>
      </c>
      <c r="K147" t="s">
        <v>801</v>
      </c>
      <c r="L147" t="s">
        <v>802</v>
      </c>
    </row>
    <row r="148" spans="2:12" ht="15" hidden="1" thickBot="1" x14ac:dyDescent="0.4">
      <c r="E148" s="340" t="s">
        <v>803</v>
      </c>
      <c r="H148" t="s">
        <v>804</v>
      </c>
      <c r="K148" t="s">
        <v>805</v>
      </c>
      <c r="L148" t="s">
        <v>806</v>
      </c>
    </row>
    <row r="149" spans="2:12" ht="15" hidden="1" thickBot="1" x14ac:dyDescent="0.4">
      <c r="H149" t="s">
        <v>807</v>
      </c>
      <c r="K149" t="s">
        <v>808</v>
      </c>
      <c r="L149" t="s">
        <v>809</v>
      </c>
    </row>
    <row r="150" spans="2:12" ht="15" hidden="1" thickBot="1" x14ac:dyDescent="0.4">
      <c r="H150" t="s">
        <v>758</v>
      </c>
      <c r="K150" t="s">
        <v>810</v>
      </c>
      <c r="L150" t="s">
        <v>811</v>
      </c>
    </row>
    <row r="151" spans="2:12" ht="15" hidden="1" thickBot="1" x14ac:dyDescent="0.4">
      <c r="B151" t="s">
        <v>812</v>
      </c>
      <c r="C151" t="s">
        <v>813</v>
      </c>
      <c r="D151" t="s">
        <v>812</v>
      </c>
      <c r="G151" t="s">
        <v>814</v>
      </c>
      <c r="H151" t="s">
        <v>815</v>
      </c>
      <c r="J151" t="s">
        <v>718</v>
      </c>
      <c r="K151" t="s">
        <v>816</v>
      </c>
      <c r="L151" t="s">
        <v>749</v>
      </c>
    </row>
    <row r="152" spans="2:12" ht="15" hidden="1" thickBot="1" x14ac:dyDescent="0.4">
      <c r="B152">
        <v>1</v>
      </c>
      <c r="C152" t="s">
        <v>817</v>
      </c>
      <c r="D152" t="s">
        <v>818</v>
      </c>
      <c r="E152" t="s">
        <v>674</v>
      </c>
      <c r="F152" t="s">
        <v>20</v>
      </c>
      <c r="G152" t="s">
        <v>819</v>
      </c>
      <c r="H152" t="s">
        <v>820</v>
      </c>
      <c r="J152" t="s">
        <v>797</v>
      </c>
      <c r="K152" t="s">
        <v>821</v>
      </c>
    </row>
    <row r="153" spans="2:12" ht="15" hidden="1" thickBot="1" x14ac:dyDescent="0.4">
      <c r="B153">
        <v>2</v>
      </c>
      <c r="C153" t="s">
        <v>822</v>
      </c>
      <c r="D153" t="s">
        <v>675</v>
      </c>
      <c r="E153" t="s">
        <v>650</v>
      </c>
      <c r="F153" t="s">
        <v>29</v>
      </c>
      <c r="G153" t="s">
        <v>823</v>
      </c>
      <c r="J153" t="s">
        <v>824</v>
      </c>
      <c r="K153" t="s">
        <v>825</v>
      </c>
    </row>
    <row r="154" spans="2:12" ht="15" hidden="1" thickBot="1" x14ac:dyDescent="0.4">
      <c r="B154">
        <v>3</v>
      </c>
      <c r="C154" t="s">
        <v>826</v>
      </c>
      <c r="D154" t="s">
        <v>827</v>
      </c>
      <c r="E154" t="s">
        <v>625</v>
      </c>
      <c r="G154" t="s">
        <v>828</v>
      </c>
      <c r="J154" t="s">
        <v>652</v>
      </c>
      <c r="K154" t="s">
        <v>829</v>
      </c>
    </row>
    <row r="155" spans="2:12" ht="15" hidden="1" thickBot="1" x14ac:dyDescent="0.4">
      <c r="B155">
        <v>4</v>
      </c>
      <c r="C155" t="s">
        <v>820</v>
      </c>
      <c r="H155" t="s">
        <v>830</v>
      </c>
      <c r="I155" t="s">
        <v>831</v>
      </c>
      <c r="J155" t="s">
        <v>832</v>
      </c>
      <c r="K155" t="s">
        <v>833</v>
      </c>
    </row>
    <row r="156" spans="2:12" ht="15" hidden="1" thickBot="1" x14ac:dyDescent="0.4">
      <c r="D156" t="s">
        <v>828</v>
      </c>
      <c r="H156" t="s">
        <v>738</v>
      </c>
      <c r="I156" t="s">
        <v>834</v>
      </c>
      <c r="J156" t="s">
        <v>835</v>
      </c>
      <c r="K156" t="s">
        <v>836</v>
      </c>
    </row>
    <row r="157" spans="2:12" ht="15" hidden="1" thickBot="1" x14ac:dyDescent="0.4">
      <c r="D157" t="s">
        <v>837</v>
      </c>
      <c r="H157" t="s">
        <v>737</v>
      </c>
      <c r="I157" t="s">
        <v>838</v>
      </c>
      <c r="J157" t="s">
        <v>839</v>
      </c>
      <c r="K157" t="s">
        <v>840</v>
      </c>
    </row>
    <row r="158" spans="2:12" ht="15" hidden="1" thickBot="1" x14ac:dyDescent="0.4">
      <c r="D158" t="s">
        <v>653</v>
      </c>
      <c r="H158" t="s">
        <v>841</v>
      </c>
      <c r="J158" t="s">
        <v>842</v>
      </c>
      <c r="K158" t="s">
        <v>843</v>
      </c>
    </row>
    <row r="159" spans="2:12" ht="15" hidden="1" thickBot="1" x14ac:dyDescent="0.4">
      <c r="H159" t="s">
        <v>844</v>
      </c>
      <c r="J159" t="s">
        <v>626</v>
      </c>
    </row>
    <row r="160" spans="2:12" ht="58.5" hidden="1" thickBot="1" x14ac:dyDescent="0.4">
      <c r="D160" s="339" t="s">
        <v>845</v>
      </c>
      <c r="E160" t="s">
        <v>846</v>
      </c>
      <c r="F160" t="s">
        <v>669</v>
      </c>
      <c r="G160" t="s">
        <v>689</v>
      </c>
      <c r="H160" t="s">
        <v>847</v>
      </c>
      <c r="I160" t="s">
        <v>848</v>
      </c>
      <c r="J160" t="s">
        <v>849</v>
      </c>
      <c r="K160" t="s">
        <v>729</v>
      </c>
    </row>
    <row r="161" spans="2:11" ht="73" hidden="1" thickBot="1" x14ac:dyDescent="0.4">
      <c r="B161" t="s">
        <v>850</v>
      </c>
      <c r="C161" t="s">
        <v>851</v>
      </c>
      <c r="D161" s="339" t="s">
        <v>852</v>
      </c>
      <c r="E161" t="s">
        <v>853</v>
      </c>
      <c r="F161" t="s">
        <v>668</v>
      </c>
      <c r="G161" t="s">
        <v>688</v>
      </c>
      <c r="H161" t="s">
        <v>854</v>
      </c>
      <c r="I161" t="s">
        <v>855</v>
      </c>
      <c r="J161" t="s">
        <v>856</v>
      </c>
      <c r="K161" t="s">
        <v>720</v>
      </c>
    </row>
    <row r="162" spans="2:11" ht="44" hidden="1" thickBot="1" x14ac:dyDescent="0.4">
      <c r="B162" t="s">
        <v>624</v>
      </c>
      <c r="C162" t="s">
        <v>857</v>
      </c>
      <c r="D162" s="339" t="s">
        <v>858</v>
      </c>
      <c r="E162" t="s">
        <v>859</v>
      </c>
      <c r="F162" t="s">
        <v>860</v>
      </c>
      <c r="G162" t="s">
        <v>861</v>
      </c>
      <c r="H162" t="s">
        <v>704</v>
      </c>
      <c r="I162" t="s">
        <v>708</v>
      </c>
      <c r="J162" t="s">
        <v>862</v>
      </c>
      <c r="K162" t="s">
        <v>645</v>
      </c>
    </row>
    <row r="163" spans="2:11" ht="15" hidden="1" thickBot="1" x14ac:dyDescent="0.4">
      <c r="B163" t="s">
        <v>863</v>
      </c>
      <c r="C163" t="s">
        <v>35</v>
      </c>
      <c r="F163" t="s">
        <v>864</v>
      </c>
      <c r="G163" t="s">
        <v>865</v>
      </c>
      <c r="H163" t="s">
        <v>866</v>
      </c>
      <c r="I163" t="s">
        <v>867</v>
      </c>
      <c r="J163" t="s">
        <v>868</v>
      </c>
      <c r="K163" t="s">
        <v>767</v>
      </c>
    </row>
    <row r="164" spans="2:11" ht="15" hidden="1" thickBot="1" x14ac:dyDescent="0.4">
      <c r="B164" t="s">
        <v>869</v>
      </c>
      <c r="G164" t="s">
        <v>870</v>
      </c>
      <c r="H164" t="s">
        <v>871</v>
      </c>
      <c r="I164" t="s">
        <v>872</v>
      </c>
      <c r="J164" t="s">
        <v>873</v>
      </c>
      <c r="K164" t="s">
        <v>717</v>
      </c>
    </row>
    <row r="165" spans="2:11" ht="15" hidden="1" thickBot="1" x14ac:dyDescent="0.4">
      <c r="C165" t="s">
        <v>730</v>
      </c>
      <c r="J165" t="s">
        <v>874</v>
      </c>
    </row>
    <row r="166" spans="2:11" ht="15" hidden="1" thickBot="1" x14ac:dyDescent="0.4">
      <c r="C166" t="s">
        <v>728</v>
      </c>
      <c r="I166" t="s">
        <v>875</v>
      </c>
      <c r="J166" t="s">
        <v>876</v>
      </c>
    </row>
    <row r="167" spans="2:11" ht="15" hidden="1" thickBot="1" x14ac:dyDescent="0.4">
      <c r="B167" s="338" t="s">
        <v>877</v>
      </c>
      <c r="C167" t="s">
        <v>878</v>
      </c>
      <c r="I167" t="s">
        <v>750</v>
      </c>
      <c r="J167" t="s">
        <v>879</v>
      </c>
    </row>
    <row r="168" spans="2:11" ht="15" hidden="1" thickBot="1" x14ac:dyDescent="0.4">
      <c r="B168" s="338" t="s">
        <v>44</v>
      </c>
      <c r="C168" t="s">
        <v>880</v>
      </c>
      <c r="D168" t="s">
        <v>881</v>
      </c>
      <c r="E168" t="s">
        <v>882</v>
      </c>
      <c r="I168" t="s">
        <v>883</v>
      </c>
      <c r="J168" t="s">
        <v>718</v>
      </c>
    </row>
    <row r="169" spans="2:11" ht="15" hidden="1" thickBot="1" x14ac:dyDescent="0.4">
      <c r="B169" s="338" t="s">
        <v>27</v>
      </c>
      <c r="D169" t="s">
        <v>661</v>
      </c>
      <c r="E169" t="s">
        <v>654</v>
      </c>
      <c r="H169" t="s">
        <v>776</v>
      </c>
      <c r="I169" t="s">
        <v>884</v>
      </c>
    </row>
    <row r="170" spans="2:11" ht="15" hidden="1" thickBot="1" x14ac:dyDescent="0.4">
      <c r="B170" s="338" t="s">
        <v>51</v>
      </c>
      <c r="D170" t="s">
        <v>885</v>
      </c>
      <c r="E170" t="s">
        <v>655</v>
      </c>
      <c r="H170" t="s">
        <v>785</v>
      </c>
      <c r="I170" t="s">
        <v>886</v>
      </c>
      <c r="J170" t="s">
        <v>887</v>
      </c>
    </row>
    <row r="171" spans="2:11" ht="15" hidden="1" thickBot="1" x14ac:dyDescent="0.4">
      <c r="B171" s="338" t="s">
        <v>888</v>
      </c>
      <c r="C171" t="s">
        <v>727</v>
      </c>
      <c r="D171" t="s">
        <v>889</v>
      </c>
      <c r="H171" t="s">
        <v>790</v>
      </c>
      <c r="I171" t="s">
        <v>890</v>
      </c>
      <c r="J171" t="s">
        <v>891</v>
      </c>
    </row>
    <row r="172" spans="2:11" ht="15" hidden="1" thickBot="1" x14ac:dyDescent="0.4">
      <c r="B172" s="338" t="s">
        <v>892</v>
      </c>
      <c r="C172" t="s">
        <v>893</v>
      </c>
      <c r="H172" t="s">
        <v>796</v>
      </c>
      <c r="I172" t="s">
        <v>894</v>
      </c>
    </row>
    <row r="173" spans="2:11" ht="15" hidden="1" thickBot="1" x14ac:dyDescent="0.4">
      <c r="B173" s="338" t="s">
        <v>895</v>
      </c>
      <c r="C173" t="s">
        <v>896</v>
      </c>
      <c r="E173" t="s">
        <v>897</v>
      </c>
      <c r="H173" t="s">
        <v>898</v>
      </c>
      <c r="I173" t="s">
        <v>899</v>
      </c>
    </row>
    <row r="174" spans="2:11" ht="15" hidden="1" thickBot="1" x14ac:dyDescent="0.4">
      <c r="B174" s="338" t="s">
        <v>900</v>
      </c>
      <c r="C174" t="s">
        <v>901</v>
      </c>
      <c r="E174" t="s">
        <v>902</v>
      </c>
      <c r="H174" t="s">
        <v>762</v>
      </c>
      <c r="I174" t="s">
        <v>903</v>
      </c>
    </row>
    <row r="175" spans="2:11" ht="15" hidden="1" thickBot="1" x14ac:dyDescent="0.4">
      <c r="B175" s="338" t="s">
        <v>904</v>
      </c>
      <c r="C175" t="s">
        <v>905</v>
      </c>
      <c r="E175" t="s">
        <v>906</v>
      </c>
      <c r="H175" t="s">
        <v>907</v>
      </c>
      <c r="I175" t="s">
        <v>908</v>
      </c>
    </row>
    <row r="176" spans="2:11" ht="15" hidden="1" thickBot="1" x14ac:dyDescent="0.4">
      <c r="B176" s="338" t="s">
        <v>909</v>
      </c>
      <c r="C176" t="s">
        <v>910</v>
      </c>
      <c r="E176" t="s">
        <v>742</v>
      </c>
      <c r="H176" t="s">
        <v>911</v>
      </c>
      <c r="I176" t="s">
        <v>912</v>
      </c>
    </row>
    <row r="177" spans="2:9" ht="15" hidden="1" thickBot="1" x14ac:dyDescent="0.4">
      <c r="B177" s="338" t="s">
        <v>913</v>
      </c>
      <c r="C177" t="s">
        <v>914</v>
      </c>
      <c r="E177" t="s">
        <v>915</v>
      </c>
      <c r="H177" t="s">
        <v>916</v>
      </c>
      <c r="I177" t="s">
        <v>917</v>
      </c>
    </row>
    <row r="178" spans="2:9" ht="15" hidden="1" thickBot="1" x14ac:dyDescent="0.4">
      <c r="B178" s="338" t="s">
        <v>918</v>
      </c>
      <c r="C178" t="s">
        <v>718</v>
      </c>
      <c r="E178" t="s">
        <v>919</v>
      </c>
      <c r="H178" t="s">
        <v>920</v>
      </c>
      <c r="I178" t="s">
        <v>921</v>
      </c>
    </row>
    <row r="179" spans="2:9" ht="15" hidden="1" thickBot="1" x14ac:dyDescent="0.4">
      <c r="B179" s="338" t="s">
        <v>922</v>
      </c>
      <c r="E179" t="s">
        <v>923</v>
      </c>
      <c r="H179" t="s">
        <v>924</v>
      </c>
      <c r="I179" t="s">
        <v>925</v>
      </c>
    </row>
    <row r="180" spans="2:9" ht="15" hidden="1" thickBot="1" x14ac:dyDescent="0.4">
      <c r="B180" s="338" t="s">
        <v>926</v>
      </c>
      <c r="E180" t="s">
        <v>927</v>
      </c>
      <c r="H180" t="s">
        <v>928</v>
      </c>
      <c r="I180" t="s">
        <v>929</v>
      </c>
    </row>
    <row r="181" spans="2:9" ht="15" hidden="1" thickBot="1" x14ac:dyDescent="0.4">
      <c r="B181" s="338" t="s">
        <v>930</v>
      </c>
      <c r="E181" t="s">
        <v>931</v>
      </c>
      <c r="H181" t="s">
        <v>932</v>
      </c>
      <c r="I181" t="s">
        <v>933</v>
      </c>
    </row>
    <row r="182" spans="2:9" ht="15" hidden="1" thickBot="1" x14ac:dyDescent="0.4">
      <c r="B182" s="338" t="s">
        <v>934</v>
      </c>
      <c r="H182" t="s">
        <v>935</v>
      </c>
      <c r="I182" t="s">
        <v>936</v>
      </c>
    </row>
    <row r="183" spans="2:9" ht="15" hidden="1" thickBot="1" x14ac:dyDescent="0.4">
      <c r="B183" s="338" t="s">
        <v>937</v>
      </c>
      <c r="H183" t="s">
        <v>938</v>
      </c>
    </row>
    <row r="184" spans="2:9" ht="15" hidden="1" thickBot="1" x14ac:dyDescent="0.4">
      <c r="B184" s="338" t="s">
        <v>939</v>
      </c>
      <c r="H184" t="s">
        <v>940</v>
      </c>
    </row>
    <row r="185" spans="2:9" ht="15" hidden="1" thickBot="1" x14ac:dyDescent="0.4">
      <c r="B185" s="338" t="s">
        <v>941</v>
      </c>
      <c r="H185" t="s">
        <v>942</v>
      </c>
    </row>
    <row r="186" spans="2:9" ht="15" hidden="1" thickBot="1" x14ac:dyDescent="0.4">
      <c r="B186" s="338" t="s">
        <v>943</v>
      </c>
      <c r="H186" t="s">
        <v>944</v>
      </c>
    </row>
    <row r="187" spans="2:9" ht="15" hidden="1" thickBot="1" x14ac:dyDescent="0.4">
      <c r="B187" s="338" t="s">
        <v>945</v>
      </c>
      <c r="D187" t="s">
        <v>946</v>
      </c>
      <c r="H187" t="s">
        <v>947</v>
      </c>
    </row>
    <row r="188" spans="2:9" ht="15" hidden="1" thickBot="1" x14ac:dyDescent="0.4">
      <c r="B188" s="338" t="s">
        <v>948</v>
      </c>
      <c r="D188" t="s">
        <v>949</v>
      </c>
      <c r="H188" t="s">
        <v>950</v>
      </c>
    </row>
    <row r="189" spans="2:9" ht="15" hidden="1" thickBot="1" x14ac:dyDescent="0.4">
      <c r="B189" s="338" t="s">
        <v>951</v>
      </c>
      <c r="D189" t="s">
        <v>952</v>
      </c>
      <c r="H189" t="s">
        <v>953</v>
      </c>
    </row>
    <row r="190" spans="2:9" ht="15" hidden="1" thickBot="1" x14ac:dyDescent="0.4">
      <c r="B190" s="338" t="s">
        <v>954</v>
      </c>
      <c r="D190" t="s">
        <v>949</v>
      </c>
      <c r="H190" t="s">
        <v>955</v>
      </c>
    </row>
    <row r="191" spans="2:9" ht="15" hidden="1" thickBot="1" x14ac:dyDescent="0.4">
      <c r="B191" s="338" t="s">
        <v>956</v>
      </c>
      <c r="D191" t="s">
        <v>957</v>
      </c>
    </row>
    <row r="192" spans="2:9" ht="15" hidden="1" thickBot="1" x14ac:dyDescent="0.4">
      <c r="B192" s="338" t="s">
        <v>958</v>
      </c>
      <c r="D192" t="s">
        <v>949</v>
      </c>
    </row>
    <row r="193" spans="2:2" ht="15" hidden="1" thickBot="1" x14ac:dyDescent="0.4">
      <c r="B193" s="338" t="s">
        <v>959</v>
      </c>
    </row>
    <row r="194" spans="2:2" ht="15" hidden="1" thickBot="1" x14ac:dyDescent="0.4">
      <c r="B194" s="338" t="s">
        <v>960</v>
      </c>
    </row>
    <row r="195" spans="2:2" ht="15" hidden="1" thickBot="1" x14ac:dyDescent="0.4">
      <c r="B195" s="338" t="s">
        <v>961</v>
      </c>
    </row>
    <row r="196" spans="2:2" ht="15" hidden="1" thickBot="1" x14ac:dyDescent="0.4">
      <c r="B196" s="338" t="s">
        <v>962</v>
      </c>
    </row>
    <row r="197" spans="2:2" ht="15" hidden="1" thickBot="1" x14ac:dyDescent="0.4">
      <c r="B197" s="338" t="s">
        <v>963</v>
      </c>
    </row>
    <row r="198" spans="2:2" ht="15" hidden="1" thickBot="1" x14ac:dyDescent="0.4">
      <c r="B198" s="338" t="s">
        <v>964</v>
      </c>
    </row>
    <row r="199" spans="2:2" ht="15" hidden="1" thickBot="1" x14ac:dyDescent="0.4">
      <c r="B199" s="338" t="s">
        <v>965</v>
      </c>
    </row>
    <row r="200" spans="2:2" ht="15" hidden="1" thickBot="1" x14ac:dyDescent="0.4">
      <c r="B200" s="338" t="s">
        <v>966</v>
      </c>
    </row>
    <row r="201" spans="2:2" ht="15" hidden="1" thickBot="1" x14ac:dyDescent="0.4">
      <c r="B201" s="338" t="s">
        <v>967</v>
      </c>
    </row>
    <row r="202" spans="2:2" ht="15" hidden="1" thickBot="1" x14ac:dyDescent="0.4">
      <c r="B202" s="338" t="s">
        <v>87</v>
      </c>
    </row>
    <row r="203" spans="2:2" ht="15" hidden="1" thickBot="1" x14ac:dyDescent="0.4">
      <c r="B203" s="338" t="s">
        <v>93</v>
      </c>
    </row>
    <row r="204" spans="2:2" ht="15" hidden="1" thickBot="1" x14ac:dyDescent="0.4">
      <c r="B204" s="338" t="s">
        <v>95</v>
      </c>
    </row>
    <row r="205" spans="2:2" ht="15" hidden="1" thickBot="1" x14ac:dyDescent="0.4">
      <c r="B205" s="338" t="s">
        <v>98</v>
      </c>
    </row>
    <row r="206" spans="2:2" ht="15" hidden="1" thickBot="1" x14ac:dyDescent="0.4">
      <c r="B206" s="338" t="s">
        <v>36</v>
      </c>
    </row>
    <row r="207" spans="2:2" ht="15" hidden="1" thickBot="1" x14ac:dyDescent="0.4">
      <c r="B207" s="338" t="s">
        <v>101</v>
      </c>
    </row>
    <row r="208" spans="2:2" ht="15" hidden="1" thickBot="1" x14ac:dyDescent="0.4">
      <c r="B208" s="338" t="s">
        <v>103</v>
      </c>
    </row>
    <row r="209" spans="2:2" ht="15" hidden="1" thickBot="1" x14ac:dyDescent="0.4">
      <c r="B209" s="338" t="s">
        <v>109</v>
      </c>
    </row>
    <row r="210" spans="2:2" ht="15" hidden="1" thickBot="1" x14ac:dyDescent="0.4">
      <c r="B210" s="338" t="s">
        <v>110</v>
      </c>
    </row>
    <row r="211" spans="2:2" ht="15" hidden="1" thickBot="1" x14ac:dyDescent="0.4">
      <c r="B211" s="338" t="s">
        <v>112</v>
      </c>
    </row>
    <row r="212" spans="2:2" ht="15" hidden="1" thickBot="1" x14ac:dyDescent="0.4">
      <c r="B212" s="338" t="s">
        <v>113</v>
      </c>
    </row>
    <row r="213" spans="2:2" ht="15" hidden="1" thickBot="1" x14ac:dyDescent="0.4">
      <c r="B213" s="338" t="s">
        <v>968</v>
      </c>
    </row>
    <row r="214" spans="2:2" ht="15" hidden="1" thickBot="1" x14ac:dyDescent="0.4">
      <c r="B214" s="338" t="s">
        <v>969</v>
      </c>
    </row>
    <row r="215" spans="2:2" ht="15" hidden="1" thickBot="1" x14ac:dyDescent="0.4">
      <c r="B215" s="338" t="s">
        <v>118</v>
      </c>
    </row>
    <row r="216" spans="2:2" ht="15" hidden="1" thickBot="1" x14ac:dyDescent="0.4">
      <c r="B216" s="338" t="s">
        <v>120</v>
      </c>
    </row>
    <row r="217" spans="2:2" ht="15" hidden="1" thickBot="1" x14ac:dyDescent="0.4">
      <c r="B217" s="338" t="s">
        <v>124</v>
      </c>
    </row>
    <row r="218" spans="2:2" ht="15" hidden="1" thickBot="1" x14ac:dyDescent="0.4">
      <c r="B218" s="338" t="s">
        <v>970</v>
      </c>
    </row>
    <row r="219" spans="2:2" ht="15" hidden="1" thickBot="1" x14ac:dyDescent="0.4">
      <c r="B219" s="338" t="s">
        <v>971</v>
      </c>
    </row>
    <row r="220" spans="2:2" ht="15" hidden="1" thickBot="1" x14ac:dyDescent="0.4">
      <c r="B220" s="338" t="s">
        <v>972</v>
      </c>
    </row>
    <row r="221" spans="2:2" ht="15" hidden="1" thickBot="1" x14ac:dyDescent="0.4">
      <c r="B221" s="338" t="s">
        <v>122</v>
      </c>
    </row>
    <row r="222" spans="2:2" ht="15" hidden="1" thickBot="1" x14ac:dyDescent="0.4">
      <c r="B222" s="338" t="s">
        <v>123</v>
      </c>
    </row>
    <row r="223" spans="2:2" ht="15" hidden="1" thickBot="1" x14ac:dyDescent="0.4">
      <c r="B223" s="338" t="s">
        <v>126</v>
      </c>
    </row>
    <row r="224" spans="2:2" ht="15" hidden="1" thickBot="1" x14ac:dyDescent="0.4">
      <c r="B224" s="338" t="s">
        <v>43</v>
      </c>
    </row>
    <row r="225" spans="2:2" ht="15" hidden="1" thickBot="1" x14ac:dyDescent="0.4">
      <c r="B225" s="338" t="s">
        <v>973</v>
      </c>
    </row>
    <row r="226" spans="2:2" ht="15" hidden="1" thickBot="1" x14ac:dyDescent="0.4">
      <c r="B226" s="338" t="s">
        <v>127</v>
      </c>
    </row>
    <row r="227" spans="2:2" ht="15" hidden="1" thickBot="1" x14ac:dyDescent="0.4">
      <c r="B227" s="338" t="s">
        <v>128</v>
      </c>
    </row>
    <row r="228" spans="2:2" ht="15" hidden="1" thickBot="1" x14ac:dyDescent="0.4">
      <c r="B228" s="338" t="s">
        <v>131</v>
      </c>
    </row>
    <row r="229" spans="2:2" ht="15" hidden="1" thickBot="1" x14ac:dyDescent="0.4">
      <c r="B229" s="338" t="s">
        <v>130</v>
      </c>
    </row>
    <row r="230" spans="2:2" ht="15" hidden="1" thickBot="1" x14ac:dyDescent="0.4">
      <c r="B230" s="338" t="s">
        <v>974</v>
      </c>
    </row>
    <row r="231" spans="2:2" ht="15" hidden="1" thickBot="1" x14ac:dyDescent="0.4">
      <c r="B231" s="338" t="s">
        <v>137</v>
      </c>
    </row>
    <row r="232" spans="2:2" ht="15" hidden="1" thickBot="1" x14ac:dyDescent="0.4">
      <c r="B232" s="338" t="s">
        <v>139</v>
      </c>
    </row>
    <row r="233" spans="2:2" ht="15" hidden="1" thickBot="1" x14ac:dyDescent="0.4">
      <c r="B233" s="338" t="s">
        <v>140</v>
      </c>
    </row>
    <row r="234" spans="2:2" ht="15" hidden="1" thickBot="1" x14ac:dyDescent="0.4">
      <c r="B234" s="338" t="s">
        <v>141</v>
      </c>
    </row>
    <row r="235" spans="2:2" ht="15" hidden="1" thickBot="1" x14ac:dyDescent="0.4">
      <c r="B235" s="338" t="s">
        <v>975</v>
      </c>
    </row>
    <row r="236" spans="2:2" ht="15" hidden="1" thickBot="1" x14ac:dyDescent="0.4">
      <c r="B236" s="338" t="s">
        <v>976</v>
      </c>
    </row>
    <row r="237" spans="2:2" ht="15" hidden="1" thickBot="1" x14ac:dyDescent="0.4">
      <c r="B237" s="338" t="s">
        <v>142</v>
      </c>
    </row>
    <row r="238" spans="2:2" ht="15" hidden="1" thickBot="1" x14ac:dyDescent="0.4">
      <c r="B238" s="338" t="s">
        <v>196</v>
      </c>
    </row>
    <row r="239" spans="2:2" ht="15" hidden="1" thickBot="1" x14ac:dyDescent="0.4">
      <c r="B239" s="338" t="s">
        <v>977</v>
      </c>
    </row>
    <row r="240" spans="2:2" ht="29.5" hidden="1" thickBot="1" x14ac:dyDescent="0.4">
      <c r="B240" s="338" t="s">
        <v>978</v>
      </c>
    </row>
    <row r="241" spans="2:2" ht="15" hidden="1" thickBot="1" x14ac:dyDescent="0.4">
      <c r="B241" s="338" t="s">
        <v>147</v>
      </c>
    </row>
    <row r="242" spans="2:2" ht="15" hidden="1" thickBot="1" x14ac:dyDescent="0.4">
      <c r="B242" s="338" t="s">
        <v>149</v>
      </c>
    </row>
    <row r="243" spans="2:2" ht="15" hidden="1" thickBot="1" x14ac:dyDescent="0.4">
      <c r="B243" s="338" t="s">
        <v>979</v>
      </c>
    </row>
    <row r="244" spans="2:2" ht="15" hidden="1" thickBot="1" x14ac:dyDescent="0.4">
      <c r="B244" s="338" t="s">
        <v>197</v>
      </c>
    </row>
    <row r="245" spans="2:2" ht="15" hidden="1" thickBot="1" x14ac:dyDescent="0.4">
      <c r="B245" s="338" t="s">
        <v>214</v>
      </c>
    </row>
    <row r="246" spans="2:2" ht="15" hidden="1" thickBot="1" x14ac:dyDescent="0.4">
      <c r="B246" s="338" t="s">
        <v>148</v>
      </c>
    </row>
    <row r="247" spans="2:2" ht="15" hidden="1" thickBot="1" x14ac:dyDescent="0.4">
      <c r="B247" s="338" t="s">
        <v>152</v>
      </c>
    </row>
    <row r="248" spans="2:2" ht="15" hidden="1" thickBot="1" x14ac:dyDescent="0.4">
      <c r="B248" s="338" t="s">
        <v>146</v>
      </c>
    </row>
    <row r="249" spans="2:2" ht="15" hidden="1" thickBot="1" x14ac:dyDescent="0.4">
      <c r="B249" s="338" t="s">
        <v>168</v>
      </c>
    </row>
    <row r="250" spans="2:2" ht="15" hidden="1" thickBot="1" x14ac:dyDescent="0.4">
      <c r="B250" s="338" t="s">
        <v>980</v>
      </c>
    </row>
    <row r="251" spans="2:2" ht="15" hidden="1" thickBot="1" x14ac:dyDescent="0.4">
      <c r="B251" s="338" t="s">
        <v>154</v>
      </c>
    </row>
    <row r="252" spans="2:2" ht="15" hidden="1" thickBot="1" x14ac:dyDescent="0.4">
      <c r="B252" s="338" t="s">
        <v>157</v>
      </c>
    </row>
    <row r="253" spans="2:2" ht="15" hidden="1" thickBot="1" x14ac:dyDescent="0.4">
      <c r="B253" s="338" t="s">
        <v>163</v>
      </c>
    </row>
    <row r="254" spans="2:2" ht="15" hidden="1" thickBot="1" x14ac:dyDescent="0.4">
      <c r="B254" s="338" t="s">
        <v>160</v>
      </c>
    </row>
    <row r="255" spans="2:2" ht="29.5" hidden="1" thickBot="1" x14ac:dyDescent="0.4">
      <c r="B255" s="338" t="s">
        <v>981</v>
      </c>
    </row>
    <row r="256" spans="2:2" ht="15" hidden="1" thickBot="1" x14ac:dyDescent="0.4">
      <c r="B256" s="338" t="s">
        <v>158</v>
      </c>
    </row>
    <row r="257" spans="2:2" ht="15" hidden="1" thickBot="1" x14ac:dyDescent="0.4">
      <c r="B257" s="338" t="s">
        <v>159</v>
      </c>
    </row>
    <row r="258" spans="2:2" ht="15" hidden="1" thickBot="1" x14ac:dyDescent="0.4">
      <c r="B258" s="338" t="s">
        <v>170</v>
      </c>
    </row>
    <row r="259" spans="2:2" ht="15" hidden="1" thickBot="1" x14ac:dyDescent="0.4">
      <c r="B259" s="338" t="s">
        <v>167</v>
      </c>
    </row>
    <row r="260" spans="2:2" ht="15" hidden="1" thickBot="1" x14ac:dyDescent="0.4">
      <c r="B260" s="338" t="s">
        <v>166</v>
      </c>
    </row>
    <row r="261" spans="2:2" ht="15" hidden="1" thickBot="1" x14ac:dyDescent="0.4">
      <c r="B261" s="338" t="s">
        <v>169</v>
      </c>
    </row>
    <row r="262" spans="2:2" ht="15" hidden="1" thickBot="1" x14ac:dyDescent="0.4">
      <c r="B262" s="338" t="s">
        <v>161</v>
      </c>
    </row>
    <row r="263" spans="2:2" ht="15" hidden="1" thickBot="1" x14ac:dyDescent="0.4">
      <c r="B263" s="338" t="s">
        <v>162</v>
      </c>
    </row>
    <row r="264" spans="2:2" ht="15" hidden="1" thickBot="1" x14ac:dyDescent="0.4">
      <c r="B264" s="338" t="s">
        <v>155</v>
      </c>
    </row>
    <row r="265" spans="2:2" ht="15" hidden="1" thickBot="1" x14ac:dyDescent="0.4">
      <c r="B265" s="338" t="s">
        <v>156</v>
      </c>
    </row>
    <row r="266" spans="2:2" ht="15" hidden="1" thickBot="1" x14ac:dyDescent="0.4">
      <c r="B266" s="338" t="s">
        <v>171</v>
      </c>
    </row>
    <row r="267" spans="2:2" ht="15" hidden="1" thickBot="1" x14ac:dyDescent="0.4">
      <c r="B267" s="338" t="s">
        <v>177</v>
      </c>
    </row>
    <row r="268" spans="2:2" ht="15" hidden="1" thickBot="1" x14ac:dyDescent="0.4">
      <c r="B268" s="338" t="s">
        <v>178</v>
      </c>
    </row>
    <row r="269" spans="2:2" ht="15" hidden="1" thickBot="1" x14ac:dyDescent="0.4">
      <c r="B269" s="338" t="s">
        <v>176</v>
      </c>
    </row>
    <row r="270" spans="2:2" ht="15" hidden="1" thickBot="1" x14ac:dyDescent="0.4">
      <c r="B270" s="338" t="s">
        <v>982</v>
      </c>
    </row>
    <row r="271" spans="2:2" ht="15" hidden="1" thickBot="1" x14ac:dyDescent="0.4">
      <c r="B271" s="338" t="s">
        <v>173</v>
      </c>
    </row>
    <row r="272" spans="2:2" ht="15" hidden="1" thickBot="1" x14ac:dyDescent="0.4">
      <c r="B272" s="338" t="s">
        <v>172</v>
      </c>
    </row>
    <row r="273" spans="2:2" ht="15" hidden="1" thickBot="1" x14ac:dyDescent="0.4">
      <c r="B273" s="338" t="s">
        <v>180</v>
      </c>
    </row>
    <row r="274" spans="2:2" ht="15" hidden="1" thickBot="1" x14ac:dyDescent="0.4">
      <c r="B274" s="338" t="s">
        <v>181</v>
      </c>
    </row>
    <row r="275" spans="2:2" ht="15" hidden="1" thickBot="1" x14ac:dyDescent="0.4">
      <c r="B275" s="338" t="s">
        <v>183</v>
      </c>
    </row>
    <row r="276" spans="2:2" ht="15" hidden="1" thickBot="1" x14ac:dyDescent="0.4">
      <c r="B276" s="338" t="s">
        <v>186</v>
      </c>
    </row>
    <row r="277" spans="2:2" ht="15" hidden="1" thickBot="1" x14ac:dyDescent="0.4">
      <c r="B277" s="338" t="s">
        <v>187</v>
      </c>
    </row>
    <row r="278" spans="2:2" ht="15" hidden="1" thickBot="1" x14ac:dyDescent="0.4">
      <c r="B278" s="338" t="s">
        <v>182</v>
      </c>
    </row>
    <row r="279" spans="2:2" ht="15" hidden="1" thickBot="1" x14ac:dyDescent="0.4">
      <c r="B279" s="338" t="s">
        <v>184</v>
      </c>
    </row>
    <row r="280" spans="2:2" ht="15" hidden="1" thickBot="1" x14ac:dyDescent="0.4">
      <c r="B280" s="338" t="s">
        <v>188</v>
      </c>
    </row>
    <row r="281" spans="2:2" ht="15" hidden="1" thickBot="1" x14ac:dyDescent="0.4">
      <c r="B281" s="338" t="s">
        <v>983</v>
      </c>
    </row>
    <row r="282" spans="2:2" ht="15" hidden="1" thickBot="1" x14ac:dyDescent="0.4">
      <c r="B282" s="338" t="s">
        <v>185</v>
      </c>
    </row>
    <row r="283" spans="2:2" ht="15" hidden="1" thickBot="1" x14ac:dyDescent="0.4">
      <c r="B283" s="338" t="s">
        <v>193</v>
      </c>
    </row>
    <row r="284" spans="2:2" ht="15" hidden="1" thickBot="1" x14ac:dyDescent="0.4">
      <c r="B284" s="338" t="s">
        <v>194</v>
      </c>
    </row>
    <row r="285" spans="2:2" ht="15" hidden="1" thickBot="1" x14ac:dyDescent="0.4">
      <c r="B285" s="338" t="s">
        <v>195</v>
      </c>
    </row>
    <row r="286" spans="2:2" ht="15" hidden="1" thickBot="1" x14ac:dyDescent="0.4">
      <c r="B286" s="338" t="s">
        <v>202</v>
      </c>
    </row>
    <row r="287" spans="2:2" ht="15" hidden="1" thickBot="1" x14ac:dyDescent="0.4">
      <c r="B287" s="338" t="s">
        <v>215</v>
      </c>
    </row>
    <row r="288" spans="2:2" ht="15" hidden="1" thickBot="1" x14ac:dyDescent="0.4">
      <c r="B288" s="338" t="s">
        <v>203</v>
      </c>
    </row>
    <row r="289" spans="2:2" ht="15" hidden="1" thickBot="1" x14ac:dyDescent="0.4">
      <c r="B289" s="338" t="s">
        <v>210</v>
      </c>
    </row>
    <row r="290" spans="2:2" ht="15" hidden="1" thickBot="1" x14ac:dyDescent="0.4">
      <c r="B290" s="338" t="s">
        <v>206</v>
      </c>
    </row>
    <row r="291" spans="2:2" ht="15" hidden="1" thickBot="1" x14ac:dyDescent="0.4">
      <c r="B291" s="338" t="s">
        <v>105</v>
      </c>
    </row>
    <row r="292" spans="2:2" ht="15" hidden="1" thickBot="1" x14ac:dyDescent="0.4">
      <c r="B292" s="338" t="s">
        <v>200</v>
      </c>
    </row>
    <row r="293" spans="2:2" ht="15" hidden="1" thickBot="1" x14ac:dyDescent="0.4">
      <c r="B293" s="338" t="s">
        <v>204</v>
      </c>
    </row>
    <row r="294" spans="2:2" ht="15" hidden="1" thickBot="1" x14ac:dyDescent="0.4">
      <c r="B294" s="338" t="s">
        <v>201</v>
      </c>
    </row>
    <row r="295" spans="2:2" ht="15" hidden="1" thickBot="1" x14ac:dyDescent="0.4">
      <c r="B295" s="338" t="s">
        <v>216</v>
      </c>
    </row>
    <row r="296" spans="2:2" ht="15" hidden="1" thickBot="1" x14ac:dyDescent="0.4">
      <c r="B296" s="338" t="s">
        <v>984</v>
      </c>
    </row>
    <row r="297" spans="2:2" ht="15" hidden="1" thickBot="1" x14ac:dyDescent="0.4">
      <c r="B297" s="338" t="s">
        <v>209</v>
      </c>
    </row>
    <row r="298" spans="2:2" ht="15" hidden="1" thickBot="1" x14ac:dyDescent="0.4">
      <c r="B298" s="338" t="s">
        <v>217</v>
      </c>
    </row>
    <row r="299" spans="2:2" ht="15" hidden="1" thickBot="1" x14ac:dyDescent="0.4">
      <c r="B299" s="338" t="s">
        <v>205</v>
      </c>
    </row>
    <row r="300" spans="2:2" ht="15" hidden="1" thickBot="1" x14ac:dyDescent="0.4">
      <c r="B300" s="338" t="s">
        <v>220</v>
      </c>
    </row>
    <row r="301" spans="2:2" ht="15" hidden="1" thickBot="1" x14ac:dyDescent="0.4">
      <c r="B301" s="338" t="s">
        <v>985</v>
      </c>
    </row>
    <row r="302" spans="2:2" ht="15" hidden="1" thickBot="1" x14ac:dyDescent="0.4">
      <c r="B302" s="338" t="s">
        <v>225</v>
      </c>
    </row>
    <row r="303" spans="2:2" ht="15" hidden="1" thickBot="1" x14ac:dyDescent="0.4">
      <c r="B303" s="338" t="s">
        <v>222</v>
      </c>
    </row>
    <row r="304" spans="2:2" ht="15" hidden="1" thickBot="1" x14ac:dyDescent="0.4">
      <c r="B304" s="338" t="s">
        <v>221</v>
      </c>
    </row>
    <row r="305" spans="2:2" ht="15" hidden="1" thickBot="1" x14ac:dyDescent="0.4">
      <c r="B305" s="338" t="s">
        <v>230</v>
      </c>
    </row>
    <row r="306" spans="2:2" ht="15" hidden="1" thickBot="1" x14ac:dyDescent="0.4">
      <c r="B306" s="338" t="s">
        <v>226</v>
      </c>
    </row>
    <row r="307" spans="2:2" ht="15" hidden="1" thickBot="1" x14ac:dyDescent="0.4">
      <c r="B307" s="338" t="s">
        <v>227</v>
      </c>
    </row>
    <row r="308" spans="2:2" ht="15" hidden="1" thickBot="1" x14ac:dyDescent="0.4">
      <c r="B308" s="338" t="s">
        <v>228</v>
      </c>
    </row>
    <row r="309" spans="2:2" ht="15" hidden="1" thickBot="1" x14ac:dyDescent="0.4">
      <c r="B309" s="338" t="s">
        <v>229</v>
      </c>
    </row>
    <row r="310" spans="2:2" ht="15" hidden="1" thickBot="1" x14ac:dyDescent="0.4">
      <c r="B310" s="338" t="s">
        <v>231</v>
      </c>
    </row>
    <row r="311" spans="2:2" ht="15" hidden="1" thickBot="1" x14ac:dyDescent="0.4">
      <c r="B311" s="338" t="s">
        <v>986</v>
      </c>
    </row>
    <row r="312" spans="2:2" ht="15" hidden="1" thickBot="1" x14ac:dyDescent="0.4">
      <c r="B312" s="338" t="s">
        <v>232</v>
      </c>
    </row>
    <row r="313" spans="2:2" ht="15" hidden="1" thickBot="1" x14ac:dyDescent="0.4">
      <c r="B313" s="338" t="s">
        <v>233</v>
      </c>
    </row>
    <row r="314" spans="2:2" ht="15" hidden="1" thickBot="1" x14ac:dyDescent="0.4">
      <c r="B314" s="338" t="s">
        <v>238</v>
      </c>
    </row>
    <row r="315" spans="2:2" ht="15" hidden="1" thickBot="1" x14ac:dyDescent="0.4">
      <c r="B315" s="338" t="s">
        <v>239</v>
      </c>
    </row>
    <row r="316" spans="2:2" ht="29.5" hidden="1" thickBot="1" x14ac:dyDescent="0.4">
      <c r="B316" s="338" t="s">
        <v>198</v>
      </c>
    </row>
    <row r="317" spans="2:2" ht="15" hidden="1" thickBot="1" x14ac:dyDescent="0.4">
      <c r="B317" s="338" t="s">
        <v>987</v>
      </c>
    </row>
    <row r="318" spans="2:2" ht="15" hidden="1" thickBot="1" x14ac:dyDescent="0.4">
      <c r="B318" s="338" t="s">
        <v>988</v>
      </c>
    </row>
    <row r="319" spans="2:2" ht="15" hidden="1" thickBot="1" x14ac:dyDescent="0.4">
      <c r="B319" s="338" t="s">
        <v>240</v>
      </c>
    </row>
    <row r="320" spans="2:2" ht="15" hidden="1" thickBot="1" x14ac:dyDescent="0.4">
      <c r="B320" s="338" t="s">
        <v>199</v>
      </c>
    </row>
    <row r="321" spans="2:20" ht="15" hidden="1" thickBot="1" x14ac:dyDescent="0.4">
      <c r="B321" s="338" t="s">
        <v>989</v>
      </c>
    </row>
    <row r="322" spans="2:20" ht="15" hidden="1" thickBot="1" x14ac:dyDescent="0.4">
      <c r="B322" s="338" t="s">
        <v>212</v>
      </c>
    </row>
    <row r="323" spans="2:20" ht="15" hidden="1" thickBot="1" x14ac:dyDescent="0.4">
      <c r="B323" s="338" t="s">
        <v>244</v>
      </c>
    </row>
    <row r="324" spans="2:20" ht="15" hidden="1" thickBot="1" x14ac:dyDescent="0.4">
      <c r="B324" s="338" t="s">
        <v>245</v>
      </c>
    </row>
    <row r="325" spans="2:20" ht="15" hidden="1" thickBot="1" x14ac:dyDescent="0.4">
      <c r="B325" s="338" t="s">
        <v>224</v>
      </c>
    </row>
    <row r="326" spans="2:20" ht="15" hidden="1" thickBot="1" x14ac:dyDescent="0.4"/>
    <row r="327" spans="2:20" ht="15" hidden="1" thickBot="1" x14ac:dyDescent="0.4"/>
    <row r="328" spans="2:20" ht="15" thickBot="1" x14ac:dyDescent="0.4">
      <c r="B328" s="337"/>
      <c r="C328" s="337"/>
      <c r="D328" s="794" t="s">
        <v>627</v>
      </c>
      <c r="E328" s="795"/>
      <c r="F328" s="795"/>
      <c r="G328" s="796"/>
      <c r="H328" s="794" t="s">
        <v>628</v>
      </c>
      <c r="I328" s="795"/>
      <c r="J328" s="795"/>
      <c r="K328" s="796"/>
      <c r="L328" s="795" t="s">
        <v>629</v>
      </c>
      <c r="M328" s="795"/>
      <c r="N328" s="795"/>
      <c r="O328" s="795"/>
      <c r="P328" s="794" t="s">
        <v>630</v>
      </c>
      <c r="Q328" s="795"/>
      <c r="R328" s="795"/>
      <c r="S328" s="796"/>
    </row>
    <row r="329" spans="2:20" x14ac:dyDescent="0.35">
      <c r="B329" s="797" t="s">
        <v>990</v>
      </c>
      <c r="C329" s="797" t="s">
        <v>991</v>
      </c>
      <c r="D329" s="335" t="s">
        <v>992</v>
      </c>
      <c r="E329" s="335" t="s">
        <v>993</v>
      </c>
      <c r="F329" s="799" t="s">
        <v>674</v>
      </c>
      <c r="G329" s="800"/>
      <c r="H329" s="336" t="s">
        <v>994</v>
      </c>
      <c r="I329" s="335" t="s">
        <v>995</v>
      </c>
      <c r="J329" s="801" t="s">
        <v>674</v>
      </c>
      <c r="K329" s="802"/>
      <c r="L329" s="334" t="s">
        <v>994</v>
      </c>
      <c r="M329" s="333" t="s">
        <v>995</v>
      </c>
      <c r="N329" s="803" t="s">
        <v>674</v>
      </c>
      <c r="O329" s="804"/>
      <c r="P329" s="332" t="s">
        <v>996</v>
      </c>
      <c r="Q329" s="332" t="s">
        <v>997</v>
      </c>
      <c r="R329" s="805" t="s">
        <v>674</v>
      </c>
      <c r="S329" s="804"/>
    </row>
    <row r="330" spans="2:20" ht="43.5" customHeight="1" x14ac:dyDescent="0.35">
      <c r="B330" s="798"/>
      <c r="C330" s="798"/>
      <c r="D330" s="331"/>
      <c r="E330" s="330"/>
      <c r="F330" s="806"/>
      <c r="G330" s="807"/>
      <c r="H330" s="329"/>
      <c r="I330" s="328"/>
      <c r="J330" s="808"/>
      <c r="K330" s="809"/>
      <c r="L330" s="329"/>
      <c r="M330" s="328"/>
      <c r="N330" s="808"/>
      <c r="O330" s="809"/>
      <c r="P330" s="329"/>
      <c r="Q330" s="328"/>
      <c r="R330" s="808"/>
      <c r="S330" s="809"/>
      <c r="T330" s="140"/>
    </row>
    <row r="331" spans="2:20" ht="24" x14ac:dyDescent="0.35">
      <c r="B331" s="791" t="s">
        <v>998</v>
      </c>
      <c r="C331" s="791" t="s">
        <v>999</v>
      </c>
      <c r="D331" s="327" t="s">
        <v>1000</v>
      </c>
      <c r="E331" s="326" t="s">
        <v>625</v>
      </c>
      <c r="F331" s="318" t="s">
        <v>651</v>
      </c>
      <c r="G331" s="317" t="s">
        <v>765</v>
      </c>
      <c r="H331" s="318" t="s">
        <v>1000</v>
      </c>
      <c r="I331" s="326" t="s">
        <v>625</v>
      </c>
      <c r="J331" s="318" t="s">
        <v>651</v>
      </c>
      <c r="K331" s="317" t="s">
        <v>765</v>
      </c>
      <c r="L331" s="318" t="s">
        <v>1000</v>
      </c>
      <c r="M331" s="326" t="s">
        <v>625</v>
      </c>
      <c r="N331" s="318" t="s">
        <v>651</v>
      </c>
      <c r="O331" s="317" t="s">
        <v>765</v>
      </c>
      <c r="P331" s="318" t="s">
        <v>1000</v>
      </c>
      <c r="Q331" s="326" t="s">
        <v>625</v>
      </c>
      <c r="R331" s="318" t="s">
        <v>651</v>
      </c>
      <c r="S331" s="317" t="s">
        <v>765</v>
      </c>
    </row>
    <row r="332" spans="2:20" ht="28.5" customHeight="1" x14ac:dyDescent="0.35">
      <c r="B332" s="792"/>
      <c r="C332" s="793"/>
      <c r="D332" s="325"/>
      <c r="E332" s="324"/>
      <c r="F332" s="323"/>
      <c r="G332" s="322"/>
      <c r="H332" s="320"/>
      <c r="I332" s="321"/>
      <c r="J332" s="320"/>
      <c r="K332" s="319"/>
      <c r="L332" s="320"/>
      <c r="M332" s="321"/>
      <c r="N332" s="320"/>
      <c r="O332" s="319"/>
      <c r="P332" s="320"/>
      <c r="Q332" s="321"/>
      <c r="R332" s="320"/>
      <c r="S332" s="319"/>
    </row>
    <row r="333" spans="2:20" x14ac:dyDescent="0.35">
      <c r="B333" s="792"/>
      <c r="C333" s="791" t="s">
        <v>1001</v>
      </c>
      <c r="D333" s="318" t="s">
        <v>1002</v>
      </c>
      <c r="E333" s="785" t="s">
        <v>674</v>
      </c>
      <c r="F333" s="786"/>
      <c r="G333" s="317" t="s">
        <v>765</v>
      </c>
      <c r="H333" s="318" t="s">
        <v>1002</v>
      </c>
      <c r="I333" s="785" t="s">
        <v>674</v>
      </c>
      <c r="J333" s="786"/>
      <c r="K333" s="317" t="s">
        <v>765</v>
      </c>
      <c r="L333" s="318" t="s">
        <v>1002</v>
      </c>
      <c r="M333" s="785" t="s">
        <v>698</v>
      </c>
      <c r="N333" s="786"/>
      <c r="O333" s="317" t="s">
        <v>765</v>
      </c>
      <c r="P333" s="318" t="s">
        <v>1002</v>
      </c>
      <c r="Q333" s="785" t="s">
        <v>698</v>
      </c>
      <c r="R333" s="786"/>
      <c r="S333" s="317" t="s">
        <v>765</v>
      </c>
    </row>
    <row r="334" spans="2:20" ht="37.5" customHeight="1" x14ac:dyDescent="0.35">
      <c r="B334" s="793"/>
      <c r="C334" s="793"/>
      <c r="D334" s="316"/>
      <c r="E334" s="787"/>
      <c r="F334" s="788"/>
      <c r="G334" s="315"/>
      <c r="H334" s="314"/>
      <c r="I334" s="789"/>
      <c r="J334" s="790"/>
      <c r="K334" s="313"/>
      <c r="L334" s="314"/>
      <c r="M334" s="789"/>
      <c r="N334" s="790"/>
      <c r="O334" s="313"/>
      <c r="P334" s="314"/>
      <c r="Q334" s="789"/>
      <c r="R334" s="790"/>
      <c r="S334" s="313"/>
    </row>
  </sheetData>
  <dataConsolidate/>
  <mergeCells count="398">
    <mergeCell ref="P19:S19"/>
    <mergeCell ref="B20:B23"/>
    <mergeCell ref="C20:C23"/>
    <mergeCell ref="C2:G2"/>
    <mergeCell ref="C3:G3"/>
    <mergeCell ref="B6:G6"/>
    <mergeCell ref="B7:G7"/>
    <mergeCell ref="B8:G8"/>
    <mergeCell ref="B10:C10"/>
    <mergeCell ref="D19:G19"/>
    <mergeCell ref="H19:K19"/>
    <mergeCell ref="L19:O19"/>
    <mergeCell ref="R27:R28"/>
    <mergeCell ref="S27:S28"/>
    <mergeCell ref="J27:J28"/>
    <mergeCell ref="K27:K28"/>
    <mergeCell ref="N27:N28"/>
    <mergeCell ref="O27:O28"/>
    <mergeCell ref="D25:G25"/>
    <mergeCell ref="H25:K25"/>
    <mergeCell ref="L25:O25"/>
    <mergeCell ref="P25:S25"/>
    <mergeCell ref="D26:E26"/>
    <mergeCell ref="H26:I26"/>
    <mergeCell ref="L26:M26"/>
    <mergeCell ref="P26:Q26"/>
    <mergeCell ref="F27:F28"/>
    <mergeCell ref="G27:G28"/>
    <mergeCell ref="B26:B28"/>
    <mergeCell ref="C26:C28"/>
    <mergeCell ref="L40:L41"/>
    <mergeCell ref="M40:M41"/>
    <mergeCell ref="P40:P41"/>
    <mergeCell ref="Q40:Q41"/>
    <mergeCell ref="D43:D44"/>
    <mergeCell ref="E43:E44"/>
    <mergeCell ref="H43:H44"/>
    <mergeCell ref="I43:I44"/>
    <mergeCell ref="L43:L44"/>
    <mergeCell ref="M43:M44"/>
    <mergeCell ref="H40:H41"/>
    <mergeCell ref="I40:I41"/>
    <mergeCell ref="B29:B38"/>
    <mergeCell ref="C29:C38"/>
    <mergeCell ref="B39:B50"/>
    <mergeCell ref="C39:C50"/>
    <mergeCell ref="D40:D41"/>
    <mergeCell ref="E40:E41"/>
    <mergeCell ref="E49:E50"/>
    <mergeCell ref="P49:P50"/>
    <mergeCell ref="Q49:Q50"/>
    <mergeCell ref="D52:G52"/>
    <mergeCell ref="H52:K52"/>
    <mergeCell ref="L52:O52"/>
    <mergeCell ref="P52:S52"/>
    <mergeCell ref="D49:D50"/>
    <mergeCell ref="P43:P44"/>
    <mergeCell ref="Q43:Q44"/>
    <mergeCell ref="L46:L47"/>
    <mergeCell ref="M46:M47"/>
    <mergeCell ref="P46:P47"/>
    <mergeCell ref="Q46:Q47"/>
    <mergeCell ref="H49:H50"/>
    <mergeCell ref="I49:I50"/>
    <mergeCell ref="L49:L50"/>
    <mergeCell ref="M49:M50"/>
    <mergeCell ref="D46:D47"/>
    <mergeCell ref="E46:E47"/>
    <mergeCell ref="H46:H47"/>
    <mergeCell ref="I46:I47"/>
    <mergeCell ref="L53:M53"/>
    <mergeCell ref="N57:O57"/>
    <mergeCell ref="R57:S57"/>
    <mergeCell ref="C58:C59"/>
    <mergeCell ref="B60:B61"/>
    <mergeCell ref="C60:C61"/>
    <mergeCell ref="N54:N55"/>
    <mergeCell ref="O54:O55"/>
    <mergeCell ref="R54:R55"/>
    <mergeCell ref="S54:S55"/>
    <mergeCell ref="B56:B59"/>
    <mergeCell ref="P53:Q53"/>
    <mergeCell ref="F54:F55"/>
    <mergeCell ref="F57:G57"/>
    <mergeCell ref="J57:K57"/>
    <mergeCell ref="G54:G55"/>
    <mergeCell ref="J54:J55"/>
    <mergeCell ref="K54:K55"/>
    <mergeCell ref="B53:B55"/>
    <mergeCell ref="C53:C55"/>
    <mergeCell ref="D53:E53"/>
    <mergeCell ref="H53:I53"/>
    <mergeCell ref="D63:G63"/>
    <mergeCell ref="H63:K63"/>
    <mergeCell ref="L63:O63"/>
    <mergeCell ref="P63:S63"/>
    <mergeCell ref="C56:C57"/>
    <mergeCell ref="F56:G56"/>
    <mergeCell ref="J56:K56"/>
    <mergeCell ref="N56:O56"/>
    <mergeCell ref="R56:S56"/>
    <mergeCell ref="B64:B65"/>
    <mergeCell ref="C64:C65"/>
    <mergeCell ref="N67:O67"/>
    <mergeCell ref="R67:S67"/>
    <mergeCell ref="L64:M64"/>
    <mergeCell ref="N64:O64"/>
    <mergeCell ref="P64:Q64"/>
    <mergeCell ref="R64:S64"/>
    <mergeCell ref="D65:E65"/>
    <mergeCell ref="F65:G65"/>
    <mergeCell ref="H65:I65"/>
    <mergeCell ref="J65:K65"/>
    <mergeCell ref="L65:M65"/>
    <mergeCell ref="N65:O65"/>
    <mergeCell ref="D64:E64"/>
    <mergeCell ref="F64:G64"/>
    <mergeCell ref="H64:I64"/>
    <mergeCell ref="J64:K64"/>
    <mergeCell ref="P65:Q65"/>
    <mergeCell ref="R65:S65"/>
    <mergeCell ref="C75:C81"/>
    <mergeCell ref="B66:B67"/>
    <mergeCell ref="C66:C67"/>
    <mergeCell ref="F66:G66"/>
    <mergeCell ref="J66:K66"/>
    <mergeCell ref="N66:O66"/>
    <mergeCell ref="R66:S66"/>
    <mergeCell ref="F67:G67"/>
    <mergeCell ref="J67:K67"/>
    <mergeCell ref="R75:S75"/>
    <mergeCell ref="R71:S71"/>
    <mergeCell ref="D72:G72"/>
    <mergeCell ref="H72:K72"/>
    <mergeCell ref="L72:O72"/>
    <mergeCell ref="P72:S72"/>
    <mergeCell ref="B68:B71"/>
    <mergeCell ref="C68:C69"/>
    <mergeCell ref="F68:G68"/>
    <mergeCell ref="J68:K68"/>
    <mergeCell ref="B73:B81"/>
    <mergeCell ref="C73:C74"/>
    <mergeCell ref="F73:G73"/>
    <mergeCell ref="J73:K73"/>
    <mergeCell ref="N73:O73"/>
    <mergeCell ref="N69:O69"/>
    <mergeCell ref="R69:S69"/>
    <mergeCell ref="C70:C71"/>
    <mergeCell ref="F70:G70"/>
    <mergeCell ref="J70:K70"/>
    <mergeCell ref="F79:G79"/>
    <mergeCell ref="J79:K79"/>
    <mergeCell ref="N79:O79"/>
    <mergeCell ref="R79:S79"/>
    <mergeCell ref="R73:S73"/>
    <mergeCell ref="F74:G74"/>
    <mergeCell ref="J74:K74"/>
    <mergeCell ref="N74:O74"/>
    <mergeCell ref="R74:S74"/>
    <mergeCell ref="F76:G76"/>
    <mergeCell ref="N70:O70"/>
    <mergeCell ref="R70:S70"/>
    <mergeCell ref="F71:G71"/>
    <mergeCell ref="J71:K71"/>
    <mergeCell ref="R77:S77"/>
    <mergeCell ref="F78:G78"/>
    <mergeCell ref="J78:K78"/>
    <mergeCell ref="N78:O78"/>
    <mergeCell ref="R78:S78"/>
    <mergeCell ref="N68:O68"/>
    <mergeCell ref="R68:S68"/>
    <mergeCell ref="F69:G69"/>
    <mergeCell ref="J69:K69"/>
    <mergeCell ref="N71:O71"/>
    <mergeCell ref="F75:G75"/>
    <mergeCell ref="J75:K75"/>
    <mergeCell ref="N75:O75"/>
    <mergeCell ref="Q83:R83"/>
    <mergeCell ref="F80:G80"/>
    <mergeCell ref="J80:K80"/>
    <mergeCell ref="N80:O80"/>
    <mergeCell ref="R80:S80"/>
    <mergeCell ref="F81:G81"/>
    <mergeCell ref="J81:K81"/>
    <mergeCell ref="N81:O81"/>
    <mergeCell ref="R81:S81"/>
    <mergeCell ref="I82:J82"/>
    <mergeCell ref="M82:N82"/>
    <mergeCell ref="Q82:R82"/>
    <mergeCell ref="E83:F83"/>
    <mergeCell ref="I83:J83"/>
    <mergeCell ref="M83:N83"/>
    <mergeCell ref="J76:K76"/>
    <mergeCell ref="N76:O76"/>
    <mergeCell ref="R76:S76"/>
    <mergeCell ref="F77:G77"/>
    <mergeCell ref="J77:K77"/>
    <mergeCell ref="N77:O77"/>
    <mergeCell ref="H90:K90"/>
    <mergeCell ref="L90:O90"/>
    <mergeCell ref="P90:S90"/>
    <mergeCell ref="B91:B92"/>
    <mergeCell ref="C91:C92"/>
    <mergeCell ref="D91:E91"/>
    <mergeCell ref="H91:I91"/>
    <mergeCell ref="L91:M91"/>
    <mergeCell ref="P91:Q91"/>
    <mergeCell ref="D92:E92"/>
    <mergeCell ref="I88:J88"/>
    <mergeCell ref="M88:N88"/>
    <mergeCell ref="Q88:R88"/>
    <mergeCell ref="E84:F84"/>
    <mergeCell ref="I84:J84"/>
    <mergeCell ref="M84:N84"/>
    <mergeCell ref="Q84:R84"/>
    <mergeCell ref="E85:F85"/>
    <mergeCell ref="I85:J85"/>
    <mergeCell ref="M85:N85"/>
    <mergeCell ref="Q85:R85"/>
    <mergeCell ref="E86:F86"/>
    <mergeCell ref="I86:J86"/>
    <mergeCell ref="M86:N86"/>
    <mergeCell ref="Q86:R86"/>
    <mergeCell ref="E87:F87"/>
    <mergeCell ref="I87:J87"/>
    <mergeCell ref="M87:N87"/>
    <mergeCell ref="Q87:R87"/>
    <mergeCell ref="E94:E95"/>
    <mergeCell ref="F94:F95"/>
    <mergeCell ref="G94:G95"/>
    <mergeCell ref="D97:D98"/>
    <mergeCell ref="E97:E98"/>
    <mergeCell ref="F97:F98"/>
    <mergeCell ref="G97:G98"/>
    <mergeCell ref="B82:B88"/>
    <mergeCell ref="C82:C88"/>
    <mergeCell ref="E82:F82"/>
    <mergeCell ref="D90:G90"/>
    <mergeCell ref="E88:F88"/>
    <mergeCell ref="Q97:Q98"/>
    <mergeCell ref="R97:R98"/>
    <mergeCell ref="S97:S98"/>
    <mergeCell ref="H94:H95"/>
    <mergeCell ref="I94:I95"/>
    <mergeCell ref="J94:J95"/>
    <mergeCell ref="K94:K95"/>
    <mergeCell ref="L94:L95"/>
    <mergeCell ref="M94:M95"/>
    <mergeCell ref="N94:N95"/>
    <mergeCell ref="O94:O95"/>
    <mergeCell ref="P94:P95"/>
    <mergeCell ref="Q94:Q95"/>
    <mergeCell ref="R94:R95"/>
    <mergeCell ref="S94:S95"/>
    <mergeCell ref="H97:H98"/>
    <mergeCell ref="I97:I98"/>
    <mergeCell ref="J97:J98"/>
    <mergeCell ref="K97:K98"/>
    <mergeCell ref="L97:L98"/>
    <mergeCell ref="M97:M98"/>
    <mergeCell ref="N97:N98"/>
    <mergeCell ref="O97:O98"/>
    <mergeCell ref="P97:P98"/>
    <mergeCell ref="M100:M101"/>
    <mergeCell ref="N100:N101"/>
    <mergeCell ref="O100:O101"/>
    <mergeCell ref="P100:P101"/>
    <mergeCell ref="Q100:Q101"/>
    <mergeCell ref="R100:R101"/>
    <mergeCell ref="S100:S101"/>
    <mergeCell ref="D103:D104"/>
    <mergeCell ref="E103:E104"/>
    <mergeCell ref="F103:F104"/>
    <mergeCell ref="G103:G104"/>
    <mergeCell ref="H103:H104"/>
    <mergeCell ref="I103:I104"/>
    <mergeCell ref="D100:D101"/>
    <mergeCell ref="E100:E101"/>
    <mergeCell ref="F100:F101"/>
    <mergeCell ref="G100:G101"/>
    <mergeCell ref="H100:H101"/>
    <mergeCell ref="I100:I101"/>
    <mergeCell ref="J100:J101"/>
    <mergeCell ref="K100:K101"/>
    <mergeCell ref="L100:L101"/>
    <mergeCell ref="B117:B126"/>
    <mergeCell ref="C117:C118"/>
    <mergeCell ref="C119:C126"/>
    <mergeCell ref="E119:F119"/>
    <mergeCell ref="I119:J119"/>
    <mergeCell ref="P103:P104"/>
    <mergeCell ref="Q103:Q104"/>
    <mergeCell ref="R103:R104"/>
    <mergeCell ref="S103:S104"/>
    <mergeCell ref="D106:G106"/>
    <mergeCell ref="H106:K106"/>
    <mergeCell ref="L106:O106"/>
    <mergeCell ref="P106:S106"/>
    <mergeCell ref="J103:J104"/>
    <mergeCell ref="K103:K104"/>
    <mergeCell ref="N107:O107"/>
    <mergeCell ref="R107:S107"/>
    <mergeCell ref="F108:G108"/>
    <mergeCell ref="J108:K108"/>
    <mergeCell ref="N108:O108"/>
    <mergeCell ref="R108:S108"/>
    <mergeCell ref="B93:B104"/>
    <mergeCell ref="C93:C104"/>
    <mergeCell ref="D94:D95"/>
    <mergeCell ref="B107:B116"/>
    <mergeCell ref="C107:C108"/>
    <mergeCell ref="F107:G107"/>
    <mergeCell ref="J107:K107"/>
    <mergeCell ref="L103:L104"/>
    <mergeCell ref="M103:M104"/>
    <mergeCell ref="N103:N104"/>
    <mergeCell ref="O103:O104"/>
    <mergeCell ref="C109:C116"/>
    <mergeCell ref="M119:N119"/>
    <mergeCell ref="R119:S119"/>
    <mergeCell ref="E120:F120"/>
    <mergeCell ref="I120:J120"/>
    <mergeCell ref="M120:N120"/>
    <mergeCell ref="R120:S120"/>
    <mergeCell ref="E125:F125"/>
    <mergeCell ref="I125:J125"/>
    <mergeCell ref="M121:N121"/>
    <mergeCell ref="R121:S121"/>
    <mergeCell ref="E122:F122"/>
    <mergeCell ref="I122:J122"/>
    <mergeCell ref="M122:N122"/>
    <mergeCell ref="R122:S122"/>
    <mergeCell ref="M125:N125"/>
    <mergeCell ref="R125:S125"/>
    <mergeCell ref="E121:F121"/>
    <mergeCell ref="I121:J121"/>
    <mergeCell ref="E123:F123"/>
    <mergeCell ref="I123:J123"/>
    <mergeCell ref="E126:F126"/>
    <mergeCell ref="I126:J126"/>
    <mergeCell ref="M126:N126"/>
    <mergeCell ref="R126:S126"/>
    <mergeCell ref="M123:N123"/>
    <mergeCell ref="R123:S123"/>
    <mergeCell ref="E124:F124"/>
    <mergeCell ref="I124:J124"/>
    <mergeCell ref="M124:N124"/>
    <mergeCell ref="R124:S124"/>
    <mergeCell ref="D128:G128"/>
    <mergeCell ref="H128:K128"/>
    <mergeCell ref="L128:O128"/>
    <mergeCell ref="P128:S128"/>
    <mergeCell ref="B129:B130"/>
    <mergeCell ref="C129:C130"/>
    <mergeCell ref="D129:G129"/>
    <mergeCell ref="H129:K129"/>
    <mergeCell ref="L129:O129"/>
    <mergeCell ref="P129:S129"/>
    <mergeCell ref="D130:G130"/>
    <mergeCell ref="H130:K130"/>
    <mergeCell ref="L130:O130"/>
    <mergeCell ref="P130:S130"/>
    <mergeCell ref="B131:B134"/>
    <mergeCell ref="C131:C132"/>
    <mergeCell ref="C133:C134"/>
    <mergeCell ref="E133:F133"/>
    <mergeCell ref="I133:J133"/>
    <mergeCell ref="M133:N133"/>
    <mergeCell ref="Q133:R133"/>
    <mergeCell ref="E134:F134"/>
    <mergeCell ref="I134:J134"/>
    <mergeCell ref="M134:N134"/>
    <mergeCell ref="Q134:R134"/>
    <mergeCell ref="D328:G328"/>
    <mergeCell ref="H328:K328"/>
    <mergeCell ref="L328:O328"/>
    <mergeCell ref="P328:S328"/>
    <mergeCell ref="B329:B330"/>
    <mergeCell ref="C329:C330"/>
    <mergeCell ref="F329:G329"/>
    <mergeCell ref="J329:K329"/>
    <mergeCell ref="N329:O329"/>
    <mergeCell ref="R329:S329"/>
    <mergeCell ref="F330:G330"/>
    <mergeCell ref="J330:K330"/>
    <mergeCell ref="N330:O330"/>
    <mergeCell ref="R330:S330"/>
    <mergeCell ref="M333:N333"/>
    <mergeCell ref="Q333:R333"/>
    <mergeCell ref="E334:F334"/>
    <mergeCell ref="I334:J334"/>
    <mergeCell ref="M334:N334"/>
    <mergeCell ref="Q334:R334"/>
    <mergeCell ref="B331:B334"/>
    <mergeCell ref="C331:C332"/>
    <mergeCell ref="C333:C334"/>
    <mergeCell ref="E333:F333"/>
    <mergeCell ref="I333:J333"/>
  </mergeCells>
  <conditionalFormatting sqref="E141">
    <cfRule type="iconSet" priority="1">
      <iconSet iconSet="4ArrowsGray">
        <cfvo type="percent" val="0"/>
        <cfvo type="percent" val="25"/>
        <cfvo type="percent" val="50"/>
        <cfvo type="percent" val="75"/>
      </iconSet>
    </cfRule>
  </conditionalFormatting>
  <dataValidations count="85">
    <dataValidation type="list" allowBlank="1" showInputMessage="1" showErrorMessage="1" prompt="Select type of policy" sqref="G132" xr:uid="{EB3414CE-5E24-4AC6-AB17-9A9C3FB8AB83}">
      <formula1>$H$169:$H$190</formula1>
    </dataValidation>
    <dataValidation type="list" allowBlank="1" showInputMessage="1" showErrorMessage="1" prompt="Select type of assets" sqref="E118 I118 M118 Q118" xr:uid="{56C5674C-1FF1-4B33-A41C-82FE085DECF1}">
      <formula1>$L$145:$L$151</formula1>
    </dataValidation>
    <dataValidation type="whole" allowBlank="1" showInputMessage="1" showErrorMessage="1" error="Please enter a number here" prompt="Enter No. of development strategies" sqref="D134 H134 L134 P134" xr:uid="{0D60F6A8-1BE8-4D7D-91C7-9819B42731A2}">
      <formula1>0</formula1>
      <formula2>999999999</formula2>
    </dataValidation>
    <dataValidation type="whole" allowBlank="1" showInputMessage="1" showErrorMessage="1" error="Please enter a number" prompt="Enter No. of policy introduced or adjusted" sqref="D132 H132 L132 P132" xr:uid="{507074EA-E53D-402B-9CF7-7D3EB6534D6E}">
      <formula1>0</formula1>
      <formula2>999999999999</formula2>
    </dataValidation>
    <dataValidation type="decimal" allowBlank="1" showInputMessage="1" showErrorMessage="1" error="Please enter a number" prompt="Enter income level of households" sqref="O126 G126 K126 G120 G122 G124 K120 K122 K124 O120 O122 O124" xr:uid="{50682944-1B01-4BD2-8118-0A8E39907FFD}">
      <formula1>0</formula1>
      <formula2>9999999999999</formula2>
    </dataValidation>
    <dataValidation type="whole" allowBlank="1" showInputMessage="1" showErrorMessage="1" prompt="Enter number of households" sqref="L126 D126 H126 D120 D122 D124 H120 H122 H124 L120 L122 L124 P120 P122 P124 P126" xr:uid="{5DF5BA04-3896-4EDC-B2D0-C24388DF9216}">
      <formula1>0</formula1>
      <formula2>999999999999</formula2>
    </dataValidation>
    <dataValidation type="whole" allowBlank="1" showInputMessage="1" showErrorMessage="1" prompt="Enter number of assets" sqref="D118 P118 L118 H118" xr:uid="{C4028414-C6D8-4F30-83E0-1B362207E457}">
      <formula1>0</formula1>
      <formula2>9999999999999</formula2>
    </dataValidation>
    <dataValidation type="whole" allowBlank="1" showInputMessage="1" showErrorMessage="1" error="Please enter a number here" prompt="Please enter the No. of targeted households" sqref="D108 L116 H108 D116 H116 L108 P108 D110 D112 D114 H110 H112 H114 L110 L112 L114 P110 P112 P114 P116" xr:uid="{BE9C1154-E532-4D04-B177-ACA2A6361AB7}">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4:E95 E97:E98 E100:E101 E103:E104 I94:I95 M97:M98 I97:I98 I100:I101 I103:I104 M103:M104 M100:M101 M94:M95 Q94:Q95 Q97:Q98 Q100:Q101 Q103:Q104" xr:uid="{783EE2CE-12AA-4773-AFAD-61449E948838}">
      <formula1>0</formula1>
    </dataValidation>
    <dataValidation type="whole" allowBlank="1" showInputMessage="1" showErrorMessage="1" error="Please enter a number here" prompt="Please enter a number" sqref="D83:D88 H83:H88 L83:L88 P83:P88" xr:uid="{E879A30A-9CED-42B0-9C73-300A3E07D365}">
      <formula1>0</formula1>
      <formula2>9999999999999990</formula2>
    </dataValidation>
    <dataValidation type="decimal" allowBlank="1" showInputMessage="1" showErrorMessage="1" errorTitle="Invalid data" error="Please enter a number" prompt="Please enter a number here" sqref="E54 I54 D67 H67 L67 P67 H69 L69 P69 D69 H71 L71 P71 D71" xr:uid="{5E2EB86A-36BC-4095-A007-1004A1D5A888}">
      <formula1>0</formula1>
      <formula2>9999999999</formula2>
    </dataValidation>
    <dataValidation type="decimal" allowBlank="1" showInputMessage="1" showErrorMessage="1" errorTitle="Invalid data" error="Please enter a number" prompt="Enter total number of staff trained" sqref="D57" xr:uid="{13325B9B-B1BA-4F44-836C-93FC4D335D41}">
      <formula1>0</formula1>
      <formula2>9999999999</formula2>
    </dataValidation>
    <dataValidation type="decimal" allowBlank="1" showInputMessage="1" showErrorMessage="1" errorTitle="Invalid data" error="Please enter a number" sqref="Q54 P57 L57 H57 M54" xr:uid="{BB401BEC-D68D-4D69-B73B-881F92A75269}">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B627ABC5-9E23-45BC-8596-FC6F2A103303}">
      <formula1>0</formula1>
      <formula2>9999999</formula2>
    </dataValidation>
    <dataValidation type="list" allowBlank="1" showInputMessage="1" showErrorMessage="1" error="Select from the drop-down list" prompt="Select the geographical coverage of the Early Warning System" sqref="G40 G43 G46 G49 K40 K43 K46 K49 O40 O43 O46 O49 S40 S43 S46 S49" xr:uid="{DAEE240A-22BE-4BB8-8A78-F60B95AA518F}">
      <formula1>$D$156:$D$158</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62B4580E-3244-4879-B490-FE9E30882B2C}">
      <formula1>0</formula1>
      <formula2>9999999999</formula2>
    </dataValidation>
    <dataValidation type="list" allowBlank="1" showInputMessage="1" showErrorMessage="1" prompt="Select income source" sqref="E120:F120 E126:F126 E124:F124 E122:F122 I120 M120 R120 I122 I124 I126 M122 M124 M126 R122 R124 R126" xr:uid="{B7DAAB68-69B9-485B-904F-A101364281AB}">
      <formula1>$K$144:$K$158</formula1>
    </dataValidation>
    <dataValidation type="list" allowBlank="1" showInputMessage="1" showErrorMessage="1" prompt="Please select the alternate source" sqref="G116 O116 G110 K116 G112 G114 K110 K112 K114 O110 O112 O114 S110 S112 S114 S116" xr:uid="{332505D9-CF36-4455-8789-E8B3B959AA45}">
      <formula1>$K$144:$K$158</formula1>
    </dataValidation>
    <dataValidation type="list" allowBlank="1" showInputMessage="1" showErrorMessage="1" prompt="Select % increase in income level" sqref="F116 N116 F110 J116 F112 F114 J110 J112 J114 N110 N112 N114 R110 R112 R114 R116" xr:uid="{83A1E8DA-160D-4A59-BCA1-103B797BA8F8}">
      <formula1>$E$173:$E$181</formula1>
    </dataValidation>
    <dataValidation type="list" allowBlank="1" showInputMessage="1" showErrorMessage="1" prompt="Select type of natural assets protected or rehabilitated" sqref="D94:D95 P94:P95 L94:L95 P103:P104 P100:P101 P97:P98 L103:L104 L100:L101 L97:L98 H103:H104 H100:H101 H97:H98 H94:H95 D103:D104 D100:D101 D97:D98" xr:uid="{6254A7BF-AE01-49FD-A9F4-54E6AEBCAB3C}">
      <formula1>$C$171:$C$178</formula1>
    </dataValidation>
    <dataValidation type="list" allowBlank="1" showInputMessage="1" showErrorMessage="1" prompt="Enter the unit and type of the natural asset of ecosystem restored" sqref="F94:F95 J94:J95 N94:N95 F97:F98 F100:F101 F103:F104 N103:N104 N100:N101 N97:N98 J103:J104 J100:J101 J97:J98" xr:uid="{39230A56-AD63-4AA0-ABDD-01E54839523E}">
      <formula1>$C$165:$C$168</formula1>
    </dataValidation>
    <dataValidation type="list" allowBlank="1" showInputMessage="1" showErrorMessage="1" prompt="Select targeted asset" sqref="E76:E81 Q76:Q81 M76:M81 I76:I81" xr:uid="{73D163AA-A5CF-4732-99FC-75A81741174D}">
      <formula1>$J$170:$J$171</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xr:uid="{C7144DBC-D985-45B6-9645-316D190601A8}">
      <formula1>$D$168:$D$171</formula1>
    </dataValidation>
    <dataValidation type="list" allowBlank="1" showInputMessage="1" showErrorMessage="1" prompt="Select status" sqref="O38 K38 G36 G30 G32 G34 G38 K30 K32 K34 K36 O30 O32 O34 O36 S30 S32 S34 S36 S38" xr:uid="{EA514227-4CB3-48DE-8470-F5F89EBCA50A}">
      <formula1>$E$168:$E$170</formula1>
    </dataValidation>
    <dataValidation type="list" allowBlank="1" showInputMessage="1" showErrorMessage="1" sqref="E147:E148" xr:uid="{757E3F9B-DB40-427D-8B36-12F56EB5BBFA}">
      <formula1>$D$16:$D$18</formula1>
    </dataValidation>
    <dataValidation type="list" allowBlank="1" showInputMessage="1" showErrorMessage="1" prompt="Select effectiveness" sqref="G134 K134 O134 S134" xr:uid="{32290BA2-86E9-4F53-9C38-EBF250DA478A}">
      <formula1>$K$160:$K$164</formula1>
    </dataValidation>
    <dataValidation type="list" allowBlank="1" showInputMessage="1" showErrorMessage="1" prompt="Select a sector" sqref="F65:G65 J65:K65 N65:O65 R65:S65" xr:uid="{6014B7BA-AF10-43A1-B939-25F37492BAC1}">
      <formula1>$J$151:$J$159</formula1>
    </dataValidation>
    <dataValidation type="decimal" allowBlank="1" showInputMessage="1" showErrorMessage="1" errorTitle="Invalid data" error="Please enter a number between 0 and 9999999" prompt="Enter a number here" sqref="Q27 E27 I21:K21 Q21:S21 M27 I27 M21:O21 E21:G21" xr:uid="{469600E8-F372-4582-AE3D-4E721055A502}">
      <formula1>0</formula1>
      <formula2>99999999999</formula2>
    </dataValidation>
    <dataValidation type="decimal" allowBlank="1" showInputMessage="1" showErrorMessage="1" errorTitle="Invalid data" error="Enter a percentage between 0 and 100" prompt="Enter a percentage (between 0 and 100)" sqref="N22:O23 J22:K23 R22:S23 F22:G23" xr:uid="{92619004-6871-4360-8388-A4C53BB2FB71}">
      <formula1>0</formula1>
      <formula2>100</formula2>
    </dataValidation>
    <dataValidation type="decimal" allowBlank="1" showInputMessage="1" showErrorMessage="1" errorTitle="Invalid data" error="Please enter a number between 0 and 100" prompt="Enter a percentage between 0 and 100" sqref="P65:Q65 E67 I22:I23 M22:M23 M28 I28 Q22:Q23 E28 E55 E108 I55 M55 M57 I57 Q28 E57 Q57 I67 M67 Q67 Q108 M116 I116 M108 I108 E116 Q55 D65:E65 E110 E112 E114 I110 I112 I114 M110 M112 M114 Q110 Q112 Q114 Q116 H65:I65 L65:M65 E22:E23" xr:uid="{C2AD34E1-ED30-4040-84EB-21485BD6E513}">
      <formula1>0</formula1>
      <formula2>100</formula2>
    </dataValidation>
    <dataValidation type="list" allowBlank="1" showInputMessage="1" showErrorMessage="1" prompt="Select programme/sector" sqref="F92 J92 N92 R92" xr:uid="{BDFAA4B5-199A-4D4F-9E80-F030378B9272}">
      <formula1>$J$151:$J$159</formula1>
    </dataValidation>
    <dataValidation type="list" allowBlank="1" showInputMessage="1" showErrorMessage="1" prompt="Select changes in asset" sqref="F76:G81 J76:K81 N76:O81 R76:S81" xr:uid="{BE5EBFE9-5D05-46A6-82CD-8AFD6E2C61C7}">
      <formula1>$I$160:$I$164</formula1>
    </dataValidation>
    <dataValidation type="list" allowBlank="1" showInputMessage="1" showErrorMessage="1" prompt="Select response level" sqref="F74 J74 N74 R74" xr:uid="{6FB90537-64B0-41B1-800A-203B633F51D1}">
      <formula1>$H$160:$H$164</formula1>
    </dataValidation>
    <dataValidation type="list" allowBlank="1" showInputMessage="1" showErrorMessage="1" prompt="Select geographical scale" sqref="E74 I74 M74 Q74" xr:uid="{126D87B9-6855-4BF0-AE50-6FDBF1460DF1}">
      <formula1>$D$156:$D$158</formula1>
    </dataValidation>
    <dataValidation type="list" allowBlank="1" showInputMessage="1" showErrorMessage="1" prompt="Select project/programme sector" sqref="D74 H74 L74 P74 E30 E32 E34 E36 E38 I38 I36 I34 I32 I30 M30 M32 M34 M36 M38 Q38 Q36 Q34 Q32 Q30" xr:uid="{6EBDED64-819A-4B86-B14D-98CA7ADC624D}">
      <formula1>$J$151:$J$159</formula1>
    </dataValidation>
    <dataValidation type="list" allowBlank="1" showInputMessage="1" showErrorMessage="1" prompt="Select level of awarness" sqref="F67:G67 J67:K67 N67:O67 R67:S67" xr:uid="{AE6A4371-FF47-4840-8EE4-8EF66167ADB6}">
      <formula1>$G$160:$G$164</formula1>
    </dataValidation>
    <dataValidation type="list" allowBlank="1" showInputMessage="1" showErrorMessage="1" prompt="Select scale" sqref="G59 O59 K59 S59" xr:uid="{A884C7AE-D79A-4F92-8586-1F4910DED890}">
      <formula1>$F$160:$F$163</formula1>
    </dataValidation>
    <dataValidation type="list" allowBlank="1" showInputMessage="1" showErrorMessage="1" prompt="Select scale" sqref="F132 J132 N132 R132 F30 F32 F34 F36 F38 J30 J32 J34 J36 J38 N38 N36 N34 N32 N30 R30 R32 R34 R36 R38 E59 I59 M59 Q59" xr:uid="{A72ED0BE-1F93-4E9C-B98E-0C96A4A03956}">
      <formula1>$D$156:$D$158</formula1>
    </dataValidation>
    <dataValidation type="list" allowBlank="1" showInputMessage="1" showErrorMessage="1" prompt="Select capacity level" sqref="G54 O54 K54 S54" xr:uid="{552A5AEF-CE82-4215-83BD-B24B1E971848}">
      <formula1>$F$160:$F$163</formula1>
    </dataValidation>
    <dataValidation type="list" allowBlank="1" showInputMessage="1" showErrorMessage="1" prompt="Select sector" sqref="F54 F59 M132 N54 J54 I132 N59 J59 D76:D81 G83:G88 H76:H81 K83:K88 L76:L81 O83:O88 P76:P81 S83:S88 E132 R59 F118 J118 N118 R118 R54 Q132" xr:uid="{94A89E39-2F25-429C-8381-9B5542005C16}">
      <formula1>$J$151:$J$159</formula1>
    </dataValidation>
    <dataValidation type="list" allowBlank="1" showInputMessage="1" showErrorMessage="1" error="Select from the drop-down list" prompt="Select type of hazards information generated from the drop-down list_x000a_" sqref="F27:F28 J27:J28 N27:N28 R27:R28" xr:uid="{D14F6B32-601A-4F9B-A181-529169FAE63C}">
      <formula1>$D$140:$D$147</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A9180F3E-BA6A-43C9-BBF3-586F88271798}">
      <formula1>0</formula1>
      <formula2>99999</formula2>
    </dataValidation>
    <dataValidation type="list" allowBlank="1" showInputMessage="1" showErrorMessage="1" errorTitle="Select from the list" error="Select from the list" prompt="Select hazard addressed by the Early Warning System" sqref="S39 S42 S45 S48 O48 O45 O42 O39 K39 K42 K45 K48 G48 G45 G42 G39" xr:uid="{29ED7C06-63E3-4413-AF91-BBDA8B431B6E}">
      <formula1>$D$140:$D$147</formula1>
    </dataValidation>
    <dataValidation type="list" allowBlank="1" showInputMessage="1" showErrorMessage="1" prompt="Select type" sqref="F57:G57 J57:K57 N57:O57 R57:S57 D59 H59 L59 P59" xr:uid="{3641A507-552D-4343-A54B-A0C034EF4583}">
      <formula1>$D$152:$D$154</formula1>
    </dataValidation>
    <dataValidation type="list" allowBlank="1" showInputMessage="1" showErrorMessage="1" prompt="Select level of improvements" sqref="D92:E92 H92 L92 P92" xr:uid="{233C2D6E-38B3-412F-9163-5B1CB0700CC0}">
      <formula1>$K$160:$K$164</formula1>
    </dataValidation>
    <dataValidation type="list" allowBlank="1" showInputMessage="1" showErrorMessage="1" prompt="Select type" sqref="G92 K92 S92 O92" xr:uid="{8C04BA3A-4FFE-48B4-A256-C7273F4AF2B1}">
      <formula1>$F$141:$F$145</formula1>
    </dataValidation>
    <dataValidation type="list" allowBlank="1" showInputMessage="1" showErrorMessage="1" error="Please select a level of effectiveness from the drop-down list" prompt="Select the level of effectiveness of protection/rehabilitation" sqref="G94:G95 G97:G98 G100:G101 G103:G104 K103:K104 K100:K101 K97:K98 K94:K95 O94:O95 O97:O98 O100:O101 O103:O104 R103:R104 R100:R101 R97:R98 R94:R95" xr:uid="{3B4D6506-0792-4F59-88ED-4C774EF5CB10}">
      <formula1>$K$160:$K$164</formula1>
    </dataValidation>
    <dataValidation type="list" allowBlank="1" showInputMessage="1" showErrorMessage="1" error="Please select improvement level from the drop-down list" prompt="Select improvement level" sqref="F108:G108 J108:K108 N108:O108 R108:S108" xr:uid="{D7BBAE58-3FA7-4459-9FD7-421E5DC4D42E}">
      <formula1>$H$155:$H$159</formula1>
    </dataValidation>
    <dataValidation type="list" allowBlank="1" showInputMessage="1" showErrorMessage="1" prompt="Select adaptation strategy" sqref="G118 K118 O118 S118" xr:uid="{804A8B78-1D1F-4B3D-8EBE-92A031A131F4}">
      <formula1>$I$166:$I$182</formula1>
    </dataValidation>
    <dataValidation type="list" allowBlank="1" showInputMessage="1" showErrorMessage="1" prompt="Select integration level" sqref="D130:S130" xr:uid="{04446B6D-8A08-46CE-B22E-52F679B69AB3}">
      <formula1>$H$148:$H$152</formula1>
    </dataValidation>
    <dataValidation type="list" allowBlank="1" showInputMessage="1" showErrorMessage="1" prompt="Select state of enforcement" sqref="E134:F134 I134:J134 M134:N134 Q134:R134" xr:uid="{88D1DEC3-9BC6-4E0D-8CE5-93CD2D2243E9}">
      <formula1>$I$141:$I$145</formula1>
    </dataValidation>
    <dataValidation type="list" allowBlank="1" showInputMessage="1" showErrorMessage="1" error="Please select the from the drop-down list_x000a_" prompt="Please select from the drop-down list" sqref="C17" xr:uid="{E307B8B8-9E15-481D-9438-140A6B45A977}">
      <formula1>$J$152:$J$159</formula1>
    </dataValidation>
    <dataValidation type="list" allowBlank="1" showInputMessage="1" showErrorMessage="1" error="Please select from the drop-down list" prompt="Please select from the drop-down list" sqref="C14" xr:uid="{4CA52184-2B8C-4159-8757-A1C23F055569}">
      <formula1>$C$161:$C$163</formula1>
    </dataValidation>
    <dataValidation type="list" allowBlank="1" showInputMessage="1" showErrorMessage="1" error="Select from the drop-down list" prompt="Select from the drop-down list" sqref="C16" xr:uid="{5A45F272-747E-4F95-A4C2-FDCD3E44ECA2}">
      <formula1>$B$161:$B$164</formula1>
    </dataValidation>
    <dataValidation type="list" allowBlank="1" showInputMessage="1" showErrorMessage="1" error="Select from the drop-down list" prompt="Select from the drop-down list" sqref="C15" xr:uid="{2DA7602A-46EF-461B-96D7-F9AFEE18AB50}">
      <formula1>$B$167:$B$325</formula1>
    </dataValidation>
    <dataValidation allowBlank="1" showInputMessage="1" showErrorMessage="1" prompt="Please enter your project ID" sqref="C12" xr:uid="{B8C0DD2A-F0B0-47FE-85BE-AAE5C4F53CB5}"/>
    <dataValidation allowBlank="1" showInputMessage="1" showErrorMessage="1" prompt="Enter the name of the Implementing Entity_x000a_" sqref="C13" xr:uid="{8D201F71-974D-4DA8-9851-3355E2BA496B}"/>
    <dataValidation type="list" allowBlank="1" showInputMessage="1" showErrorMessage="1" error="Select from the drop-down list._x000a_" prompt="Select overall effectiveness" sqref="G27:G28 S27:S28 O27:O28 K27:K28" xr:uid="{F701B070-5D80-450E-919E-FEE47FAD6356}">
      <formula1>$K$160:$K$164</formula1>
    </dataValidation>
    <dataValidation allowBlank="1" showInputMessage="1" showErrorMessage="1" prompt="Please include number of institutions" sqref="P61 D61 H61 L61" xr:uid="{B29458E7-672A-47A5-96F4-8E4A87D9CB81}"/>
    <dataValidation type="list" allowBlank="1" showInputMessage="1" showErrorMessage="1" prompt="Select scale" sqref="G61 K61 O61 S61" xr:uid="{49611173-34F1-435A-BED5-1BA026C459A6}">
      <formula1>"4: High capacity, 3: Medium capacity, 2: Low capacity, 1: No capacity"</formula1>
    </dataValidation>
    <dataValidation type="list" allowBlank="1" showInputMessage="1" showErrorMessage="1" prompt="Select scale" sqref="E61 I61 M61 Q61" xr:uid="{B5666C6D-42E5-4F19-A760-24439E6BD157}">
      <formula1>"National, Local"</formula1>
    </dataValidation>
    <dataValidation type="list" allowBlank="1" showInputMessage="1" showErrorMessage="1" prompt="Select sector" sqref="R61" xr:uid="{E3FA3903-7400-4804-8C4A-D7A3B6CE5F18}">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1" xr:uid="{6E422F0E-82D1-46E9-A1C1-422FC56C7A3F}">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1" xr:uid="{C4697BBE-4A97-48C5-B580-2B8B63EC0F5D}">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1" xr:uid="{F487E996-393F-4054-AB7A-74045C009E82}">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1" xr:uid="{290B1773-A61A-4B54-B6F2-A240746C7B2B}">
      <formula1>"Training manuals, handbooks, technical guidelines"</formula1>
    </dataValidation>
    <dataValidation type="list" allowBlank="1" showInputMessage="1" showErrorMessage="1" prompt="Select level of awarness" sqref="F69:G69 J69:K69 N69:O69 R69:S69" xr:uid="{9ED1C7AA-4F54-4146-825B-71FC65543830}">
      <formula1>"5: Fully aware, 4: Mostly aware, 3: Partially aware, 2: Partially not aware, 1: Aware of neither"</formula1>
    </dataValidation>
    <dataValidation type="list" allowBlank="1" showInputMessage="1" showErrorMessage="1" prompt="Select level of awarness" sqref="F71:G71" xr:uid="{CAA2A0F1-12B9-4FAE-AD50-5A7B7129A1D7}">
      <formula1>"Regional, National, Sub-national, Local"</formula1>
    </dataValidation>
    <dataValidation type="list" allowBlank="1" showInputMessage="1" showErrorMessage="1" errorTitle="Invalid data" error="Please enter a number between 0 and 100" sqref="I71 M71 Q71" xr:uid="{5D395A67-D08F-4531-A141-E5D05A8C850C}">
      <formula1>"Training manuals, Handbooks, Technical guidelines"</formula1>
    </dataValidation>
    <dataValidation type="list" allowBlank="1" showInputMessage="1" showErrorMessage="1" sqref="J71:K71 R71:S71 N71:O71" xr:uid="{2CEBA435-5DA7-4B9A-97CD-89BA42F38691}">
      <formula1>"Regional, National, Sub-national, Local"</formula1>
    </dataValidation>
    <dataValidation type="list" allowBlank="1" showInputMessage="1" showErrorMessage="1" prompt="Select type" sqref="E334:F334 I334:J334 M334:N334 Q334:R334" xr:uid="{159C6891-734F-4C8B-B7CE-5334B8306491}">
      <formula1>"Innovative practice, Innovative product, Innovative technology "</formula1>
    </dataValidation>
    <dataValidation type="list" allowBlank="1" showInputMessage="1" showErrorMessage="1" prompt="Select status" sqref="J332 N332 F332 R332" xr:uid="{0B4F93F8-3352-451B-B98E-CC22E65F2A0C}">
      <formula1>"No innovative practices, Undertaking innovative practices, Completed innovation practices"</formula1>
    </dataValidation>
    <dataValidation type="list" allowBlank="1" showInputMessage="1" showErrorMessage="1" prompt="Select integration level" sqref="R330:S330 N330:O330" xr:uid="{52A4445D-8FB2-40EA-AD72-C47A1F4825D0}">
      <formula1>"Innovation rolled out, Innovation accelerated, Innovation scaled-up, Innovation replicated"</formula1>
    </dataValidation>
    <dataValidation type="list" allowBlank="1" showInputMessage="1" showErrorMessage="1" prompt="Select integration level" sqref="P330 H330 L330" xr:uid="{5FD844A3-BE86-4C5B-9799-1F5B24259C5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0" xr:uid="{F2A7E3DC-2C7A-4229-A66E-E248D31F9CE8}">
      <formula1>"Regional, National, Subnational, Community"</formula1>
    </dataValidation>
    <dataValidation type="list" allowBlank="1" showInputMessage="1" showErrorMessage="1" prompt="Select sector" sqref="Q332 E332 I332 M332" xr:uid="{F71C40E5-E08D-4800-A092-EB60D2430DED}">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34 G334 O332 G332 K332 S332 K334 O334" xr:uid="{66B03565-E7A3-47C0-A368-FC699BAC6526}">
      <formula1>"5: Very effective, 4: Effective, 3: Moderately effective, 2: Partially effective, 1: Ineffective"</formula1>
    </dataValidation>
    <dataValidation type="list" allowBlank="1" showInputMessage="1" showErrorMessage="1" prompt="Select integration level" sqref="I330 M330 Q330" xr:uid="{4B5EFD13-8D1A-47FF-B7A6-3336675CCDBB}">
      <formula1>"Regional, National, Sub-national, Community"</formula1>
    </dataValidation>
    <dataValidation type="list" allowBlank="1" showInputMessage="1" showErrorMessage="1" sqref="J330:K330" xr:uid="{9FA66D60-587D-49A4-AE71-B5447E0E2BA8}">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2 L332 P332" xr:uid="{3FF9B655-0CF7-42A9-AD92-0B5B69BD204F}">
      <formula1>0</formula1>
      <formula2>999999999999</formula2>
    </dataValidation>
    <dataValidation type="list" allowBlank="1" showInputMessage="1" showErrorMessage="1" sqref="D330" xr:uid="{49B26DD2-B09C-43A3-B298-D84BCC2FBBF8}">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2" xr:uid="{5BF07F06-524E-4924-86EA-71CC1C1116D2}">
      <formula1>0</formula1>
      <formula2>999999999999</formula2>
    </dataValidation>
    <dataValidation type="whole" allowBlank="1" showInputMessage="1" showErrorMessage="1" error="Please enter a number here" prompt="Enter number of key findings" sqref="D334 H334 L334 P334" xr:uid="{006780D3-A028-47EE-B588-F474C5252466}">
      <formula1>0</formula1>
      <formula2>999999999</formula2>
    </dataValidation>
    <dataValidation type="list" allowBlank="1" showInputMessage="1" showErrorMessage="1" errorTitle="Invalid data" error="Please enter a number between 0 and 100" prompt="Enter a percentage using the drop down menu" sqref="Q69 E69 I69 M69" xr:uid="{6D84FB70-9C66-4461-830A-029A57E8C8E1}">
      <formula1>"20% to 39%, 40% to 60%, 61% to 80%"</formula1>
    </dataValidation>
    <dataValidation type="list" allowBlank="1" showInputMessage="1" showErrorMessage="1" prompt="Select integration level" sqref="F330:G330" xr:uid="{4CADA82B-B13A-40C7-80CD-940A66ADBC8D}">
      <formula1>"Innovation rolled out,Innovation accelerated, Innovation scaled-up, Innovation replicated"</formula1>
    </dataValidation>
  </dataValidations>
  <hyperlinks>
    <hyperlink ref="B8" r:id="rId1" xr:uid="{5E97A793-E426-4D65-B7A7-EDB81DB957CB}"/>
  </hyperlinks>
  <pageMargins left="0.7" right="0.7" top="0.75" bottom="0.75" header="0.3" footer="0.3"/>
  <pageSetup paperSize="8" scale="36" fitToHeight="0" orientation="landscape" cellComments="asDisplaye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5A9C0-EB3E-4FDA-9C15-F456ECCE4BB7}">
  <dimension ref="B1:AN64"/>
  <sheetViews>
    <sheetView topLeftCell="N39" workbookViewId="0">
      <selection activeCell="V44" sqref="V44"/>
    </sheetView>
  </sheetViews>
  <sheetFormatPr defaultColWidth="8.453125" defaultRowHeight="14" x14ac:dyDescent="0.3"/>
  <cols>
    <col min="1" max="1" width="1.453125" style="2" customWidth="1"/>
    <col min="2" max="2" width="1.453125" style="62" customWidth="1"/>
    <col min="3" max="3" width="10.36328125" style="62" customWidth="1"/>
    <col min="4" max="4" width="21" style="62" customWidth="1"/>
    <col min="5" max="5" width="37.1796875" style="63" customWidth="1"/>
    <col min="6" max="6" width="22.453125" style="2" customWidth="1"/>
    <col min="7" max="7" width="13.453125" style="2" customWidth="1"/>
    <col min="8" max="8" width="1.81640625" style="2" customWidth="1"/>
    <col min="9" max="9" width="11.1796875" style="2" customWidth="1"/>
    <col min="10" max="10" width="6" style="2" customWidth="1"/>
    <col min="11" max="12" width="18.1796875" style="2" customWidth="1"/>
    <col min="13" max="13" width="30.453125" style="2" customWidth="1"/>
    <col min="14" max="14" width="21.1796875" style="2" customWidth="1"/>
    <col min="15" max="15" width="14.1796875" style="2" customWidth="1"/>
    <col min="16" max="16" width="1.81640625" style="2" customWidth="1"/>
    <col min="17" max="17" width="10.1796875" style="2" customWidth="1"/>
    <col min="18" max="19" width="8.453125" style="2"/>
    <col min="20" max="20" width="23" style="2" customWidth="1"/>
    <col min="21" max="21" width="28.1796875" style="2" customWidth="1"/>
    <col min="22" max="22" width="25.6328125" style="2" customWidth="1"/>
    <col min="23" max="23" width="12.1796875" style="2" customWidth="1"/>
    <col min="24" max="24" width="2.1796875" style="2" customWidth="1"/>
    <col min="25" max="25" width="10.81640625" style="2" customWidth="1"/>
    <col min="26" max="26" width="5.81640625" style="2" customWidth="1"/>
    <col min="27" max="27" width="4.6328125" style="2" customWidth="1"/>
    <col min="28" max="28" width="24.81640625" style="2" customWidth="1"/>
    <col min="29" max="29" width="22.453125" style="2" customWidth="1"/>
    <col min="30" max="30" width="30.453125" style="2" customWidth="1"/>
    <col min="31" max="31" width="13.453125" style="2" customWidth="1"/>
    <col min="32" max="32" width="2.6328125" style="2" customWidth="1"/>
    <col min="33" max="33" width="10.81640625" style="2" customWidth="1"/>
    <col min="34" max="34" width="4.81640625" style="2" customWidth="1"/>
    <col min="35" max="35" width="5" style="2" customWidth="1"/>
    <col min="36" max="36" width="23.1796875" style="2" customWidth="1"/>
    <col min="37" max="37" width="21" style="2" customWidth="1"/>
    <col min="38" max="38" width="32.1796875" style="2" customWidth="1"/>
    <col min="39" max="39" width="14.1796875" style="2" customWidth="1"/>
    <col min="40" max="40" width="2.6328125" style="2" customWidth="1"/>
    <col min="41" max="16384" width="8.453125" style="2"/>
  </cols>
  <sheetData>
    <row r="1" spans="2:40" ht="14.5" thickBot="1" x14ac:dyDescent="0.35"/>
    <row r="2" spans="2:40" ht="14.5" thickBot="1" x14ac:dyDescent="0.35">
      <c r="B2" s="64"/>
      <c r="C2" s="65"/>
      <c r="D2" s="65"/>
      <c r="E2" s="66"/>
      <c r="F2" s="5"/>
      <c r="G2" s="5"/>
      <c r="H2" s="6"/>
      <c r="J2" s="64"/>
      <c r="K2" s="65"/>
      <c r="L2" s="65"/>
      <c r="M2" s="5"/>
      <c r="N2" s="5"/>
      <c r="O2" s="5"/>
      <c r="P2" s="6"/>
      <c r="R2" s="64"/>
      <c r="S2" s="65"/>
      <c r="T2" s="65"/>
      <c r="U2" s="5"/>
      <c r="V2" s="5"/>
      <c r="W2" s="5"/>
      <c r="X2" s="6"/>
      <c r="Z2" s="64"/>
      <c r="AA2" s="65"/>
      <c r="AB2" s="65"/>
      <c r="AC2" s="5"/>
      <c r="AD2" s="5"/>
      <c r="AE2" s="5"/>
      <c r="AF2" s="6"/>
      <c r="AH2" s="64"/>
      <c r="AI2" s="65"/>
      <c r="AJ2" s="65"/>
      <c r="AK2" s="5"/>
      <c r="AL2" s="5"/>
      <c r="AM2" s="5"/>
      <c r="AN2" s="6"/>
    </row>
    <row r="3" spans="2:40" ht="21" customHeight="1" thickBot="1" x14ac:dyDescent="0.45">
      <c r="B3" s="67"/>
      <c r="C3" s="502" t="s">
        <v>246</v>
      </c>
      <c r="D3" s="503"/>
      <c r="E3" s="503"/>
      <c r="F3" s="503"/>
      <c r="G3" s="504"/>
      <c r="H3" s="68"/>
      <c r="J3" s="67"/>
      <c r="K3" s="502" t="s">
        <v>247</v>
      </c>
      <c r="L3" s="503"/>
      <c r="M3" s="503"/>
      <c r="N3" s="503"/>
      <c r="O3" s="504"/>
      <c r="P3" s="68"/>
      <c r="R3" s="67"/>
      <c r="S3" s="505" t="s">
        <v>248</v>
      </c>
      <c r="T3" s="506"/>
      <c r="U3" s="506"/>
      <c r="V3" s="506"/>
      <c r="W3" s="507"/>
      <c r="X3" s="68"/>
      <c r="Z3" s="67"/>
      <c r="AA3" s="502" t="s">
        <v>249</v>
      </c>
      <c r="AB3" s="503"/>
      <c r="AC3" s="503"/>
      <c r="AD3" s="503"/>
      <c r="AE3" s="504"/>
      <c r="AF3" s="68"/>
      <c r="AH3" s="67"/>
      <c r="AI3" s="502" t="s">
        <v>250</v>
      </c>
      <c r="AJ3" s="503"/>
      <c r="AK3" s="503"/>
      <c r="AL3" s="503"/>
      <c r="AM3" s="504"/>
      <c r="AN3" s="68"/>
    </row>
    <row r="4" spans="2:40" ht="15" customHeight="1" x14ac:dyDescent="0.3">
      <c r="B4" s="508"/>
      <c r="C4" s="509"/>
      <c r="D4" s="509"/>
      <c r="E4" s="509"/>
      <c r="F4" s="509"/>
      <c r="G4" s="69"/>
      <c r="H4" s="68"/>
      <c r="J4" s="510"/>
      <c r="K4" s="509"/>
      <c r="L4" s="509"/>
      <c r="M4" s="509"/>
      <c r="N4" s="509"/>
      <c r="O4" s="69"/>
      <c r="P4" s="68"/>
      <c r="R4" s="510"/>
      <c r="S4" s="509"/>
      <c r="T4" s="509"/>
      <c r="U4" s="509"/>
      <c r="V4" s="509"/>
      <c r="W4" s="69"/>
      <c r="X4" s="68"/>
      <c r="Z4" s="510"/>
      <c r="AA4" s="509"/>
      <c r="AB4" s="509"/>
      <c r="AC4" s="509"/>
      <c r="AD4" s="509"/>
      <c r="AE4" s="69"/>
      <c r="AF4" s="68"/>
      <c r="AH4" s="510"/>
      <c r="AI4" s="509"/>
      <c r="AJ4" s="509"/>
      <c r="AK4" s="509"/>
      <c r="AL4" s="509"/>
      <c r="AM4" s="69"/>
      <c r="AN4" s="68"/>
    </row>
    <row r="5" spans="2:40" x14ac:dyDescent="0.3">
      <c r="B5" s="70"/>
      <c r="C5" s="511"/>
      <c r="D5" s="511"/>
      <c r="E5" s="511"/>
      <c r="F5" s="511"/>
      <c r="G5" s="69"/>
      <c r="H5" s="68"/>
      <c r="J5" s="70"/>
      <c r="K5" s="511"/>
      <c r="L5" s="511"/>
      <c r="M5" s="511"/>
      <c r="N5" s="511"/>
      <c r="O5" s="69"/>
      <c r="P5" s="68"/>
      <c r="R5" s="70"/>
      <c r="S5" s="511"/>
      <c r="T5" s="511"/>
      <c r="U5" s="511"/>
      <c r="V5" s="511"/>
      <c r="W5" s="69"/>
      <c r="X5" s="68"/>
      <c r="Z5" s="70"/>
      <c r="AA5" s="511"/>
      <c r="AB5" s="511"/>
      <c r="AC5" s="511"/>
      <c r="AD5" s="511"/>
      <c r="AE5" s="69"/>
      <c r="AF5" s="68"/>
      <c r="AH5" s="70"/>
      <c r="AI5" s="511"/>
      <c r="AJ5" s="511"/>
      <c r="AK5" s="511"/>
      <c r="AL5" s="511"/>
      <c r="AM5" s="69"/>
      <c r="AN5" s="68"/>
    </row>
    <row r="6" spans="2:40" x14ac:dyDescent="0.3">
      <c r="B6" s="70"/>
      <c r="C6" s="71"/>
      <c r="D6" s="72"/>
      <c r="E6" s="73"/>
      <c r="F6" s="69"/>
      <c r="G6" s="69"/>
      <c r="H6" s="68"/>
      <c r="J6" s="70"/>
      <c r="K6" s="71"/>
      <c r="L6" s="72"/>
      <c r="M6" s="16"/>
      <c r="N6" s="69"/>
      <c r="O6" s="69"/>
      <c r="P6" s="68"/>
      <c r="R6" s="70"/>
      <c r="S6" s="71"/>
      <c r="T6" s="72"/>
      <c r="U6" s="16"/>
      <c r="V6" s="69"/>
      <c r="W6" s="69"/>
      <c r="X6" s="68"/>
      <c r="Z6" s="70"/>
      <c r="AA6" s="71"/>
      <c r="AB6" s="72"/>
      <c r="AC6" s="16"/>
      <c r="AD6" s="69"/>
      <c r="AE6" s="69"/>
      <c r="AF6" s="68"/>
      <c r="AH6" s="70"/>
      <c r="AI6" s="71"/>
      <c r="AJ6" s="72"/>
      <c r="AK6" s="16"/>
      <c r="AL6" s="69"/>
      <c r="AM6" s="69"/>
      <c r="AN6" s="68"/>
    </row>
    <row r="7" spans="2:40" ht="14.25" customHeight="1" thickBot="1" x14ac:dyDescent="0.35">
      <c r="B7" s="70"/>
      <c r="C7" s="512" t="s">
        <v>251</v>
      </c>
      <c r="D7" s="512"/>
      <c r="E7" s="74"/>
      <c r="F7" s="69"/>
      <c r="G7" s="69"/>
      <c r="H7" s="68"/>
      <c r="J7" s="70"/>
      <c r="K7" s="512" t="s">
        <v>251</v>
      </c>
      <c r="L7" s="512"/>
      <c r="M7" s="74"/>
      <c r="N7" s="69"/>
      <c r="O7" s="69"/>
      <c r="P7" s="68"/>
      <c r="R7" s="70"/>
      <c r="S7" s="512" t="s">
        <v>251</v>
      </c>
      <c r="T7" s="512"/>
      <c r="U7" s="74"/>
      <c r="V7" s="69"/>
      <c r="W7" s="69"/>
      <c r="X7" s="68"/>
      <c r="Z7" s="70"/>
      <c r="AA7" s="512" t="s">
        <v>251</v>
      </c>
      <c r="AB7" s="512"/>
      <c r="AC7" s="74"/>
      <c r="AD7" s="69"/>
      <c r="AE7" s="69"/>
      <c r="AF7" s="68"/>
      <c r="AH7" s="70"/>
      <c r="AI7" s="512" t="s">
        <v>251</v>
      </c>
      <c r="AJ7" s="512"/>
      <c r="AK7" s="74"/>
      <c r="AL7" s="69"/>
      <c r="AM7" s="69"/>
      <c r="AN7" s="68"/>
    </row>
    <row r="8" spans="2:40" ht="27.75" customHeight="1" x14ac:dyDescent="0.3">
      <c r="B8" s="70"/>
      <c r="C8" s="513" t="s">
        <v>252</v>
      </c>
      <c r="D8" s="513"/>
      <c r="E8" s="513"/>
      <c r="F8" s="513"/>
      <c r="G8" s="69"/>
      <c r="H8" s="68"/>
      <c r="I8" s="75"/>
      <c r="J8" s="70"/>
      <c r="K8" s="513" t="s">
        <v>252</v>
      </c>
      <c r="L8" s="513"/>
      <c r="M8" s="513"/>
      <c r="N8" s="513"/>
      <c r="O8" s="69"/>
      <c r="P8" s="68"/>
      <c r="Q8" s="76"/>
      <c r="R8" s="70"/>
      <c r="S8" s="513" t="s">
        <v>252</v>
      </c>
      <c r="T8" s="513"/>
      <c r="U8" s="513"/>
      <c r="V8" s="513"/>
      <c r="W8" s="69"/>
      <c r="X8" s="68"/>
      <c r="Y8" s="76"/>
      <c r="Z8" s="70"/>
      <c r="AA8" s="513" t="s">
        <v>252</v>
      </c>
      <c r="AB8" s="513"/>
      <c r="AC8" s="513"/>
      <c r="AD8" s="513"/>
      <c r="AE8" s="69"/>
      <c r="AF8" s="68"/>
      <c r="AG8" s="77"/>
      <c r="AH8" s="70"/>
      <c r="AI8" s="513" t="s">
        <v>252</v>
      </c>
      <c r="AJ8" s="513"/>
      <c r="AK8" s="513"/>
      <c r="AL8" s="513"/>
      <c r="AM8" s="69"/>
      <c r="AN8" s="68"/>
    </row>
    <row r="9" spans="2:40" ht="50.25" customHeight="1" x14ac:dyDescent="0.3">
      <c r="B9" s="70"/>
      <c r="C9" s="514" t="s">
        <v>253</v>
      </c>
      <c r="D9" s="514"/>
      <c r="E9" s="515">
        <v>764869</v>
      </c>
      <c r="F9" s="516"/>
      <c r="G9" s="69"/>
      <c r="H9" s="68"/>
      <c r="J9" s="70"/>
      <c r="K9" s="514" t="s">
        <v>254</v>
      </c>
      <c r="L9" s="514"/>
      <c r="M9" s="517">
        <v>1189948.99</v>
      </c>
      <c r="N9" s="518"/>
      <c r="O9" s="69"/>
      <c r="P9" s="68"/>
      <c r="R9" s="70"/>
      <c r="S9" s="514" t="s">
        <v>255</v>
      </c>
      <c r="T9" s="514"/>
      <c r="U9" s="519">
        <v>1551677.88</v>
      </c>
      <c r="V9" s="520"/>
      <c r="W9" s="69"/>
      <c r="X9" s="68"/>
      <c r="Z9" s="70"/>
      <c r="AA9" s="514" t="s">
        <v>256</v>
      </c>
      <c r="AB9" s="514"/>
      <c r="AC9" s="521"/>
      <c r="AD9" s="522"/>
      <c r="AE9" s="69"/>
      <c r="AF9" s="68"/>
      <c r="AH9" s="70"/>
      <c r="AI9" s="514" t="s">
        <v>256</v>
      </c>
      <c r="AJ9" s="514"/>
      <c r="AK9" s="521"/>
      <c r="AL9" s="522"/>
      <c r="AM9" s="69"/>
      <c r="AN9" s="68"/>
    </row>
    <row r="10" spans="2:40" ht="159" customHeight="1" x14ac:dyDescent="0.3">
      <c r="B10" s="70"/>
      <c r="C10" s="512" t="s">
        <v>257</v>
      </c>
      <c r="D10" s="512"/>
      <c r="E10" s="527" t="s">
        <v>258</v>
      </c>
      <c r="F10" s="528"/>
      <c r="G10" s="69"/>
      <c r="H10" s="68"/>
      <c r="J10" s="70"/>
      <c r="K10" s="512" t="s">
        <v>257</v>
      </c>
      <c r="L10" s="512"/>
      <c r="M10" s="529" t="s">
        <v>259</v>
      </c>
      <c r="N10" s="530"/>
      <c r="O10" s="69"/>
      <c r="P10" s="68"/>
      <c r="R10" s="70"/>
      <c r="S10" s="512" t="s">
        <v>257</v>
      </c>
      <c r="T10" s="512"/>
      <c r="U10" s="531" t="s">
        <v>1065</v>
      </c>
      <c r="V10" s="532"/>
      <c r="W10" s="69"/>
      <c r="X10" s="68"/>
      <c r="Z10" s="70"/>
      <c r="AA10" s="512" t="s">
        <v>257</v>
      </c>
      <c r="AB10" s="512"/>
      <c r="AC10" s="523"/>
      <c r="AD10" s="524"/>
      <c r="AE10" s="69"/>
      <c r="AF10" s="68"/>
      <c r="AH10" s="70"/>
      <c r="AI10" s="512" t="s">
        <v>257</v>
      </c>
      <c r="AJ10" s="512"/>
      <c r="AK10" s="523"/>
      <c r="AL10" s="524"/>
      <c r="AM10" s="69"/>
      <c r="AN10" s="68"/>
    </row>
    <row r="11" spans="2:40" x14ac:dyDescent="0.3">
      <c r="B11" s="70"/>
      <c r="C11" s="72"/>
      <c r="D11" s="72"/>
      <c r="E11" s="69"/>
      <c r="F11" s="69"/>
      <c r="G11" s="69"/>
      <c r="H11" s="68"/>
      <c r="J11" s="70"/>
      <c r="K11" s="72"/>
      <c r="L11" s="72"/>
      <c r="M11" s="69"/>
      <c r="N11" s="69"/>
      <c r="O11" s="69"/>
      <c r="P11" s="68"/>
      <c r="R11" s="70"/>
      <c r="S11" s="72"/>
      <c r="T11" s="72"/>
      <c r="U11" s="463"/>
      <c r="V11" s="463"/>
      <c r="W11" s="69"/>
      <c r="X11" s="68"/>
      <c r="Z11" s="70"/>
      <c r="AA11" s="72"/>
      <c r="AB11" s="72"/>
      <c r="AC11" s="69"/>
      <c r="AD11" s="69"/>
      <c r="AE11" s="69"/>
      <c r="AF11" s="68"/>
      <c r="AH11" s="70"/>
      <c r="AI11" s="72"/>
      <c r="AJ11" s="72"/>
      <c r="AK11" s="69"/>
      <c r="AL11" s="69"/>
      <c r="AM11" s="69"/>
      <c r="AN11" s="68"/>
    </row>
    <row r="12" spans="2:40" ht="18.75" customHeight="1" x14ac:dyDescent="0.3">
      <c r="B12" s="70"/>
      <c r="C12" s="512" t="s">
        <v>260</v>
      </c>
      <c r="D12" s="512"/>
      <c r="E12" s="521">
        <v>12563.25</v>
      </c>
      <c r="F12" s="522"/>
      <c r="G12" s="69"/>
      <c r="H12" s="68"/>
      <c r="J12" s="70"/>
      <c r="K12" s="512" t="s">
        <v>260</v>
      </c>
      <c r="L12" s="512"/>
      <c r="M12" s="521">
        <v>4782.43</v>
      </c>
      <c r="N12" s="522"/>
      <c r="O12" s="69"/>
      <c r="P12" s="68"/>
      <c r="R12" s="70"/>
      <c r="S12" s="512" t="s">
        <v>260</v>
      </c>
      <c r="T12" s="512"/>
      <c r="U12" s="525">
        <v>3440</v>
      </c>
      <c r="V12" s="526"/>
      <c r="W12" s="69"/>
      <c r="X12" s="68"/>
      <c r="Z12" s="70"/>
      <c r="AA12" s="512" t="s">
        <v>260</v>
      </c>
      <c r="AB12" s="512"/>
      <c r="AC12" s="521"/>
      <c r="AD12" s="522"/>
      <c r="AE12" s="69"/>
      <c r="AF12" s="68"/>
      <c r="AH12" s="70"/>
      <c r="AI12" s="512" t="s">
        <v>260</v>
      </c>
      <c r="AJ12" s="512"/>
      <c r="AK12" s="521"/>
      <c r="AL12" s="522"/>
      <c r="AM12" s="69"/>
      <c r="AN12" s="68"/>
    </row>
    <row r="13" spans="2:40" ht="15" customHeight="1" x14ac:dyDescent="0.3">
      <c r="B13" s="70"/>
      <c r="C13" s="533" t="s">
        <v>261</v>
      </c>
      <c r="D13" s="533"/>
      <c r="E13" s="533"/>
      <c r="F13" s="533"/>
      <c r="G13" s="69"/>
      <c r="H13" s="68"/>
      <c r="J13" s="70"/>
      <c r="K13" s="533" t="s">
        <v>261</v>
      </c>
      <c r="L13" s="533"/>
      <c r="M13" s="533"/>
      <c r="N13" s="533"/>
      <c r="O13" s="69"/>
      <c r="P13" s="68"/>
      <c r="R13" s="70"/>
      <c r="S13" s="533" t="s">
        <v>261</v>
      </c>
      <c r="T13" s="533"/>
      <c r="U13" s="533"/>
      <c r="V13" s="533"/>
      <c r="W13" s="69"/>
      <c r="X13" s="68"/>
      <c r="Z13" s="70"/>
      <c r="AA13" s="533" t="s">
        <v>261</v>
      </c>
      <c r="AB13" s="533"/>
      <c r="AC13" s="533"/>
      <c r="AD13" s="533"/>
      <c r="AE13" s="69"/>
      <c r="AF13" s="68"/>
      <c r="AH13" s="70"/>
      <c r="AI13" s="533" t="s">
        <v>261</v>
      </c>
      <c r="AJ13" s="533"/>
      <c r="AK13" s="533"/>
      <c r="AL13" s="533"/>
      <c r="AM13" s="69"/>
      <c r="AN13" s="68"/>
    </row>
    <row r="14" spans="2:40" ht="15" customHeight="1" x14ac:dyDescent="0.3">
      <c r="B14" s="70"/>
      <c r="C14" s="78"/>
      <c r="D14" s="78"/>
      <c r="E14" s="78"/>
      <c r="F14" s="78"/>
      <c r="G14" s="69"/>
      <c r="H14" s="68"/>
      <c r="J14" s="70"/>
      <c r="K14" s="78"/>
      <c r="L14" s="78"/>
      <c r="M14" s="78"/>
      <c r="N14" s="78"/>
      <c r="O14" s="69"/>
      <c r="P14" s="68"/>
      <c r="R14" s="70"/>
      <c r="S14" s="78"/>
      <c r="T14" s="78"/>
      <c r="U14" s="78"/>
      <c r="V14" s="78"/>
      <c r="W14" s="69"/>
      <c r="X14" s="68"/>
      <c r="Z14" s="70"/>
      <c r="AA14" s="78"/>
      <c r="AB14" s="78"/>
      <c r="AC14" s="78"/>
      <c r="AD14" s="78"/>
      <c r="AE14" s="69"/>
      <c r="AF14" s="68"/>
      <c r="AH14" s="70"/>
      <c r="AI14" s="78"/>
      <c r="AJ14" s="78"/>
      <c r="AK14" s="78"/>
      <c r="AL14" s="78"/>
      <c r="AM14" s="69"/>
      <c r="AN14" s="68"/>
    </row>
    <row r="15" spans="2:40" ht="15" customHeight="1" x14ac:dyDescent="0.3">
      <c r="B15" s="70"/>
      <c r="C15" s="512" t="s">
        <v>262</v>
      </c>
      <c r="D15" s="512"/>
      <c r="E15" s="69"/>
      <c r="F15" s="69"/>
      <c r="G15" s="69"/>
      <c r="H15" s="68"/>
      <c r="J15" s="70"/>
      <c r="K15" s="512" t="s">
        <v>262</v>
      </c>
      <c r="L15" s="512"/>
      <c r="M15" s="69"/>
      <c r="N15" s="69"/>
      <c r="O15" s="69"/>
      <c r="P15" s="68"/>
      <c r="R15" s="70"/>
      <c r="S15" s="512" t="s">
        <v>262</v>
      </c>
      <c r="T15" s="512"/>
      <c r="U15" s="69"/>
      <c r="V15" s="69"/>
      <c r="W15" s="69"/>
      <c r="X15" s="68"/>
      <c r="Z15" s="70"/>
      <c r="AA15" s="512" t="s">
        <v>262</v>
      </c>
      <c r="AB15" s="512"/>
      <c r="AC15" s="69"/>
      <c r="AD15" s="69"/>
      <c r="AE15" s="69"/>
      <c r="AF15" s="68"/>
      <c r="AH15" s="70"/>
      <c r="AI15" s="512" t="s">
        <v>262</v>
      </c>
      <c r="AJ15" s="512"/>
      <c r="AK15" s="69"/>
      <c r="AL15" s="69"/>
      <c r="AM15" s="69"/>
      <c r="AN15" s="68"/>
    </row>
    <row r="16" spans="2:40" ht="50.25" customHeight="1" x14ac:dyDescent="0.3">
      <c r="B16" s="70"/>
      <c r="C16" s="512" t="s">
        <v>263</v>
      </c>
      <c r="D16" s="512"/>
      <c r="E16" s="79" t="s">
        <v>264</v>
      </c>
      <c r="F16" s="80" t="s">
        <v>265</v>
      </c>
      <c r="G16" s="69"/>
      <c r="H16" s="68"/>
      <c r="J16" s="70"/>
      <c r="K16" s="512" t="s">
        <v>263</v>
      </c>
      <c r="L16" s="512"/>
      <c r="M16" s="79" t="s">
        <v>264</v>
      </c>
      <c r="N16" s="80" t="s">
        <v>265</v>
      </c>
      <c r="O16" s="69"/>
      <c r="P16" s="68"/>
      <c r="R16" s="70"/>
      <c r="S16" s="512" t="s">
        <v>263</v>
      </c>
      <c r="T16" s="512"/>
      <c r="U16" s="79" t="s">
        <v>264</v>
      </c>
      <c r="V16" s="80" t="s">
        <v>265</v>
      </c>
      <c r="W16" s="69"/>
      <c r="X16" s="68"/>
      <c r="Z16" s="70"/>
      <c r="AA16" s="512" t="s">
        <v>263</v>
      </c>
      <c r="AB16" s="512"/>
      <c r="AC16" s="79" t="s">
        <v>264</v>
      </c>
      <c r="AD16" s="80" t="s">
        <v>265</v>
      </c>
      <c r="AE16" s="69"/>
      <c r="AF16" s="68"/>
      <c r="AH16" s="70"/>
      <c r="AI16" s="512" t="s">
        <v>263</v>
      </c>
      <c r="AJ16" s="512"/>
      <c r="AK16" s="79" t="s">
        <v>264</v>
      </c>
      <c r="AL16" s="80" t="s">
        <v>265</v>
      </c>
      <c r="AM16" s="69"/>
      <c r="AN16" s="68"/>
    </row>
    <row r="17" spans="2:40" ht="98" x14ac:dyDescent="0.3">
      <c r="B17" s="70"/>
      <c r="C17" s="72"/>
      <c r="D17" s="72"/>
      <c r="E17" s="81" t="s">
        <v>266</v>
      </c>
      <c r="F17" s="82">
        <f>13482.14+1247.08</f>
        <v>14729.22</v>
      </c>
      <c r="G17" s="69"/>
      <c r="H17" s="68"/>
      <c r="J17" s="70"/>
      <c r="K17" s="72"/>
      <c r="L17" s="72"/>
      <c r="M17" s="81" t="s">
        <v>266</v>
      </c>
      <c r="N17" s="83">
        <v>17411.21</v>
      </c>
      <c r="O17" s="69"/>
      <c r="P17" s="68"/>
      <c r="R17" s="70"/>
      <c r="S17" s="72"/>
      <c r="T17" s="72"/>
      <c r="U17" s="464" t="s">
        <v>266</v>
      </c>
      <c r="V17" s="465">
        <v>16444.740000000002</v>
      </c>
      <c r="W17" s="69"/>
      <c r="X17" s="68"/>
      <c r="Z17" s="70"/>
      <c r="AA17" s="72"/>
      <c r="AB17" s="72"/>
      <c r="AC17" s="81"/>
      <c r="AD17" s="84"/>
      <c r="AE17" s="69"/>
      <c r="AF17" s="68"/>
      <c r="AH17" s="70"/>
      <c r="AI17" s="72"/>
      <c r="AJ17" s="72"/>
      <c r="AK17" s="81"/>
      <c r="AL17" s="84"/>
      <c r="AM17" s="69"/>
      <c r="AN17" s="68"/>
    </row>
    <row r="18" spans="2:40" ht="56" x14ac:dyDescent="0.3">
      <c r="B18" s="70"/>
      <c r="C18" s="72"/>
      <c r="D18" s="72"/>
      <c r="E18" s="85" t="s">
        <v>267</v>
      </c>
      <c r="F18" s="86">
        <f>2039.26+3057.12</f>
        <v>5096.38</v>
      </c>
      <c r="G18" s="69"/>
      <c r="H18" s="68"/>
      <c r="J18" s="70"/>
      <c r="K18" s="72"/>
      <c r="L18" s="72"/>
      <c r="M18" s="85" t="s">
        <v>267</v>
      </c>
      <c r="N18" s="87">
        <v>7988.69</v>
      </c>
      <c r="O18" s="69"/>
      <c r="P18" s="68"/>
      <c r="R18" s="70"/>
      <c r="S18" s="72"/>
      <c r="T18" s="72"/>
      <c r="U18" s="466" t="s">
        <v>267</v>
      </c>
      <c r="V18" s="467">
        <v>12100.89</v>
      </c>
      <c r="W18" s="69"/>
      <c r="X18" s="68"/>
      <c r="Z18" s="70"/>
      <c r="AA18" s="72"/>
      <c r="AB18" s="72"/>
      <c r="AC18" s="85"/>
      <c r="AD18" s="88"/>
      <c r="AE18" s="69"/>
      <c r="AF18" s="68"/>
      <c r="AH18" s="70"/>
      <c r="AI18" s="72"/>
      <c r="AJ18" s="72"/>
      <c r="AK18" s="85"/>
      <c r="AL18" s="88"/>
      <c r="AM18" s="69"/>
      <c r="AN18" s="68"/>
    </row>
    <row r="19" spans="2:40" ht="56" x14ac:dyDescent="0.3">
      <c r="B19" s="70"/>
      <c r="C19" s="72"/>
      <c r="D19" s="72"/>
      <c r="E19" s="85" t="s">
        <v>268</v>
      </c>
      <c r="F19" s="86">
        <f>36599.06+2168.13</f>
        <v>38767.189999999995</v>
      </c>
      <c r="G19" s="69"/>
      <c r="H19" s="68"/>
      <c r="J19" s="70"/>
      <c r="K19" s="72"/>
      <c r="L19" s="72"/>
      <c r="M19" s="85" t="s">
        <v>268</v>
      </c>
      <c r="N19" s="87">
        <v>44118.99</v>
      </c>
      <c r="O19" s="69"/>
      <c r="P19" s="68"/>
      <c r="R19" s="70"/>
      <c r="S19" s="72"/>
      <c r="T19" s="72"/>
      <c r="U19" s="466" t="s">
        <v>268</v>
      </c>
      <c r="V19" s="467">
        <v>30325.54</v>
      </c>
      <c r="W19" s="69"/>
      <c r="X19" s="68"/>
      <c r="Z19" s="70"/>
      <c r="AA19" s="72"/>
      <c r="AB19" s="72"/>
      <c r="AC19" s="85"/>
      <c r="AD19" s="88"/>
      <c r="AE19" s="69"/>
      <c r="AF19" s="68"/>
      <c r="AH19" s="70"/>
      <c r="AI19" s="72"/>
      <c r="AJ19" s="72"/>
      <c r="AK19" s="85"/>
      <c r="AL19" s="88"/>
      <c r="AM19" s="69"/>
      <c r="AN19" s="68"/>
    </row>
    <row r="20" spans="2:40" ht="70" x14ac:dyDescent="0.3">
      <c r="B20" s="70"/>
      <c r="C20" s="72"/>
      <c r="D20" s="72"/>
      <c r="E20" s="85" t="s">
        <v>269</v>
      </c>
      <c r="F20" s="86">
        <v>0</v>
      </c>
      <c r="G20" s="69"/>
      <c r="H20" s="68"/>
      <c r="J20" s="70"/>
      <c r="K20" s="72"/>
      <c r="L20" s="72"/>
      <c r="M20" s="85" t="s">
        <v>269</v>
      </c>
      <c r="N20" s="87">
        <v>20750.41</v>
      </c>
      <c r="O20" s="69"/>
      <c r="P20" s="68"/>
      <c r="R20" s="70"/>
      <c r="S20" s="72"/>
      <c r="T20" s="72"/>
      <c r="U20" s="466" t="s">
        <v>269</v>
      </c>
      <c r="V20" s="467">
        <v>11200.2</v>
      </c>
      <c r="W20" s="69"/>
      <c r="X20" s="68"/>
      <c r="Z20" s="70"/>
      <c r="AA20" s="72"/>
      <c r="AB20" s="72"/>
      <c r="AC20" s="85"/>
      <c r="AD20" s="88"/>
      <c r="AE20" s="69"/>
      <c r="AF20" s="68"/>
      <c r="AH20" s="70"/>
      <c r="AI20" s="72"/>
      <c r="AJ20" s="72"/>
      <c r="AK20" s="85"/>
      <c r="AL20" s="88"/>
      <c r="AM20" s="69"/>
      <c r="AN20" s="68"/>
    </row>
    <row r="21" spans="2:40" ht="56" x14ac:dyDescent="0.3">
      <c r="B21" s="70"/>
      <c r="C21" s="72"/>
      <c r="D21" s="72"/>
      <c r="E21" s="85" t="s">
        <v>270</v>
      </c>
      <c r="F21" s="86">
        <f>76680.09+7036.11+830.03+6648.79+3526.78+50654.65+289.96+1755.78+3918.53+1247.08</f>
        <v>152587.79999999996</v>
      </c>
      <c r="G21" s="69"/>
      <c r="H21" s="68"/>
      <c r="J21" s="70"/>
      <c r="K21" s="72"/>
      <c r="L21" s="72"/>
      <c r="M21" s="85" t="s">
        <v>270</v>
      </c>
      <c r="N21" s="87">
        <v>131000.45</v>
      </c>
      <c r="O21" s="69"/>
      <c r="P21" s="68"/>
      <c r="R21" s="70"/>
      <c r="S21" s="72"/>
      <c r="T21" s="72"/>
      <c r="U21" s="466" t="s">
        <v>270</v>
      </c>
      <c r="V21" s="467">
        <v>76555.3</v>
      </c>
      <c r="W21" s="69"/>
      <c r="X21" s="68"/>
      <c r="Z21" s="70"/>
      <c r="AA21" s="72"/>
      <c r="AB21" s="72"/>
      <c r="AC21" s="85"/>
      <c r="AD21" s="88"/>
      <c r="AE21" s="69"/>
      <c r="AF21" s="68"/>
      <c r="AH21" s="70"/>
      <c r="AI21" s="72"/>
      <c r="AJ21" s="72"/>
      <c r="AK21" s="85"/>
      <c r="AL21" s="88"/>
      <c r="AM21" s="69"/>
      <c r="AN21" s="68"/>
    </row>
    <row r="22" spans="2:40" ht="70" x14ac:dyDescent="0.3">
      <c r="B22" s="70"/>
      <c r="C22" s="72"/>
      <c r="D22" s="72"/>
      <c r="E22" s="85" t="s">
        <v>271</v>
      </c>
      <c r="F22" s="86">
        <f>49403.84+13349.08+13684.14+4997.9+4988.27</f>
        <v>86423.23</v>
      </c>
      <c r="G22" s="69"/>
      <c r="H22" s="68"/>
      <c r="J22" s="70"/>
      <c r="K22" s="72"/>
      <c r="L22" s="72"/>
      <c r="M22" s="85" t="s">
        <v>271</v>
      </c>
      <c r="N22" s="87">
        <v>91777.12</v>
      </c>
      <c r="O22" s="69"/>
      <c r="P22" s="68"/>
      <c r="R22" s="70"/>
      <c r="S22" s="72"/>
      <c r="T22" s="72"/>
      <c r="U22" s="466" t="s">
        <v>271</v>
      </c>
      <c r="V22" s="467">
        <v>52112.53</v>
      </c>
      <c r="W22" s="69"/>
      <c r="X22" s="68"/>
      <c r="Z22" s="70"/>
      <c r="AA22" s="72"/>
      <c r="AB22" s="72"/>
      <c r="AC22" s="85"/>
      <c r="AD22" s="88"/>
      <c r="AE22" s="69"/>
      <c r="AF22" s="68"/>
      <c r="AH22" s="70"/>
      <c r="AI22" s="72"/>
      <c r="AJ22" s="72"/>
      <c r="AK22" s="85"/>
      <c r="AL22" s="88"/>
      <c r="AM22" s="69"/>
      <c r="AN22" s="68"/>
    </row>
    <row r="23" spans="2:40" ht="70" x14ac:dyDescent="0.3">
      <c r="B23" s="70"/>
      <c r="C23" s="72"/>
      <c r="D23" s="72"/>
      <c r="E23" s="85" t="s">
        <v>272</v>
      </c>
      <c r="F23" s="86">
        <f>21825.57+179344.16</f>
        <v>201169.73</v>
      </c>
      <c r="G23" s="69"/>
      <c r="H23" s="68"/>
      <c r="J23" s="70"/>
      <c r="K23" s="72"/>
      <c r="L23" s="72"/>
      <c r="M23" s="85" t="s">
        <v>272</v>
      </c>
      <c r="N23" s="87">
        <v>109922.44</v>
      </c>
      <c r="O23" s="69"/>
      <c r="P23" s="68"/>
      <c r="R23" s="70"/>
      <c r="S23" s="72"/>
      <c r="T23" s="72"/>
      <c r="U23" s="466" t="s">
        <v>272</v>
      </c>
      <c r="V23" s="488">
        <v>55016.89</v>
      </c>
      <c r="W23" s="69"/>
      <c r="X23" s="68"/>
      <c r="Z23" s="70"/>
      <c r="AA23" s="72"/>
      <c r="AB23" s="72"/>
      <c r="AC23" s="85"/>
      <c r="AD23" s="88"/>
      <c r="AE23" s="69"/>
      <c r="AF23" s="68"/>
      <c r="AH23" s="70"/>
      <c r="AI23" s="72"/>
      <c r="AJ23" s="72"/>
      <c r="AK23" s="85"/>
      <c r="AL23" s="88"/>
      <c r="AM23" s="69"/>
      <c r="AN23" s="68"/>
    </row>
    <row r="24" spans="2:40" ht="84" x14ac:dyDescent="0.3">
      <c r="B24" s="70"/>
      <c r="C24" s="72"/>
      <c r="D24" s="72"/>
      <c r="E24" s="85" t="s">
        <v>273</v>
      </c>
      <c r="F24" s="86">
        <f>6000+3837.14+1247.08</f>
        <v>11084.22</v>
      </c>
      <c r="G24" s="69"/>
      <c r="H24" s="68"/>
      <c r="J24" s="70"/>
      <c r="K24" s="72"/>
      <c r="L24" s="72"/>
      <c r="M24" s="85" t="s">
        <v>273</v>
      </c>
      <c r="N24" s="87">
        <v>16333.5</v>
      </c>
      <c r="O24" s="69"/>
      <c r="P24" s="68"/>
      <c r="R24" s="70"/>
      <c r="S24" s="72"/>
      <c r="T24" s="72"/>
      <c r="U24" s="466" t="s">
        <v>273</v>
      </c>
      <c r="V24" s="467">
        <v>12753.19</v>
      </c>
      <c r="W24" s="69"/>
      <c r="X24" s="68"/>
      <c r="Z24" s="70"/>
      <c r="AA24" s="72"/>
      <c r="AB24" s="72"/>
      <c r="AC24" s="85"/>
      <c r="AD24" s="88"/>
      <c r="AE24" s="69"/>
      <c r="AF24" s="68"/>
      <c r="AH24" s="70"/>
      <c r="AI24" s="72"/>
      <c r="AJ24" s="72"/>
      <c r="AK24" s="85"/>
      <c r="AL24" s="88"/>
      <c r="AM24" s="69"/>
      <c r="AN24" s="68"/>
    </row>
    <row r="25" spans="2:40" ht="56" x14ac:dyDescent="0.3">
      <c r="B25" s="70"/>
      <c r="C25" s="72"/>
      <c r="D25" s="72"/>
      <c r="E25" s="85" t="s">
        <v>274</v>
      </c>
      <c r="F25" s="86">
        <f>8500+45500</f>
        <v>54000</v>
      </c>
      <c r="G25" s="69"/>
      <c r="H25" s="68"/>
      <c r="J25" s="70"/>
      <c r="K25" s="72"/>
      <c r="L25" s="72"/>
      <c r="M25" s="85" t="s">
        <v>274</v>
      </c>
      <c r="N25" s="87">
        <v>0</v>
      </c>
      <c r="O25" s="69"/>
      <c r="P25" s="68"/>
      <c r="R25" s="70"/>
      <c r="S25" s="72"/>
      <c r="T25" s="72"/>
      <c r="U25" s="466" t="s">
        <v>274</v>
      </c>
      <c r="V25" s="467">
        <v>13064.55</v>
      </c>
      <c r="W25" s="69"/>
      <c r="X25" s="68"/>
      <c r="Z25" s="70"/>
      <c r="AA25" s="72"/>
      <c r="AB25" s="72"/>
      <c r="AC25" s="85"/>
      <c r="AD25" s="88"/>
      <c r="AE25" s="69"/>
      <c r="AF25" s="68"/>
      <c r="AH25" s="70"/>
      <c r="AI25" s="72"/>
      <c r="AJ25" s="72"/>
      <c r="AK25" s="85"/>
      <c r="AL25" s="88"/>
      <c r="AM25" s="69"/>
      <c r="AN25" s="68"/>
    </row>
    <row r="26" spans="2:40" ht="56" x14ac:dyDescent="0.3">
      <c r="B26" s="70"/>
      <c r="C26" s="72"/>
      <c r="D26" s="72"/>
      <c r="E26" s="85" t="s">
        <v>275</v>
      </c>
      <c r="F26" s="86">
        <v>4800</v>
      </c>
      <c r="G26" s="69"/>
      <c r="H26" s="68"/>
      <c r="J26" s="70"/>
      <c r="K26" s="72"/>
      <c r="L26" s="72"/>
      <c r="M26" s="85" t="s">
        <v>275</v>
      </c>
      <c r="N26" s="87">
        <v>12983.54</v>
      </c>
      <c r="O26" s="69"/>
      <c r="P26" s="68"/>
      <c r="R26" s="70"/>
      <c r="S26" s="72"/>
      <c r="T26" s="72"/>
      <c r="U26" s="466" t="s">
        <v>275</v>
      </c>
      <c r="V26" s="467">
        <v>22800.36</v>
      </c>
      <c r="W26" s="69"/>
      <c r="X26" s="68"/>
      <c r="Z26" s="70"/>
      <c r="AA26" s="72"/>
      <c r="AB26" s="72"/>
      <c r="AC26" s="85"/>
      <c r="AD26" s="88"/>
      <c r="AE26" s="69"/>
      <c r="AF26" s="68"/>
      <c r="AH26" s="70"/>
      <c r="AI26" s="72"/>
      <c r="AJ26" s="72"/>
      <c r="AK26" s="85"/>
      <c r="AL26" s="88"/>
      <c r="AM26" s="69"/>
      <c r="AN26" s="68"/>
    </row>
    <row r="27" spans="2:40" ht="31.5" customHeight="1" x14ac:dyDescent="0.3">
      <c r="B27" s="70"/>
      <c r="C27" s="72"/>
      <c r="D27" s="72"/>
      <c r="E27" s="89" t="s">
        <v>276</v>
      </c>
      <c r="F27" s="90">
        <f>23242.69+3918.53</f>
        <v>27161.219999999998</v>
      </c>
      <c r="G27" s="69"/>
      <c r="H27" s="68"/>
      <c r="J27" s="70"/>
      <c r="K27" s="72"/>
      <c r="L27" s="72"/>
      <c r="M27" s="89" t="s">
        <v>276</v>
      </c>
      <c r="N27" s="91">
        <v>15035.55</v>
      </c>
      <c r="O27" s="69"/>
      <c r="P27" s="68"/>
      <c r="R27" s="70"/>
      <c r="S27" s="72"/>
      <c r="T27" s="72"/>
      <c r="U27" s="468" t="s">
        <v>276</v>
      </c>
      <c r="V27" s="469">
        <v>23547.73</v>
      </c>
      <c r="W27" s="69"/>
      <c r="X27" s="68"/>
      <c r="Z27" s="70"/>
      <c r="AA27" s="72"/>
      <c r="AB27" s="72"/>
      <c r="AC27" s="89"/>
      <c r="AD27" s="92"/>
      <c r="AE27" s="69"/>
      <c r="AF27" s="68"/>
      <c r="AH27" s="70"/>
      <c r="AI27" s="72"/>
      <c r="AJ27" s="72"/>
      <c r="AK27" s="89"/>
      <c r="AL27" s="92"/>
      <c r="AM27" s="69"/>
      <c r="AN27" s="68"/>
    </row>
    <row r="28" spans="2:40" x14ac:dyDescent="0.3">
      <c r="B28" s="70"/>
      <c r="C28" s="72"/>
      <c r="D28" s="72"/>
      <c r="E28" s="89" t="s">
        <v>277</v>
      </c>
      <c r="F28" s="90">
        <f>59982.43+2000+1050+1404.1+1247.08+4453.4+2790.65</f>
        <v>72927.659999999989</v>
      </c>
      <c r="G28" s="69"/>
      <c r="H28" s="68"/>
      <c r="J28" s="70"/>
      <c r="K28" s="72"/>
      <c r="L28" s="72"/>
      <c r="M28" s="89" t="s">
        <v>277</v>
      </c>
      <c r="N28" s="91">
        <v>53880.44</v>
      </c>
      <c r="O28" s="69"/>
      <c r="P28" s="68"/>
      <c r="R28" s="70"/>
      <c r="S28" s="72"/>
      <c r="T28" s="72"/>
      <c r="U28" s="470" t="s">
        <v>277</v>
      </c>
      <c r="V28" s="487">
        <v>35806.97</v>
      </c>
      <c r="W28" s="69"/>
      <c r="X28" s="68"/>
      <c r="Z28" s="70"/>
      <c r="AA28" s="72"/>
      <c r="AB28" s="72"/>
      <c r="AC28" s="89"/>
      <c r="AD28" s="92"/>
      <c r="AE28" s="69"/>
      <c r="AF28" s="68"/>
      <c r="AH28" s="70"/>
      <c r="AI28" s="72"/>
      <c r="AJ28" s="72"/>
      <c r="AK28" s="89"/>
      <c r="AL28" s="92"/>
      <c r="AM28" s="69"/>
      <c r="AN28" s="68"/>
    </row>
    <row r="29" spans="2:40" x14ac:dyDescent="0.3">
      <c r="B29" s="70"/>
      <c r="C29" s="72"/>
      <c r="D29" s="72"/>
      <c r="E29" s="93" t="s">
        <v>278</v>
      </c>
      <c r="F29" s="94">
        <f>SUM(F17:F28)</f>
        <v>668746.64999999991</v>
      </c>
      <c r="G29" s="69"/>
      <c r="H29" s="68"/>
      <c r="J29" s="70"/>
      <c r="K29" s="72"/>
      <c r="L29" s="72"/>
      <c r="M29" s="93" t="s">
        <v>278</v>
      </c>
      <c r="N29" s="95">
        <f>SUM(N17:N28)</f>
        <v>521202.33999999997</v>
      </c>
      <c r="O29" s="69"/>
      <c r="P29" s="68"/>
      <c r="R29" s="70"/>
      <c r="S29" s="72"/>
      <c r="T29" s="72"/>
      <c r="U29" s="93" t="s">
        <v>278</v>
      </c>
      <c r="V29" s="458">
        <f>SUM(V17:V28)</f>
        <v>361728.8899999999</v>
      </c>
      <c r="W29" s="69"/>
      <c r="X29" s="68"/>
      <c r="Z29" s="70"/>
      <c r="AA29" s="72"/>
      <c r="AB29" s="72"/>
      <c r="AC29" s="93" t="s">
        <v>278</v>
      </c>
      <c r="AD29" s="96">
        <f>SUM(AD17:AD28)</f>
        <v>0</v>
      </c>
      <c r="AE29" s="69"/>
      <c r="AF29" s="68"/>
      <c r="AH29" s="70"/>
      <c r="AI29" s="72"/>
      <c r="AJ29" s="72"/>
      <c r="AK29" s="93" t="s">
        <v>278</v>
      </c>
      <c r="AL29" s="96">
        <f>SUM(AL17:AL28)</f>
        <v>0</v>
      </c>
      <c r="AM29" s="69"/>
      <c r="AN29" s="68"/>
    </row>
    <row r="30" spans="2:40" x14ac:dyDescent="0.3">
      <c r="B30" s="70"/>
      <c r="C30" s="72"/>
      <c r="D30" s="72"/>
      <c r="E30" s="69"/>
      <c r="F30" s="69"/>
      <c r="G30" s="69"/>
      <c r="H30" s="68"/>
      <c r="J30" s="70"/>
      <c r="K30" s="72"/>
      <c r="L30" s="72"/>
      <c r="M30" s="69"/>
      <c r="N30" s="69"/>
      <c r="O30" s="69"/>
      <c r="P30" s="68"/>
      <c r="R30" s="70"/>
      <c r="S30" s="72"/>
      <c r="T30" s="72"/>
      <c r="U30" s="69"/>
      <c r="V30" s="486"/>
      <c r="W30" s="69"/>
      <c r="X30" s="68"/>
      <c r="Z30" s="70"/>
      <c r="AA30" s="72"/>
      <c r="AB30" s="72"/>
      <c r="AC30" s="69"/>
      <c r="AD30" s="69"/>
      <c r="AE30" s="69"/>
      <c r="AF30" s="68"/>
      <c r="AH30" s="70"/>
      <c r="AI30" s="72"/>
      <c r="AJ30" s="72"/>
      <c r="AK30" s="69"/>
      <c r="AL30" s="69"/>
      <c r="AM30" s="69"/>
      <c r="AN30" s="68"/>
    </row>
    <row r="31" spans="2:40" ht="34.5" customHeight="1" thickBot="1" x14ac:dyDescent="0.35">
      <c r="B31" s="70"/>
      <c r="C31" s="512" t="s">
        <v>279</v>
      </c>
      <c r="D31" s="512"/>
      <c r="E31" s="69"/>
      <c r="F31" s="69"/>
      <c r="G31" s="69"/>
      <c r="H31" s="68"/>
      <c r="J31" s="70"/>
      <c r="K31" s="512" t="s">
        <v>279</v>
      </c>
      <c r="L31" s="512"/>
      <c r="M31" s="69"/>
      <c r="N31" s="69"/>
      <c r="O31" s="69"/>
      <c r="P31" s="68"/>
      <c r="R31" s="70"/>
      <c r="S31" s="512" t="s">
        <v>279</v>
      </c>
      <c r="T31" s="512"/>
      <c r="U31" s="69"/>
      <c r="V31" s="69"/>
      <c r="W31" s="69"/>
      <c r="X31" s="68"/>
      <c r="Z31" s="70"/>
      <c r="AA31" s="512" t="s">
        <v>279</v>
      </c>
      <c r="AB31" s="512"/>
      <c r="AC31" s="69"/>
      <c r="AD31" s="69"/>
      <c r="AE31" s="69"/>
      <c r="AF31" s="68"/>
      <c r="AH31" s="70"/>
      <c r="AI31" s="512" t="s">
        <v>279</v>
      </c>
      <c r="AJ31" s="512"/>
      <c r="AK31" s="69"/>
      <c r="AL31" s="69"/>
      <c r="AM31" s="69"/>
      <c r="AN31" s="68"/>
    </row>
    <row r="32" spans="2:40" ht="50.25" customHeight="1" thickBot="1" x14ac:dyDescent="0.35">
      <c r="B32" s="70"/>
      <c r="C32" s="512" t="s">
        <v>280</v>
      </c>
      <c r="D32" s="512"/>
      <c r="E32" s="97" t="s">
        <v>264</v>
      </c>
      <c r="F32" s="98" t="s">
        <v>281</v>
      </c>
      <c r="G32" s="99" t="s">
        <v>282</v>
      </c>
      <c r="H32" s="68"/>
      <c r="J32" s="70"/>
      <c r="K32" s="512" t="s">
        <v>280</v>
      </c>
      <c r="L32" s="512"/>
      <c r="M32" s="97" t="s">
        <v>264</v>
      </c>
      <c r="N32" s="98" t="s">
        <v>281</v>
      </c>
      <c r="O32" s="99" t="s">
        <v>282</v>
      </c>
      <c r="P32" s="68"/>
      <c r="R32" s="70"/>
      <c r="S32" s="512" t="s">
        <v>280</v>
      </c>
      <c r="T32" s="512"/>
      <c r="U32" s="97" t="s">
        <v>264</v>
      </c>
      <c r="V32" s="98" t="s">
        <v>281</v>
      </c>
      <c r="W32" s="99" t="s">
        <v>282</v>
      </c>
      <c r="X32" s="68"/>
      <c r="Z32" s="70"/>
      <c r="AA32" s="512" t="s">
        <v>280</v>
      </c>
      <c r="AB32" s="512"/>
      <c r="AC32" s="97" t="s">
        <v>264</v>
      </c>
      <c r="AD32" s="98" t="s">
        <v>281</v>
      </c>
      <c r="AE32" s="99" t="s">
        <v>282</v>
      </c>
      <c r="AF32" s="68"/>
      <c r="AH32" s="70"/>
      <c r="AI32" s="512" t="s">
        <v>280</v>
      </c>
      <c r="AJ32" s="512"/>
      <c r="AK32" s="97" t="s">
        <v>264</v>
      </c>
      <c r="AL32" s="98" t="s">
        <v>281</v>
      </c>
      <c r="AM32" s="99" t="s">
        <v>282</v>
      </c>
      <c r="AN32" s="68"/>
    </row>
    <row r="33" spans="2:40" ht="98.5" thickBot="1" x14ac:dyDescent="0.35">
      <c r="B33" s="70"/>
      <c r="C33" s="72"/>
      <c r="D33" s="72"/>
      <c r="E33" s="81" t="s">
        <v>266</v>
      </c>
      <c r="F33" s="100">
        <v>14476.85</v>
      </c>
      <c r="G33" s="101"/>
      <c r="H33" s="68"/>
      <c r="J33" s="70"/>
      <c r="K33" s="72"/>
      <c r="L33" s="72"/>
      <c r="M33" s="102" t="s">
        <v>266</v>
      </c>
      <c r="N33" s="100">
        <v>15916.24</v>
      </c>
      <c r="O33" s="450"/>
      <c r="P33" s="68"/>
      <c r="R33" s="70"/>
      <c r="S33" s="72"/>
      <c r="T33" s="72"/>
      <c r="U33" s="102" t="s">
        <v>266</v>
      </c>
      <c r="V33" s="128">
        <v>36000</v>
      </c>
      <c r="W33" s="450">
        <v>44907</v>
      </c>
      <c r="X33" s="68"/>
      <c r="Z33" s="70"/>
      <c r="AA33" s="72"/>
      <c r="AB33" s="72"/>
      <c r="AC33" s="102"/>
      <c r="AD33" s="103"/>
      <c r="AE33" s="101"/>
      <c r="AF33" s="68"/>
      <c r="AH33" s="70"/>
      <c r="AI33" s="72"/>
      <c r="AJ33" s="72"/>
      <c r="AK33" s="102"/>
      <c r="AL33" s="103"/>
      <c r="AM33" s="101"/>
      <c r="AN33" s="68"/>
    </row>
    <row r="34" spans="2:40" ht="58.5" customHeight="1" thickBot="1" x14ac:dyDescent="0.35">
      <c r="B34" s="70"/>
      <c r="C34" s="72"/>
      <c r="D34" s="72"/>
      <c r="E34" s="85" t="s">
        <v>267</v>
      </c>
      <c r="F34" s="104">
        <v>8400</v>
      </c>
      <c r="G34" s="105"/>
      <c r="H34" s="68"/>
      <c r="J34" s="70"/>
      <c r="K34" s="72"/>
      <c r="L34" s="72"/>
      <c r="M34" s="85" t="s">
        <v>267</v>
      </c>
      <c r="N34" s="104">
        <v>13200</v>
      </c>
      <c r="O34" s="450"/>
      <c r="P34" s="68"/>
      <c r="R34" s="70"/>
      <c r="S34" s="72"/>
      <c r="T34" s="72"/>
      <c r="U34" s="85" t="s">
        <v>267</v>
      </c>
      <c r="V34" s="459">
        <v>15550</v>
      </c>
      <c r="W34" s="450">
        <v>44907</v>
      </c>
      <c r="X34" s="68"/>
      <c r="Z34" s="70"/>
      <c r="AA34" s="72"/>
      <c r="AB34" s="72"/>
      <c r="AC34" s="85"/>
      <c r="AD34" s="106"/>
      <c r="AE34" s="105"/>
      <c r="AF34" s="68"/>
      <c r="AH34" s="70"/>
      <c r="AI34" s="72"/>
      <c r="AJ34" s="72"/>
      <c r="AK34" s="85"/>
      <c r="AL34" s="106"/>
      <c r="AM34" s="105"/>
      <c r="AN34" s="68"/>
    </row>
    <row r="35" spans="2:40" ht="56.5" thickBot="1" x14ac:dyDescent="0.35">
      <c r="B35" s="70"/>
      <c r="C35" s="72"/>
      <c r="D35" s="72"/>
      <c r="E35" s="85" t="s">
        <v>268</v>
      </c>
      <c r="F35" s="104">
        <f>83620.1</f>
        <v>83620.100000000006</v>
      </c>
      <c r="G35" s="105"/>
      <c r="H35" s="68"/>
      <c r="J35" s="70"/>
      <c r="K35" s="72"/>
      <c r="L35" s="72"/>
      <c r="M35" s="85" t="s">
        <v>268</v>
      </c>
      <c r="N35" s="104">
        <v>203257.82</v>
      </c>
      <c r="O35" s="450"/>
      <c r="P35" s="68"/>
      <c r="R35" s="70"/>
      <c r="S35" s="72"/>
      <c r="T35" s="72"/>
      <c r="U35" s="85" t="s">
        <v>268</v>
      </c>
      <c r="V35" s="459">
        <v>180500</v>
      </c>
      <c r="W35" s="450">
        <v>44880</v>
      </c>
      <c r="X35" s="68"/>
      <c r="Z35" s="70"/>
      <c r="AA35" s="72"/>
      <c r="AB35" s="72"/>
      <c r="AC35" s="85"/>
      <c r="AD35" s="106"/>
      <c r="AE35" s="105"/>
      <c r="AF35" s="68"/>
      <c r="AH35" s="70"/>
      <c r="AI35" s="72"/>
      <c r="AJ35" s="72"/>
      <c r="AK35" s="85"/>
      <c r="AL35" s="106"/>
      <c r="AM35" s="105"/>
      <c r="AN35" s="68"/>
    </row>
    <row r="36" spans="2:40" ht="70.5" thickBot="1" x14ac:dyDescent="0.35">
      <c r="B36" s="70"/>
      <c r="C36" s="72"/>
      <c r="D36" s="72"/>
      <c r="E36" s="85" t="s">
        <v>269</v>
      </c>
      <c r="F36" s="104">
        <v>20000</v>
      </c>
      <c r="G36" s="105"/>
      <c r="H36" s="68"/>
      <c r="J36" s="70"/>
      <c r="K36" s="72"/>
      <c r="L36" s="72"/>
      <c r="M36" s="85" t="s">
        <v>269</v>
      </c>
      <c r="N36" s="104">
        <v>87000</v>
      </c>
      <c r="O36" s="450"/>
      <c r="P36" s="68"/>
      <c r="R36" s="70"/>
      <c r="S36" s="72"/>
      <c r="T36" s="72"/>
      <c r="U36" s="85" t="s">
        <v>269</v>
      </c>
      <c r="V36" s="459">
        <v>31000</v>
      </c>
      <c r="W36" s="450">
        <v>44880</v>
      </c>
      <c r="X36" s="68"/>
      <c r="Z36" s="70"/>
      <c r="AA36" s="72"/>
      <c r="AB36" s="72"/>
      <c r="AC36" s="85"/>
      <c r="AD36" s="106"/>
      <c r="AE36" s="105"/>
      <c r="AF36" s="68"/>
      <c r="AH36" s="70"/>
      <c r="AI36" s="72"/>
      <c r="AJ36" s="72"/>
      <c r="AK36" s="85"/>
      <c r="AL36" s="106"/>
      <c r="AM36" s="105"/>
      <c r="AN36" s="68"/>
    </row>
    <row r="37" spans="2:40" ht="56.5" thickBot="1" x14ac:dyDescent="0.35">
      <c r="B37" s="70"/>
      <c r="C37" s="72"/>
      <c r="D37" s="72"/>
      <c r="E37" s="85" t="s">
        <v>270</v>
      </c>
      <c r="F37" s="104">
        <v>339857.33626121376</v>
      </c>
      <c r="G37" s="105"/>
      <c r="H37" s="68"/>
      <c r="J37" s="70"/>
      <c r="K37" s="72"/>
      <c r="L37" s="72"/>
      <c r="M37" s="85" t="s">
        <v>283</v>
      </c>
      <c r="N37" s="104">
        <v>290199.62</v>
      </c>
      <c r="O37" s="450"/>
      <c r="P37" s="68"/>
      <c r="R37" s="70"/>
      <c r="S37" s="72"/>
      <c r="T37" s="72"/>
      <c r="U37" s="85" t="s">
        <v>283</v>
      </c>
      <c r="V37" s="459">
        <v>431595.06</v>
      </c>
      <c r="W37" s="450">
        <v>44907</v>
      </c>
      <c r="X37" s="68"/>
      <c r="Z37" s="70"/>
      <c r="AA37" s="72"/>
      <c r="AB37" s="72"/>
      <c r="AC37" s="85"/>
      <c r="AD37" s="106"/>
      <c r="AE37" s="105"/>
      <c r="AF37" s="68"/>
      <c r="AH37" s="70"/>
      <c r="AI37" s="72"/>
      <c r="AJ37" s="72"/>
      <c r="AK37" s="85"/>
      <c r="AL37" s="106"/>
      <c r="AM37" s="105"/>
      <c r="AN37" s="68"/>
    </row>
    <row r="38" spans="2:40" ht="70.5" thickBot="1" x14ac:dyDescent="0.35">
      <c r="B38" s="70"/>
      <c r="C38" s="72"/>
      <c r="D38" s="72"/>
      <c r="E38" s="85" t="s">
        <v>271</v>
      </c>
      <c r="F38" s="104">
        <v>112754.11</v>
      </c>
      <c r="G38" s="105"/>
      <c r="H38" s="68"/>
      <c r="J38" s="70"/>
      <c r="K38" s="72"/>
      <c r="L38" s="72"/>
      <c r="M38" s="85" t="s">
        <v>271</v>
      </c>
      <c r="N38" s="104">
        <v>208650.44</v>
      </c>
      <c r="O38" s="450"/>
      <c r="P38" s="68"/>
      <c r="R38" s="70"/>
      <c r="S38" s="72"/>
      <c r="T38" s="72"/>
      <c r="U38" s="85" t="s">
        <v>271</v>
      </c>
      <c r="V38" s="459">
        <v>384270.38</v>
      </c>
      <c r="W38" s="450">
        <v>44849</v>
      </c>
      <c r="X38" s="68"/>
      <c r="Z38" s="70"/>
      <c r="AA38" s="72"/>
      <c r="AB38" s="72"/>
      <c r="AC38" s="85"/>
      <c r="AD38" s="106"/>
      <c r="AE38" s="105"/>
      <c r="AF38" s="68"/>
      <c r="AH38" s="70"/>
      <c r="AI38" s="72"/>
      <c r="AJ38" s="72"/>
      <c r="AK38" s="85"/>
      <c r="AL38" s="106"/>
      <c r="AM38" s="105"/>
      <c r="AN38" s="68"/>
    </row>
    <row r="39" spans="2:40" ht="70.5" thickBot="1" x14ac:dyDescent="0.35">
      <c r="B39" s="70"/>
      <c r="C39" s="72"/>
      <c r="D39" s="72"/>
      <c r="E39" s="85" t="s">
        <v>272</v>
      </c>
      <c r="F39" s="104">
        <v>136186.70595815292</v>
      </c>
      <c r="G39" s="105"/>
      <c r="H39" s="68"/>
      <c r="J39" s="70"/>
      <c r="K39" s="72"/>
      <c r="L39" s="72"/>
      <c r="M39" s="85" t="s">
        <v>272</v>
      </c>
      <c r="N39" s="104">
        <v>227472.06</v>
      </c>
      <c r="O39" s="450"/>
      <c r="P39" s="68"/>
      <c r="R39" s="70"/>
      <c r="S39" s="72"/>
      <c r="T39" s="72"/>
      <c r="U39" s="85" t="s">
        <v>272</v>
      </c>
      <c r="V39" s="459">
        <v>446000</v>
      </c>
      <c r="W39" s="450">
        <v>44849</v>
      </c>
      <c r="X39" s="68"/>
      <c r="Z39" s="70"/>
      <c r="AA39" s="72"/>
      <c r="AB39" s="72"/>
      <c r="AC39" s="85"/>
      <c r="AD39" s="106"/>
      <c r="AE39" s="105"/>
      <c r="AF39" s="68"/>
      <c r="AH39" s="70"/>
      <c r="AI39" s="72"/>
      <c r="AJ39" s="72"/>
      <c r="AK39" s="85"/>
      <c r="AL39" s="106"/>
      <c r="AM39" s="105"/>
      <c r="AN39" s="68"/>
    </row>
    <row r="40" spans="2:40" ht="84.5" thickBot="1" x14ac:dyDescent="0.35">
      <c r="B40" s="70"/>
      <c r="C40" s="72"/>
      <c r="D40" s="72"/>
      <c r="E40" s="85" t="s">
        <v>273</v>
      </c>
      <c r="F40" s="104">
        <v>44383.57</v>
      </c>
      <c r="G40" s="105"/>
      <c r="H40" s="68"/>
      <c r="J40" s="70"/>
      <c r="K40" s="72"/>
      <c r="L40" s="72"/>
      <c r="M40" s="85" t="s">
        <v>273</v>
      </c>
      <c r="N40" s="104">
        <v>40816.239999999998</v>
      </c>
      <c r="O40" s="450"/>
      <c r="P40" s="68"/>
      <c r="R40" s="70"/>
      <c r="S40" s="72"/>
      <c r="T40" s="72"/>
      <c r="U40" s="85" t="s">
        <v>273</v>
      </c>
      <c r="V40" s="459">
        <v>88500</v>
      </c>
      <c r="W40" s="450">
        <v>44907</v>
      </c>
      <c r="X40" s="68"/>
      <c r="Z40" s="70"/>
      <c r="AA40" s="72"/>
      <c r="AB40" s="72"/>
      <c r="AC40" s="85"/>
      <c r="AD40" s="106"/>
      <c r="AE40" s="105"/>
      <c r="AF40" s="68"/>
      <c r="AH40" s="70"/>
      <c r="AI40" s="72"/>
      <c r="AJ40" s="72"/>
      <c r="AK40" s="85"/>
      <c r="AL40" s="106"/>
      <c r="AM40" s="105"/>
      <c r="AN40" s="68"/>
    </row>
    <row r="41" spans="2:40" ht="56.5" thickBot="1" x14ac:dyDescent="0.35">
      <c r="B41" s="70"/>
      <c r="C41" s="72"/>
      <c r="D41" s="72"/>
      <c r="E41" s="85" t="s">
        <v>274</v>
      </c>
      <c r="F41" s="104">
        <v>34933.33</v>
      </c>
      <c r="G41" s="105"/>
      <c r="H41" s="68"/>
      <c r="J41" s="70"/>
      <c r="K41" s="72"/>
      <c r="L41" s="72"/>
      <c r="M41" s="85" t="s">
        <v>274</v>
      </c>
      <c r="N41" s="104">
        <v>112166.67</v>
      </c>
      <c r="O41" s="450"/>
      <c r="P41" s="68"/>
      <c r="R41" s="70"/>
      <c r="S41" s="72"/>
      <c r="T41" s="72"/>
      <c r="U41" s="85" t="s">
        <v>274</v>
      </c>
      <c r="V41" s="459">
        <v>65400</v>
      </c>
      <c r="W41" s="450">
        <v>44907</v>
      </c>
      <c r="X41" s="68"/>
      <c r="Z41" s="70"/>
      <c r="AA41" s="72"/>
      <c r="AB41" s="72"/>
      <c r="AC41" s="85"/>
      <c r="AD41" s="106"/>
      <c r="AE41" s="105"/>
      <c r="AF41" s="68"/>
      <c r="AH41" s="70"/>
      <c r="AI41" s="72"/>
      <c r="AJ41" s="72"/>
      <c r="AK41" s="85"/>
      <c r="AL41" s="106"/>
      <c r="AM41" s="105"/>
      <c r="AN41" s="68"/>
    </row>
    <row r="42" spans="2:40" ht="56.5" thickBot="1" x14ac:dyDescent="0.35">
      <c r="B42" s="70"/>
      <c r="C42" s="72"/>
      <c r="D42" s="72"/>
      <c r="E42" s="85" t="s">
        <v>275</v>
      </c>
      <c r="F42" s="104">
        <v>15500</v>
      </c>
      <c r="G42" s="105"/>
      <c r="H42" s="68"/>
      <c r="J42" s="70"/>
      <c r="K42" s="72"/>
      <c r="L42" s="72"/>
      <c r="M42" s="85" t="s">
        <v>275</v>
      </c>
      <c r="N42" s="104">
        <v>30000</v>
      </c>
      <c r="O42" s="450"/>
      <c r="P42" s="68"/>
      <c r="R42" s="70"/>
      <c r="S42" s="72"/>
      <c r="T42" s="72"/>
      <c r="U42" s="85" t="s">
        <v>275</v>
      </c>
      <c r="V42" s="459">
        <v>34500</v>
      </c>
      <c r="W42" s="450">
        <v>44907</v>
      </c>
      <c r="X42" s="68"/>
      <c r="Z42" s="70"/>
      <c r="AA42" s="72"/>
      <c r="AB42" s="72"/>
      <c r="AC42" s="85"/>
      <c r="AD42" s="106"/>
      <c r="AE42" s="105"/>
      <c r="AF42" s="68"/>
      <c r="AH42" s="70"/>
      <c r="AI42" s="72"/>
      <c r="AJ42" s="72"/>
      <c r="AK42" s="85"/>
      <c r="AL42" s="106"/>
      <c r="AM42" s="105"/>
      <c r="AN42" s="68"/>
    </row>
    <row r="43" spans="2:40" ht="33" customHeight="1" x14ac:dyDescent="0.3">
      <c r="B43" s="70"/>
      <c r="C43" s="72"/>
      <c r="D43" s="72"/>
      <c r="E43" s="89" t="s">
        <v>276</v>
      </c>
      <c r="F43" s="104">
        <v>20500</v>
      </c>
      <c r="G43" s="105"/>
      <c r="H43" s="68"/>
      <c r="J43" s="70"/>
      <c r="K43" s="72"/>
      <c r="L43" s="72"/>
      <c r="M43" s="85" t="s">
        <v>284</v>
      </c>
      <c r="N43" s="104">
        <v>40500</v>
      </c>
      <c r="O43" s="450"/>
      <c r="P43" s="68"/>
      <c r="R43" s="70"/>
      <c r="S43" s="72"/>
      <c r="T43" s="72"/>
      <c r="U43" s="85" t="s">
        <v>284</v>
      </c>
      <c r="V43" s="459">
        <v>23488.2</v>
      </c>
      <c r="W43" s="450">
        <v>44907</v>
      </c>
      <c r="X43" s="68"/>
      <c r="Z43" s="70"/>
      <c r="AA43" s="72"/>
      <c r="AB43" s="72"/>
      <c r="AC43" s="85"/>
      <c r="AD43" s="106"/>
      <c r="AE43" s="105"/>
      <c r="AF43" s="68"/>
      <c r="AH43" s="70"/>
      <c r="AI43" s="72"/>
      <c r="AJ43" s="72"/>
      <c r="AK43" s="85"/>
      <c r="AL43" s="106"/>
      <c r="AM43" s="105"/>
      <c r="AN43" s="68"/>
    </row>
    <row r="44" spans="2:40" ht="14.5" thickBot="1" x14ac:dyDescent="0.35">
      <c r="B44" s="70"/>
      <c r="C44" s="72"/>
      <c r="D44" s="72"/>
      <c r="E44" s="89" t="s">
        <v>285</v>
      </c>
      <c r="F44" s="104">
        <v>68509</v>
      </c>
      <c r="G44" s="105"/>
      <c r="H44" s="68"/>
      <c r="J44" s="70"/>
      <c r="K44" s="72"/>
      <c r="L44" s="72"/>
      <c r="M44" s="85" t="s">
        <v>285</v>
      </c>
      <c r="N44" s="104">
        <v>86887.92</v>
      </c>
      <c r="O44" s="489"/>
      <c r="P44" s="68"/>
      <c r="R44" s="70"/>
      <c r="S44" s="72"/>
      <c r="T44" s="72"/>
      <c r="U44" s="85" t="s">
        <v>285</v>
      </c>
      <c r="V44" s="459">
        <v>111887.07</v>
      </c>
      <c r="W44" s="489">
        <v>44907</v>
      </c>
      <c r="X44" s="68"/>
      <c r="Z44" s="70"/>
      <c r="AA44" s="72"/>
      <c r="AB44" s="72"/>
      <c r="AC44" s="85"/>
      <c r="AD44" s="106"/>
      <c r="AE44" s="105"/>
      <c r="AF44" s="68"/>
      <c r="AH44" s="70"/>
      <c r="AI44" s="72"/>
      <c r="AJ44" s="72"/>
      <c r="AK44" s="85"/>
      <c r="AL44" s="106"/>
      <c r="AM44" s="105"/>
      <c r="AN44" s="68"/>
    </row>
    <row r="45" spans="2:40" ht="14.5" thickBot="1" x14ac:dyDescent="0.35">
      <c r="B45" s="70"/>
      <c r="C45" s="72"/>
      <c r="D45" s="72"/>
      <c r="E45" s="93" t="s">
        <v>278</v>
      </c>
      <c r="F45" s="107">
        <f>SUM(F33:F44)</f>
        <v>899121.00221936661</v>
      </c>
      <c r="G45" s="108"/>
      <c r="H45" s="68"/>
      <c r="J45" s="70"/>
      <c r="K45" s="72"/>
      <c r="L45" s="72"/>
      <c r="M45" s="93" t="s">
        <v>278</v>
      </c>
      <c r="N45" s="460">
        <f>SUM(N33:N44)</f>
        <v>1356067.0099999998</v>
      </c>
      <c r="O45" s="108"/>
      <c r="P45" s="68"/>
      <c r="R45" s="70"/>
      <c r="S45" s="72"/>
      <c r="T45" s="72"/>
      <c r="U45" s="93" t="s">
        <v>278</v>
      </c>
      <c r="V45" s="461">
        <f>SUM(V33:V44)</f>
        <v>1848690.71</v>
      </c>
      <c r="W45" s="108"/>
      <c r="X45" s="68"/>
      <c r="Z45" s="70"/>
      <c r="AA45" s="72"/>
      <c r="AB45" s="72"/>
      <c r="AC45" s="93" t="s">
        <v>278</v>
      </c>
      <c r="AD45" s="109">
        <f>SUM(AD33:AD44)</f>
        <v>0</v>
      </c>
      <c r="AE45" s="108"/>
      <c r="AF45" s="68"/>
      <c r="AH45" s="70"/>
      <c r="AI45" s="72"/>
      <c r="AJ45" s="72"/>
      <c r="AK45" s="93" t="s">
        <v>278</v>
      </c>
      <c r="AL45" s="109">
        <f>SUM(AL33:AL44)</f>
        <v>0</v>
      </c>
      <c r="AM45" s="108"/>
      <c r="AN45" s="68"/>
    </row>
    <row r="46" spans="2:40" x14ac:dyDescent="0.3">
      <c r="B46" s="70"/>
      <c r="C46" s="72"/>
      <c r="D46" s="72"/>
      <c r="E46" s="69"/>
      <c r="F46" s="69"/>
      <c r="G46" s="69"/>
      <c r="H46" s="68"/>
      <c r="J46" s="70"/>
      <c r="K46" s="72"/>
      <c r="L46" s="72"/>
      <c r="M46" s="69"/>
      <c r="N46" s="69"/>
      <c r="O46" s="69"/>
      <c r="P46" s="68"/>
      <c r="R46" s="70"/>
      <c r="S46" s="72"/>
      <c r="T46" s="72"/>
      <c r="U46" s="69"/>
      <c r="V46" s="69"/>
      <c r="W46" s="69"/>
      <c r="X46" s="68"/>
      <c r="Z46" s="70"/>
      <c r="AA46" s="72"/>
      <c r="AB46" s="72"/>
      <c r="AC46" s="69"/>
      <c r="AD46" s="69"/>
      <c r="AE46" s="69"/>
      <c r="AF46" s="68"/>
      <c r="AH46" s="70"/>
      <c r="AI46" s="72"/>
      <c r="AJ46" s="72"/>
      <c r="AK46" s="69"/>
      <c r="AL46" s="69"/>
      <c r="AM46" s="69"/>
      <c r="AN46" s="68"/>
    </row>
    <row r="47" spans="2:40" ht="34.5" customHeight="1" thickBot="1" x14ac:dyDescent="0.35">
      <c r="B47" s="70"/>
      <c r="C47" s="512"/>
      <c r="D47" s="512"/>
      <c r="E47" s="512"/>
      <c r="F47" s="512"/>
      <c r="G47" s="110"/>
      <c r="H47" s="68"/>
      <c r="J47" s="70"/>
      <c r="K47" s="512"/>
      <c r="L47" s="512"/>
      <c r="M47" s="512"/>
      <c r="N47" s="512"/>
      <c r="O47" s="110"/>
      <c r="P47" s="68"/>
      <c r="R47" s="70"/>
      <c r="S47" s="512" t="s">
        <v>286</v>
      </c>
      <c r="T47" s="512"/>
      <c r="U47" s="512"/>
      <c r="V47" s="512"/>
      <c r="W47" s="110"/>
      <c r="X47" s="68"/>
      <c r="Z47" s="70"/>
      <c r="AA47" s="512" t="s">
        <v>286</v>
      </c>
      <c r="AB47" s="512"/>
      <c r="AC47" s="512"/>
      <c r="AD47" s="512"/>
      <c r="AE47" s="110"/>
      <c r="AF47" s="68"/>
      <c r="AH47" s="70"/>
      <c r="AI47" s="512" t="s">
        <v>286</v>
      </c>
      <c r="AJ47" s="512"/>
      <c r="AK47" s="512"/>
      <c r="AL47" s="512"/>
      <c r="AM47" s="110"/>
      <c r="AN47" s="68"/>
    </row>
    <row r="48" spans="2:40" ht="63.75" customHeight="1" thickBot="1" x14ac:dyDescent="0.35">
      <c r="B48" s="70"/>
      <c r="C48" s="512"/>
      <c r="D48" s="512"/>
      <c r="E48" s="539"/>
      <c r="F48" s="539"/>
      <c r="G48" s="69"/>
      <c r="H48" s="68"/>
      <c r="J48" s="70"/>
      <c r="K48" s="512"/>
      <c r="L48" s="512"/>
      <c r="M48" s="539"/>
      <c r="N48" s="539"/>
      <c r="O48" s="69"/>
      <c r="P48" s="68"/>
      <c r="R48" s="70"/>
      <c r="S48" s="512" t="s">
        <v>287</v>
      </c>
      <c r="T48" s="512"/>
      <c r="U48" s="534" t="s">
        <v>288</v>
      </c>
      <c r="V48" s="535"/>
      <c r="W48" s="69"/>
      <c r="X48" s="68"/>
      <c r="Z48" s="70"/>
      <c r="AA48" s="512" t="s">
        <v>287</v>
      </c>
      <c r="AB48" s="512"/>
      <c r="AC48" s="534"/>
      <c r="AD48" s="535"/>
      <c r="AE48" s="69"/>
      <c r="AF48" s="68"/>
      <c r="AH48" s="70"/>
      <c r="AI48" s="512" t="s">
        <v>287</v>
      </c>
      <c r="AJ48" s="512"/>
      <c r="AK48" s="534"/>
      <c r="AL48" s="535"/>
      <c r="AM48" s="69"/>
      <c r="AN48" s="68"/>
    </row>
    <row r="49" spans="2:40" ht="14.5" thickBot="1" x14ac:dyDescent="0.35">
      <c r="B49" s="70"/>
      <c r="C49" s="536"/>
      <c r="D49" s="536"/>
      <c r="E49" s="536"/>
      <c r="F49" s="536"/>
      <c r="G49" s="69"/>
      <c r="H49" s="68"/>
      <c r="J49" s="70"/>
      <c r="K49" s="536"/>
      <c r="L49" s="536"/>
      <c r="M49" s="536"/>
      <c r="N49" s="536"/>
      <c r="O49" s="69"/>
      <c r="P49" s="68"/>
      <c r="R49" s="70"/>
      <c r="S49" s="536"/>
      <c r="T49" s="536"/>
      <c r="U49" s="536"/>
      <c r="V49" s="536"/>
      <c r="W49" s="69"/>
      <c r="X49" s="68"/>
      <c r="Z49" s="70"/>
      <c r="AA49" s="536"/>
      <c r="AB49" s="536"/>
      <c r="AC49" s="536"/>
      <c r="AD49" s="536"/>
      <c r="AE49" s="69"/>
      <c r="AF49" s="68"/>
      <c r="AH49" s="70"/>
      <c r="AI49" s="536"/>
      <c r="AJ49" s="536"/>
      <c r="AK49" s="536"/>
      <c r="AL49" s="536"/>
      <c r="AM49" s="69"/>
      <c r="AN49" s="68"/>
    </row>
    <row r="50" spans="2:40" ht="59.25" customHeight="1" thickBot="1" x14ac:dyDescent="0.35">
      <c r="B50" s="70"/>
      <c r="C50" s="512"/>
      <c r="D50" s="512"/>
      <c r="E50" s="542"/>
      <c r="F50" s="542"/>
      <c r="G50" s="69"/>
      <c r="H50" s="68"/>
      <c r="J50" s="70"/>
      <c r="K50" s="512"/>
      <c r="L50" s="512"/>
      <c r="M50" s="542"/>
      <c r="N50" s="542"/>
      <c r="O50" s="69"/>
      <c r="P50" s="68"/>
      <c r="R50" s="70"/>
      <c r="S50" s="512" t="s">
        <v>289</v>
      </c>
      <c r="T50" s="512"/>
      <c r="U50" s="537">
        <v>0</v>
      </c>
      <c r="V50" s="538"/>
      <c r="W50" s="69"/>
      <c r="X50" s="68"/>
      <c r="Z50" s="70"/>
      <c r="AA50" s="512" t="s">
        <v>289</v>
      </c>
      <c r="AB50" s="512"/>
      <c r="AC50" s="537"/>
      <c r="AD50" s="538"/>
      <c r="AE50" s="69"/>
      <c r="AF50" s="68"/>
      <c r="AH50" s="70"/>
      <c r="AI50" s="512" t="s">
        <v>289</v>
      </c>
      <c r="AJ50" s="512"/>
      <c r="AK50" s="537"/>
      <c r="AL50" s="538"/>
      <c r="AM50" s="69"/>
      <c r="AN50" s="68"/>
    </row>
    <row r="51" spans="2:40" ht="16.5" customHeight="1" thickBot="1" x14ac:dyDescent="0.35">
      <c r="B51" s="70"/>
      <c r="C51" s="243"/>
      <c r="D51" s="243"/>
      <c r="E51" s="452"/>
      <c r="F51" s="452"/>
      <c r="G51" s="69"/>
      <c r="H51" s="68"/>
      <c r="J51" s="70"/>
      <c r="K51" s="243"/>
      <c r="L51" s="243"/>
      <c r="M51" s="452"/>
      <c r="N51" s="452"/>
      <c r="O51" s="69"/>
      <c r="P51" s="68"/>
      <c r="R51" s="70"/>
      <c r="S51" s="243"/>
      <c r="T51" s="243"/>
      <c r="U51" s="540"/>
      <c r="V51" s="540"/>
      <c r="W51" s="69"/>
      <c r="X51" s="68"/>
      <c r="Z51" s="70"/>
      <c r="AA51" s="243"/>
      <c r="AB51" s="243"/>
      <c r="AC51" s="111"/>
      <c r="AD51" s="111"/>
      <c r="AE51" s="69"/>
      <c r="AF51" s="68"/>
      <c r="AH51" s="70"/>
      <c r="AI51" s="243"/>
      <c r="AJ51" s="243"/>
      <c r="AK51" s="111"/>
      <c r="AL51" s="111"/>
      <c r="AM51" s="69"/>
      <c r="AN51" s="68"/>
    </row>
    <row r="52" spans="2:40" ht="100.5" customHeight="1" thickBot="1" x14ac:dyDescent="0.35">
      <c r="B52" s="70"/>
      <c r="C52" s="512"/>
      <c r="D52" s="512"/>
      <c r="E52" s="541"/>
      <c r="F52" s="541"/>
      <c r="G52" s="69"/>
      <c r="H52" s="68"/>
      <c r="J52" s="70"/>
      <c r="K52" s="512"/>
      <c r="L52" s="512"/>
      <c r="M52" s="541"/>
      <c r="N52" s="541"/>
      <c r="O52" s="69"/>
      <c r="P52" s="68"/>
      <c r="R52" s="70"/>
      <c r="S52" s="512" t="s">
        <v>290</v>
      </c>
      <c r="T52" s="512"/>
      <c r="U52" s="543" t="s">
        <v>1067</v>
      </c>
      <c r="V52" s="544"/>
      <c r="W52" s="69"/>
      <c r="X52" s="68"/>
      <c r="Z52" s="70"/>
      <c r="AA52" s="512" t="s">
        <v>290</v>
      </c>
      <c r="AB52" s="512"/>
      <c r="AC52" s="543"/>
      <c r="AD52" s="544"/>
      <c r="AE52" s="69"/>
      <c r="AF52" s="68"/>
      <c r="AH52" s="70"/>
      <c r="AI52" s="512" t="s">
        <v>290</v>
      </c>
      <c r="AJ52" s="512"/>
      <c r="AK52" s="543"/>
      <c r="AL52" s="544"/>
      <c r="AM52" s="69"/>
      <c r="AN52" s="68"/>
    </row>
    <row r="53" spans="2:40" x14ac:dyDescent="0.3">
      <c r="B53" s="70"/>
      <c r="C53" s="72"/>
      <c r="D53" s="72"/>
      <c r="E53" s="69"/>
      <c r="F53" s="69"/>
      <c r="G53" s="69"/>
      <c r="H53" s="68"/>
      <c r="J53" s="70"/>
      <c r="K53" s="72"/>
      <c r="L53" s="72"/>
      <c r="M53" s="69"/>
      <c r="N53" s="69"/>
      <c r="O53" s="69"/>
      <c r="P53" s="68"/>
      <c r="R53" s="70"/>
      <c r="S53" s="72"/>
      <c r="T53" s="72"/>
      <c r="U53" s="69"/>
      <c r="V53" s="69"/>
      <c r="W53" s="69"/>
      <c r="X53" s="68"/>
      <c r="Z53" s="70"/>
      <c r="AA53" s="72"/>
      <c r="AB53" s="72"/>
      <c r="AC53" s="69"/>
      <c r="AD53" s="69"/>
      <c r="AE53" s="69"/>
      <c r="AF53" s="68"/>
      <c r="AH53" s="70"/>
      <c r="AI53" s="72"/>
      <c r="AJ53" s="72"/>
      <c r="AK53" s="69"/>
      <c r="AL53" s="69"/>
      <c r="AM53" s="69"/>
      <c r="AN53" s="68"/>
    </row>
    <row r="54" spans="2:40" ht="14.5" thickBot="1" x14ac:dyDescent="0.35">
      <c r="B54" s="112"/>
      <c r="C54" s="545"/>
      <c r="D54" s="545"/>
      <c r="E54" s="113"/>
      <c r="F54" s="114"/>
      <c r="G54" s="114"/>
      <c r="H54" s="115"/>
      <c r="J54" s="112"/>
      <c r="K54" s="545"/>
      <c r="L54" s="545"/>
      <c r="M54" s="113"/>
      <c r="N54" s="114"/>
      <c r="O54" s="114"/>
      <c r="P54" s="115"/>
      <c r="R54" s="112"/>
      <c r="S54" s="545"/>
      <c r="T54" s="545"/>
      <c r="U54" s="113"/>
      <c r="V54" s="114"/>
      <c r="W54" s="114"/>
      <c r="X54" s="115"/>
      <c r="Z54" s="112"/>
      <c r="AA54" s="545"/>
      <c r="AB54" s="545"/>
      <c r="AC54" s="113"/>
      <c r="AD54" s="114"/>
      <c r="AE54" s="114"/>
      <c r="AF54" s="115"/>
      <c r="AH54" s="112"/>
      <c r="AI54" s="545"/>
      <c r="AJ54" s="545"/>
      <c r="AK54" s="113"/>
      <c r="AL54" s="114"/>
      <c r="AM54" s="114"/>
      <c r="AN54" s="115"/>
    </row>
    <row r="55" spans="2:40" s="63" customFormat="1" ht="65.25" customHeight="1" x14ac:dyDescent="0.3">
      <c r="B55" s="451"/>
      <c r="C55" s="546"/>
      <c r="D55" s="546"/>
      <c r="E55" s="549"/>
      <c r="F55" s="549"/>
      <c r="G55" s="116"/>
    </row>
    <row r="56" spans="2:40" ht="59.25" customHeight="1" x14ac:dyDescent="0.3">
      <c r="B56" s="451"/>
      <c r="C56" s="550"/>
      <c r="D56" s="550"/>
      <c r="E56" s="550"/>
      <c r="F56" s="550"/>
      <c r="G56" s="550"/>
    </row>
    <row r="57" spans="2:40" ht="50.25" customHeight="1" x14ac:dyDescent="0.3">
      <c r="B57" s="451"/>
      <c r="C57" s="548"/>
      <c r="D57" s="548"/>
      <c r="E57" s="551"/>
      <c r="F57" s="551"/>
      <c r="G57" s="116"/>
    </row>
    <row r="58" spans="2:40" ht="100.5" customHeight="1" x14ac:dyDescent="0.3">
      <c r="B58" s="451"/>
      <c r="C58" s="548"/>
      <c r="D58" s="548"/>
      <c r="E58" s="547"/>
      <c r="F58" s="547"/>
      <c r="G58" s="116"/>
    </row>
    <row r="59" spans="2:40" x14ac:dyDescent="0.3">
      <c r="B59" s="451"/>
      <c r="C59" s="451"/>
      <c r="D59" s="451"/>
      <c r="E59" s="116"/>
      <c r="F59" s="116"/>
      <c r="G59" s="116"/>
    </row>
    <row r="60" spans="2:40" x14ac:dyDescent="0.3">
      <c r="B60" s="451"/>
      <c r="C60" s="546"/>
      <c r="D60" s="546"/>
      <c r="E60" s="116"/>
      <c r="F60" s="116"/>
      <c r="G60" s="116"/>
    </row>
    <row r="61" spans="2:40" ht="50.25" customHeight="1" x14ac:dyDescent="0.3">
      <c r="B61" s="451"/>
      <c r="C61" s="546"/>
      <c r="D61" s="546"/>
      <c r="E61" s="547"/>
      <c r="F61" s="547"/>
      <c r="G61" s="116"/>
    </row>
    <row r="62" spans="2:40" ht="100.5" customHeight="1" x14ac:dyDescent="0.3">
      <c r="B62" s="451"/>
      <c r="C62" s="548"/>
      <c r="D62" s="548"/>
      <c r="E62" s="547"/>
      <c r="F62" s="547"/>
      <c r="G62" s="116"/>
    </row>
    <row r="63" spans="2:40" x14ac:dyDescent="0.3">
      <c r="B63" s="451"/>
      <c r="C63" s="117"/>
      <c r="D63" s="451"/>
      <c r="E63" s="118"/>
      <c r="F63" s="116"/>
      <c r="G63" s="116"/>
    </row>
    <row r="64" spans="2:40" x14ac:dyDescent="0.3">
      <c r="B64" s="451"/>
      <c r="C64" s="117"/>
      <c r="D64" s="117"/>
      <c r="E64" s="118"/>
      <c r="F64" s="18"/>
      <c r="G64" s="18"/>
    </row>
  </sheetData>
  <mergeCells count="138">
    <mergeCell ref="C60:D60"/>
    <mergeCell ref="C61:D61"/>
    <mergeCell ref="E61:F61"/>
    <mergeCell ref="C62:D62"/>
    <mergeCell ref="E62:F62"/>
    <mergeCell ref="C55:D55"/>
    <mergeCell ref="E55:F55"/>
    <mergeCell ref="C56:G56"/>
    <mergeCell ref="C57:D57"/>
    <mergeCell ref="E57:F57"/>
    <mergeCell ref="C58:D58"/>
    <mergeCell ref="E58:F58"/>
    <mergeCell ref="AA52:AB52"/>
    <mergeCell ref="AC52:AD52"/>
    <mergeCell ref="AI52:AJ52"/>
    <mergeCell ref="AK52:AL52"/>
    <mergeCell ref="C54:D54"/>
    <mergeCell ref="K54:L54"/>
    <mergeCell ref="S54:T54"/>
    <mergeCell ref="AA54:AB54"/>
    <mergeCell ref="AI54:AJ54"/>
    <mergeCell ref="U51:V51"/>
    <mergeCell ref="C52:D52"/>
    <mergeCell ref="E52:F52"/>
    <mergeCell ref="K52:L52"/>
    <mergeCell ref="M52:N52"/>
    <mergeCell ref="S52:T52"/>
    <mergeCell ref="C50:D50"/>
    <mergeCell ref="E50:F50"/>
    <mergeCell ref="K50:L50"/>
    <mergeCell ref="M50:N50"/>
    <mergeCell ref="S50:T50"/>
    <mergeCell ref="U50:V50"/>
    <mergeCell ref="U52:V52"/>
    <mergeCell ref="AK48:AL48"/>
    <mergeCell ref="C49:F49"/>
    <mergeCell ref="K49:N49"/>
    <mergeCell ref="S49:V49"/>
    <mergeCell ref="AA49:AD49"/>
    <mergeCell ref="AI49:AL49"/>
    <mergeCell ref="AA50:AB50"/>
    <mergeCell ref="AC50:AD50"/>
    <mergeCell ref="AI50:AJ50"/>
    <mergeCell ref="AK50:AL50"/>
    <mergeCell ref="C48:D48"/>
    <mergeCell ref="E48:F48"/>
    <mergeCell ref="K48:L48"/>
    <mergeCell ref="M48:N48"/>
    <mergeCell ref="S48:T48"/>
    <mergeCell ref="U48:V48"/>
    <mergeCell ref="AA48:AB48"/>
    <mergeCell ref="AC48:AD48"/>
    <mergeCell ref="AI48:AJ48"/>
    <mergeCell ref="C32:D32"/>
    <mergeCell ref="K32:L32"/>
    <mergeCell ref="S32:T32"/>
    <mergeCell ref="AA32:AB32"/>
    <mergeCell ref="AI32:AJ32"/>
    <mergeCell ref="C47:F47"/>
    <mergeCell ref="K47:N47"/>
    <mergeCell ref="S47:V47"/>
    <mergeCell ref="AA47:AD47"/>
    <mergeCell ref="AI47:AL47"/>
    <mergeCell ref="C16:D16"/>
    <mergeCell ref="K16:L16"/>
    <mergeCell ref="S16:T16"/>
    <mergeCell ref="AA16:AB16"/>
    <mergeCell ref="AI16:AJ16"/>
    <mergeCell ref="C31:D31"/>
    <mergeCell ref="K31:L31"/>
    <mergeCell ref="S31:T31"/>
    <mergeCell ref="AA31:AB31"/>
    <mergeCell ref="AI31:AJ31"/>
    <mergeCell ref="C13:F13"/>
    <mergeCell ref="K13:N13"/>
    <mergeCell ref="S13:V13"/>
    <mergeCell ref="AA13:AD13"/>
    <mergeCell ref="AI13:AL13"/>
    <mergeCell ref="C15:D15"/>
    <mergeCell ref="K15:L15"/>
    <mergeCell ref="S15:T15"/>
    <mergeCell ref="AA15:AB15"/>
    <mergeCell ref="AI15:AJ15"/>
    <mergeCell ref="AK10:AL10"/>
    <mergeCell ref="C12:D12"/>
    <mergeCell ref="E12:F12"/>
    <mergeCell ref="K12:L12"/>
    <mergeCell ref="M12:N12"/>
    <mergeCell ref="S12:T12"/>
    <mergeCell ref="U12:V12"/>
    <mergeCell ref="AA12:AB12"/>
    <mergeCell ref="AC12:AD12"/>
    <mergeCell ref="AI12:AJ12"/>
    <mergeCell ref="AK12:AL12"/>
    <mergeCell ref="C10:D10"/>
    <mergeCell ref="E10:F10"/>
    <mergeCell ref="K10:L10"/>
    <mergeCell ref="M10:N10"/>
    <mergeCell ref="S10:T10"/>
    <mergeCell ref="U10:V10"/>
    <mergeCell ref="AA10:AB10"/>
    <mergeCell ref="AC10:AD10"/>
    <mergeCell ref="AI10:AJ10"/>
    <mergeCell ref="C8:F8"/>
    <mergeCell ref="K8:N8"/>
    <mergeCell ref="S8:V8"/>
    <mergeCell ref="AA8:AD8"/>
    <mergeCell ref="AI8:AL8"/>
    <mergeCell ref="C9:D9"/>
    <mergeCell ref="E9:F9"/>
    <mergeCell ref="K9:L9"/>
    <mergeCell ref="M9:N9"/>
    <mergeCell ref="S9:T9"/>
    <mergeCell ref="U9:V9"/>
    <mergeCell ref="AA9:AB9"/>
    <mergeCell ref="AC9:AD9"/>
    <mergeCell ref="AI9:AJ9"/>
    <mergeCell ref="AK9:AL9"/>
    <mergeCell ref="C5:F5"/>
    <mergeCell ref="K5:N5"/>
    <mergeCell ref="S5:V5"/>
    <mergeCell ref="AA5:AD5"/>
    <mergeCell ref="AI5:AL5"/>
    <mergeCell ref="C7:D7"/>
    <mergeCell ref="K7:L7"/>
    <mergeCell ref="S7:T7"/>
    <mergeCell ref="AA7:AB7"/>
    <mergeCell ref="AI7:AJ7"/>
    <mergeCell ref="C3:G3"/>
    <mergeCell ref="K3:O3"/>
    <mergeCell ref="S3:W3"/>
    <mergeCell ref="AA3:AE3"/>
    <mergeCell ref="AI3:AM3"/>
    <mergeCell ref="B4:F4"/>
    <mergeCell ref="J4:N4"/>
    <mergeCell ref="R4:V4"/>
    <mergeCell ref="Z4:AD4"/>
    <mergeCell ref="AH4:AL4"/>
  </mergeCells>
  <dataValidations count="2">
    <dataValidation type="list" allowBlank="1" showInputMessage="1" showErrorMessage="1" sqref="E61" xr:uid="{B3C357AB-6D2C-47CE-9393-4148B9E4FE1E}">
      <formula1>$J$67:$J$68</formula1>
    </dataValidation>
    <dataValidation type="whole" allowBlank="1" showInputMessage="1" showErrorMessage="1" sqref="E57 E50:E51 E9 M50:M51 AK9 U50:U51 AK50:AK51 AC50:AC51 AC9" xr:uid="{20340A50-359E-4F98-857A-7DC02C84580B}">
      <formula1>-999999999</formula1>
      <formula2>999999999</formula2>
    </dataValidation>
  </dataValidations>
  <pageMargins left="0.70866141732283472" right="0.70866141732283472" top="0.74803149606299213" bottom="0.74803149606299213" header="0.31496062992125984" footer="0.31496062992125984"/>
  <pageSetup scale="50" orientation="landscape"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H50"/>
  <sheetViews>
    <sheetView tabSelected="1" zoomScale="93" zoomScaleNormal="93" workbookViewId="0">
      <selection activeCell="E10" sqref="E10:F10"/>
    </sheetView>
  </sheetViews>
  <sheetFormatPr defaultColWidth="8.81640625" defaultRowHeight="14.5" x14ac:dyDescent="0.35"/>
  <cols>
    <col min="1" max="2" width="1.81640625" customWidth="1"/>
    <col min="3" max="3" width="38.81640625" customWidth="1"/>
    <col min="4" max="4" width="12" customWidth="1"/>
    <col min="5" max="5" width="36.6328125" customWidth="1"/>
    <col min="6" max="6" width="73" customWidth="1"/>
    <col min="7" max="7" width="2" customWidth="1"/>
    <col min="8" max="8" width="1.453125" customWidth="1"/>
  </cols>
  <sheetData>
    <row r="1" spans="2:7" ht="15" thickBot="1" x14ac:dyDescent="0.4"/>
    <row r="2" spans="2:7" ht="15" thickBot="1" x14ac:dyDescent="0.4">
      <c r="B2" s="119"/>
      <c r="C2" s="120"/>
      <c r="D2" s="120"/>
      <c r="E2" s="120"/>
      <c r="F2" s="120"/>
      <c r="G2" s="121"/>
    </row>
    <row r="3" spans="2:7" ht="20.5" thickBot="1" x14ac:dyDescent="0.45">
      <c r="B3" s="122"/>
      <c r="C3" s="502" t="s">
        <v>1013</v>
      </c>
      <c r="D3" s="503"/>
      <c r="E3" s="503"/>
      <c r="F3" s="504"/>
      <c r="G3" s="123"/>
    </row>
    <row r="4" spans="2:7" x14ac:dyDescent="0.35">
      <c r="B4" s="508"/>
      <c r="C4" s="558"/>
      <c r="D4" s="558"/>
      <c r="E4" s="558"/>
      <c r="F4" s="558"/>
      <c r="G4" s="123"/>
    </row>
    <row r="5" spans="2:7" x14ac:dyDescent="0.35">
      <c r="B5" s="124"/>
      <c r="C5" s="559" t="s">
        <v>291</v>
      </c>
      <c r="D5" s="559"/>
      <c r="E5" s="126"/>
      <c r="F5" s="125"/>
      <c r="G5" s="123"/>
    </row>
    <row r="6" spans="2:7" x14ac:dyDescent="0.35">
      <c r="B6" s="124"/>
      <c r="C6" s="560" t="s">
        <v>292</v>
      </c>
      <c r="D6" s="560"/>
      <c r="E6" s="560"/>
      <c r="F6" s="560"/>
      <c r="G6" s="123"/>
    </row>
    <row r="7" spans="2:7" ht="28.5" thickBot="1" x14ac:dyDescent="0.4">
      <c r="B7" s="124"/>
      <c r="C7" s="132" t="s">
        <v>293</v>
      </c>
      <c r="D7" s="133" t="s">
        <v>83</v>
      </c>
      <c r="E7" s="561" t="s">
        <v>294</v>
      </c>
      <c r="F7" s="562"/>
      <c r="G7" s="123"/>
    </row>
    <row r="8" spans="2:7" ht="125.25" customHeight="1" x14ac:dyDescent="0.35">
      <c r="B8" s="124"/>
      <c r="C8" s="279" t="s">
        <v>295</v>
      </c>
      <c r="D8" s="134" t="s">
        <v>296</v>
      </c>
      <c r="E8" s="565" t="s">
        <v>1014</v>
      </c>
      <c r="F8" s="566"/>
      <c r="G8" s="123"/>
    </row>
    <row r="9" spans="2:7" ht="127.5" customHeight="1" x14ac:dyDescent="0.35">
      <c r="B9" s="124"/>
      <c r="C9" s="135" t="s">
        <v>297</v>
      </c>
      <c r="D9" s="134" t="s">
        <v>298</v>
      </c>
      <c r="E9" s="563" t="s">
        <v>1015</v>
      </c>
      <c r="F9" s="564"/>
      <c r="G9" s="123"/>
    </row>
    <row r="10" spans="2:7" ht="250.5" customHeight="1" x14ac:dyDescent="0.35">
      <c r="B10" s="124"/>
      <c r="C10" s="135" t="s">
        <v>299</v>
      </c>
      <c r="D10" s="135" t="s">
        <v>296</v>
      </c>
      <c r="E10" s="552" t="s">
        <v>300</v>
      </c>
      <c r="F10" s="553"/>
      <c r="G10" s="123"/>
    </row>
    <row r="11" spans="2:7" ht="59.25" customHeight="1" x14ac:dyDescent="0.35">
      <c r="B11" s="124"/>
      <c r="C11" s="135" t="s">
        <v>301</v>
      </c>
      <c r="D11" s="135" t="s">
        <v>298</v>
      </c>
      <c r="E11" s="554" t="s">
        <v>302</v>
      </c>
      <c r="F11" s="555"/>
      <c r="G11" s="123"/>
    </row>
    <row r="12" spans="2:7" ht="108.75" customHeight="1" x14ac:dyDescent="0.35">
      <c r="B12" s="124"/>
      <c r="C12" s="135" t="s">
        <v>303</v>
      </c>
      <c r="D12" s="135" t="s">
        <v>296</v>
      </c>
      <c r="E12" s="567" t="s">
        <v>304</v>
      </c>
      <c r="F12" s="568"/>
      <c r="G12" s="123"/>
    </row>
    <row r="13" spans="2:7" ht="111.75" customHeight="1" x14ac:dyDescent="0.35">
      <c r="B13" s="124"/>
      <c r="C13" s="135" t="s">
        <v>305</v>
      </c>
      <c r="D13" s="135" t="s">
        <v>298</v>
      </c>
      <c r="E13" s="556" t="s">
        <v>1016</v>
      </c>
      <c r="F13" s="557"/>
      <c r="G13" s="123"/>
    </row>
    <row r="14" spans="2:7" ht="100.5" customHeight="1" thickBot="1" x14ac:dyDescent="0.4">
      <c r="B14" s="124"/>
      <c r="C14" s="136" t="s">
        <v>306</v>
      </c>
      <c r="D14" s="135" t="s">
        <v>298</v>
      </c>
      <c r="E14" s="556" t="s">
        <v>307</v>
      </c>
      <c r="F14" s="557"/>
      <c r="G14" s="123"/>
    </row>
    <row r="15" spans="2:7" ht="122.25" customHeight="1" x14ac:dyDescent="0.35">
      <c r="B15" s="124"/>
      <c r="C15" s="135" t="s">
        <v>308</v>
      </c>
      <c r="D15" s="135" t="s">
        <v>309</v>
      </c>
      <c r="E15" s="569" t="s">
        <v>310</v>
      </c>
      <c r="F15" s="570"/>
      <c r="G15" s="123"/>
    </row>
    <row r="16" spans="2:7" x14ac:dyDescent="0.35">
      <c r="B16" s="124"/>
      <c r="C16" s="125"/>
      <c r="D16" s="125"/>
      <c r="E16" s="125"/>
      <c r="F16" s="125"/>
      <c r="G16" s="123"/>
    </row>
    <row r="17" spans="2:8" x14ac:dyDescent="0.35">
      <c r="B17" s="124"/>
      <c r="C17" s="571" t="s">
        <v>311</v>
      </c>
      <c r="D17" s="571"/>
      <c r="E17" s="571"/>
      <c r="F17" s="571"/>
      <c r="G17" s="123"/>
    </row>
    <row r="18" spans="2:8" ht="15" thickBot="1" x14ac:dyDescent="0.4">
      <c r="B18" s="124"/>
      <c r="C18" s="572" t="s">
        <v>312</v>
      </c>
      <c r="D18" s="572"/>
      <c r="E18" s="572"/>
      <c r="F18" s="572"/>
      <c r="G18" s="123"/>
    </row>
    <row r="19" spans="2:8" ht="28.5" thickBot="1" x14ac:dyDescent="0.4">
      <c r="B19" s="124"/>
      <c r="C19" s="132" t="s">
        <v>293</v>
      </c>
      <c r="D19" s="133" t="s">
        <v>83</v>
      </c>
      <c r="E19" s="561" t="s">
        <v>294</v>
      </c>
      <c r="F19" s="562"/>
      <c r="G19" s="123"/>
    </row>
    <row r="20" spans="2:8" ht="155.25" customHeight="1" x14ac:dyDescent="0.35">
      <c r="B20" s="124"/>
      <c r="C20" s="134" t="s">
        <v>1017</v>
      </c>
      <c r="D20" s="134" t="s">
        <v>296</v>
      </c>
      <c r="E20" s="574" t="s">
        <v>1018</v>
      </c>
      <c r="F20" s="575"/>
      <c r="G20" s="123"/>
    </row>
    <row r="21" spans="2:8" ht="299.25" customHeight="1" x14ac:dyDescent="0.35">
      <c r="B21" s="124"/>
      <c r="C21" s="137" t="s">
        <v>313</v>
      </c>
      <c r="D21" s="137" t="s">
        <v>298</v>
      </c>
      <c r="E21" s="576" t="s">
        <v>314</v>
      </c>
      <c r="F21" s="577"/>
      <c r="G21" s="123"/>
    </row>
    <row r="22" spans="2:8" ht="299.25" customHeight="1" x14ac:dyDescent="0.35">
      <c r="B22" s="124"/>
      <c r="C22" s="482" t="s">
        <v>315</v>
      </c>
      <c r="D22" s="481" t="s">
        <v>309</v>
      </c>
      <c r="E22" s="585" t="s">
        <v>1011</v>
      </c>
      <c r="F22" s="586"/>
      <c r="G22" s="123"/>
    </row>
    <row r="23" spans="2:8" x14ac:dyDescent="0.35">
      <c r="B23" s="124"/>
      <c r="C23" s="125"/>
      <c r="D23" s="125"/>
      <c r="E23" s="125"/>
      <c r="F23" s="125"/>
      <c r="G23" s="123"/>
    </row>
    <row r="24" spans="2:8" x14ac:dyDescent="0.35">
      <c r="B24" s="124"/>
      <c r="C24" s="125"/>
      <c r="D24" s="125"/>
      <c r="E24" s="125"/>
      <c r="F24" s="125"/>
      <c r="G24" s="123"/>
    </row>
    <row r="25" spans="2:8" ht="31.5" customHeight="1" x14ac:dyDescent="0.35">
      <c r="B25" s="124"/>
      <c r="C25" s="578" t="s">
        <v>316</v>
      </c>
      <c r="D25" s="578"/>
      <c r="E25" s="578"/>
      <c r="F25" s="578"/>
      <c r="G25" s="123"/>
    </row>
    <row r="26" spans="2:8" ht="15" thickBot="1" x14ac:dyDescent="0.4">
      <c r="B26" s="124"/>
      <c r="C26" s="560" t="s">
        <v>317</v>
      </c>
      <c r="D26" s="560"/>
      <c r="E26" s="579"/>
      <c r="F26" s="579"/>
      <c r="G26" s="123"/>
    </row>
    <row r="27" spans="2:8" ht="100.5" customHeight="1" thickBot="1" x14ac:dyDescent="0.4">
      <c r="B27" s="124"/>
      <c r="C27" s="580" t="s">
        <v>1012</v>
      </c>
      <c r="D27" s="581"/>
      <c r="E27" s="581"/>
      <c r="F27" s="582"/>
      <c r="G27" s="123"/>
    </row>
    <row r="28" spans="2:8" ht="15" thickBot="1" x14ac:dyDescent="0.4">
      <c r="B28" s="138"/>
      <c r="C28" s="583"/>
      <c r="D28" s="584"/>
      <c r="E28" s="583"/>
      <c r="F28" s="584"/>
      <c r="G28" s="139"/>
      <c r="H28" s="140"/>
    </row>
    <row r="29" spans="2:8" ht="15" customHeight="1" x14ac:dyDescent="0.35">
      <c r="B29" s="141"/>
      <c r="C29" s="573"/>
      <c r="D29" s="573"/>
      <c r="E29" s="573"/>
      <c r="F29" s="573"/>
      <c r="G29" s="141"/>
    </row>
    <row r="30" spans="2:8" x14ac:dyDescent="0.35">
      <c r="B30" s="129"/>
      <c r="C30" s="573"/>
      <c r="D30" s="573"/>
      <c r="E30" s="573"/>
      <c r="F30" s="573"/>
      <c r="G30" s="129"/>
    </row>
    <row r="31" spans="2:8" x14ac:dyDescent="0.35">
      <c r="B31" s="129"/>
      <c r="C31" s="588"/>
      <c r="D31" s="588"/>
      <c r="E31" s="588"/>
      <c r="F31" s="588"/>
      <c r="G31" s="129"/>
    </row>
    <row r="32" spans="2:8" x14ac:dyDescent="0.35">
      <c r="B32" s="129"/>
      <c r="C32" s="129"/>
      <c r="D32" s="129"/>
      <c r="E32" s="129"/>
      <c r="F32" s="129"/>
      <c r="G32" s="129"/>
    </row>
    <row r="33" spans="2:7" x14ac:dyDescent="0.35">
      <c r="B33" s="129"/>
      <c r="G33" s="129"/>
    </row>
    <row r="34" spans="2:7" x14ac:dyDescent="0.35">
      <c r="B34" s="129"/>
      <c r="C34" s="587"/>
      <c r="D34" s="587"/>
      <c r="E34" s="130"/>
      <c r="F34" s="129"/>
      <c r="G34" s="129"/>
    </row>
    <row r="35" spans="2:7" x14ac:dyDescent="0.35">
      <c r="B35" s="129"/>
      <c r="C35" s="587"/>
      <c r="D35" s="587"/>
      <c r="E35" s="130"/>
      <c r="F35" s="129"/>
      <c r="G35" s="129"/>
    </row>
    <row r="36" spans="2:7" x14ac:dyDescent="0.35">
      <c r="B36" s="129"/>
      <c r="C36" s="589"/>
      <c r="D36" s="589"/>
      <c r="E36" s="589"/>
      <c r="F36" s="589"/>
      <c r="G36" s="129"/>
    </row>
    <row r="37" spans="2:7" x14ac:dyDescent="0.35">
      <c r="B37" s="129"/>
      <c r="C37" s="590"/>
      <c r="D37" s="590"/>
      <c r="E37" s="591"/>
      <c r="F37" s="591"/>
      <c r="G37" s="129"/>
    </row>
    <row r="38" spans="2:7" x14ac:dyDescent="0.35">
      <c r="B38" s="129"/>
      <c r="C38" s="590"/>
      <c r="D38" s="590"/>
      <c r="E38" s="592"/>
      <c r="F38" s="592"/>
      <c r="G38" s="129"/>
    </row>
    <row r="39" spans="2:7" x14ac:dyDescent="0.35">
      <c r="B39" s="129"/>
      <c r="C39" s="129"/>
      <c r="D39" s="129"/>
      <c r="E39" s="129"/>
      <c r="F39" s="129"/>
      <c r="G39" s="129"/>
    </row>
    <row r="40" spans="2:7" x14ac:dyDescent="0.35">
      <c r="B40" s="129"/>
      <c r="C40" s="587"/>
      <c r="D40" s="587"/>
      <c r="E40" s="130"/>
      <c r="F40" s="129"/>
      <c r="G40" s="129"/>
    </row>
    <row r="41" spans="2:7" x14ac:dyDescent="0.35">
      <c r="B41" s="129"/>
      <c r="C41" s="587"/>
      <c r="D41" s="587"/>
      <c r="E41" s="593"/>
      <c r="F41" s="593"/>
      <c r="G41" s="129"/>
    </row>
    <row r="42" spans="2:7" x14ac:dyDescent="0.35">
      <c r="B42" s="129"/>
      <c r="C42" s="130"/>
      <c r="D42" s="130"/>
      <c r="E42" s="130"/>
      <c r="F42" s="130"/>
      <c r="G42" s="129"/>
    </row>
    <row r="43" spans="2:7" x14ac:dyDescent="0.35">
      <c r="B43" s="129"/>
      <c r="C43" s="590"/>
      <c r="D43" s="590"/>
      <c r="E43" s="591"/>
      <c r="F43" s="591"/>
      <c r="G43" s="129"/>
    </row>
    <row r="44" spans="2:7" x14ac:dyDescent="0.35">
      <c r="B44" s="129"/>
      <c r="C44" s="590"/>
      <c r="D44" s="590"/>
      <c r="E44" s="592"/>
      <c r="F44" s="592"/>
      <c r="G44" s="129"/>
    </row>
    <row r="45" spans="2:7" x14ac:dyDescent="0.35">
      <c r="B45" s="129"/>
      <c r="C45" s="129"/>
      <c r="D45" s="129"/>
      <c r="E45" s="129"/>
      <c r="F45" s="129"/>
      <c r="G45" s="129"/>
    </row>
    <row r="46" spans="2:7" x14ac:dyDescent="0.35">
      <c r="B46" s="129"/>
      <c r="C46" s="587"/>
      <c r="D46" s="587"/>
      <c r="E46" s="129"/>
      <c r="F46" s="129"/>
      <c r="G46" s="129"/>
    </row>
    <row r="47" spans="2:7" x14ac:dyDescent="0.35">
      <c r="B47" s="129"/>
      <c r="C47" s="587"/>
      <c r="D47" s="587"/>
      <c r="E47" s="592"/>
      <c r="F47" s="592"/>
      <c r="G47" s="129"/>
    </row>
    <row r="48" spans="2:7" x14ac:dyDescent="0.35">
      <c r="B48" s="129"/>
      <c r="C48" s="590"/>
      <c r="D48" s="590"/>
      <c r="E48" s="592"/>
      <c r="F48" s="592"/>
      <c r="G48" s="129"/>
    </row>
    <row r="49" spans="2:7" x14ac:dyDescent="0.35">
      <c r="B49" s="129"/>
      <c r="C49" s="131"/>
      <c r="D49" s="129"/>
      <c r="E49" s="131"/>
      <c r="F49" s="129"/>
      <c r="G49" s="129"/>
    </row>
    <row r="50" spans="2:7" x14ac:dyDescent="0.35">
      <c r="B50" s="129"/>
      <c r="C50" s="131"/>
      <c r="D50" s="131"/>
      <c r="E50" s="131"/>
      <c r="F50" s="131"/>
      <c r="G50" s="131"/>
    </row>
  </sheetData>
  <mergeCells count="50">
    <mergeCell ref="C46:D46"/>
    <mergeCell ref="C47:D47"/>
    <mergeCell ref="E47:F47"/>
    <mergeCell ref="C48:D48"/>
    <mergeCell ref="E48:F48"/>
    <mergeCell ref="C41:D41"/>
    <mergeCell ref="E41:F41"/>
    <mergeCell ref="C43:D43"/>
    <mergeCell ref="E43:F43"/>
    <mergeCell ref="C44:D44"/>
    <mergeCell ref="E44:F44"/>
    <mergeCell ref="C40:D40"/>
    <mergeCell ref="C30:D30"/>
    <mergeCell ref="E30:F30"/>
    <mergeCell ref="C31:D31"/>
    <mergeCell ref="E31:F31"/>
    <mergeCell ref="C34:D34"/>
    <mergeCell ref="C35:D35"/>
    <mergeCell ref="C36:F36"/>
    <mergeCell ref="C37:D37"/>
    <mergeCell ref="E37:F37"/>
    <mergeCell ref="C38:D38"/>
    <mergeCell ref="E38:F38"/>
    <mergeCell ref="E14:F14"/>
    <mergeCell ref="E15:F15"/>
    <mergeCell ref="C17:F17"/>
    <mergeCell ref="C18:F18"/>
    <mergeCell ref="C29:D29"/>
    <mergeCell ref="E29:F29"/>
    <mergeCell ref="E19:F19"/>
    <mergeCell ref="E20:F20"/>
    <mergeCell ref="E21:F21"/>
    <mergeCell ref="C25:F25"/>
    <mergeCell ref="C26:D26"/>
    <mergeCell ref="E26:F26"/>
    <mergeCell ref="C27:F27"/>
    <mergeCell ref="C28:D28"/>
    <mergeCell ref="E28:F28"/>
    <mergeCell ref="E22:F22"/>
    <mergeCell ref="E10:F10"/>
    <mergeCell ref="E11:F11"/>
    <mergeCell ref="E13:F13"/>
    <mergeCell ref="C3:F3"/>
    <mergeCell ref="B4:F4"/>
    <mergeCell ref="C5:D5"/>
    <mergeCell ref="C6:F6"/>
    <mergeCell ref="E7:F7"/>
    <mergeCell ref="E9:F9"/>
    <mergeCell ref="E8:F8"/>
    <mergeCell ref="E12:F12"/>
  </mergeCells>
  <dataValidations count="2">
    <dataValidation type="list" allowBlank="1" showInputMessage="1" showErrorMessage="1" sqref="E47" xr:uid="{00000000-0002-0000-0300-000000000000}">
      <formula1>$K$53:$K$54</formula1>
    </dataValidation>
    <dataValidation type="whole" allowBlank="1" showInputMessage="1" showErrorMessage="1" sqref="E43 E37" xr:uid="{00000000-0002-0000-0300-000001000000}">
      <formula1>-999999999</formula1>
      <formula2>999999999</formula2>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B1:U71"/>
  <sheetViews>
    <sheetView topLeftCell="C12" zoomScale="80" zoomScaleNormal="80" workbookViewId="0">
      <selection activeCell="F15" sqref="F15"/>
    </sheetView>
  </sheetViews>
  <sheetFormatPr defaultColWidth="9.1796875" defaultRowHeight="14.5" x14ac:dyDescent="0.35"/>
  <cols>
    <col min="1" max="2" width="1.81640625" style="142" customWidth="1"/>
    <col min="3" max="3" width="45.453125" style="142" customWidth="1"/>
    <col min="4" max="4" width="6.36328125" style="142" customWidth="1"/>
    <col min="5" max="5" width="8.1796875" style="142" customWidth="1"/>
    <col min="6" max="6" width="18.36328125" style="142" customWidth="1"/>
    <col min="7" max="7" width="35.453125" style="142" customWidth="1"/>
    <col min="8" max="8" width="13.36328125" style="142" customWidth="1"/>
    <col min="9" max="9" width="9.36328125" style="142" customWidth="1"/>
    <col min="10" max="10" width="68" style="142" customWidth="1"/>
    <col min="11" max="11" width="33.453125" style="142" customWidth="1"/>
    <col min="12" max="12" width="41.6328125" style="142" customWidth="1"/>
    <col min="13" max="14" width="2" style="142" customWidth="1"/>
    <col min="15" max="16384" width="9.1796875" style="142"/>
  </cols>
  <sheetData>
    <row r="1" spans="2:14" ht="15" thickBot="1" x14ac:dyDescent="0.4"/>
    <row r="2" spans="2:14" ht="15" thickBot="1" x14ac:dyDescent="0.4">
      <c r="B2" s="143"/>
      <c r="C2" s="144"/>
      <c r="D2" s="144"/>
      <c r="E2" s="144"/>
      <c r="F2" s="144"/>
      <c r="G2" s="144"/>
      <c r="H2" s="144"/>
      <c r="I2" s="144"/>
      <c r="J2" s="144"/>
      <c r="K2" s="144"/>
      <c r="L2" s="144"/>
      <c r="M2" s="145"/>
      <c r="N2" s="146"/>
    </row>
    <row r="3" spans="2:14" customFormat="1" ht="20.5" thickBot="1" x14ac:dyDescent="0.45">
      <c r="B3" s="122"/>
      <c r="C3" s="594" t="s">
        <v>318</v>
      </c>
      <c r="D3" s="595"/>
      <c r="E3" s="595"/>
      <c r="F3" s="595"/>
      <c r="G3" s="596"/>
      <c r="H3" s="147"/>
      <c r="I3" s="147"/>
      <c r="J3" s="147"/>
      <c r="K3" s="147"/>
      <c r="L3" s="147"/>
      <c r="M3" s="148"/>
      <c r="N3" s="149"/>
    </row>
    <row r="4" spans="2:14" customFormat="1" x14ac:dyDescent="0.35">
      <c r="B4" s="122"/>
      <c r="C4" s="147"/>
      <c r="D4" s="147"/>
      <c r="E4" s="147"/>
      <c r="F4" s="147"/>
      <c r="G4" s="147"/>
      <c r="H4" s="147"/>
      <c r="I4" s="147"/>
      <c r="J4" s="147"/>
      <c r="K4" s="147"/>
      <c r="L4" s="147"/>
      <c r="M4" s="148"/>
      <c r="N4" s="149"/>
    </row>
    <row r="5" spans="2:14" x14ac:dyDescent="0.35">
      <c r="B5" s="150"/>
      <c r="C5" s="151"/>
      <c r="D5" s="151"/>
      <c r="E5" s="151"/>
      <c r="F5" s="151"/>
      <c r="G5" s="151"/>
      <c r="H5" s="151"/>
      <c r="I5" s="151"/>
      <c r="J5" s="151"/>
      <c r="K5" s="151"/>
      <c r="L5" s="151"/>
      <c r="M5" s="152"/>
      <c r="N5" s="146"/>
    </row>
    <row r="6" spans="2:14" x14ac:dyDescent="0.35">
      <c r="B6" s="150"/>
      <c r="C6" s="153" t="s">
        <v>319</v>
      </c>
      <c r="D6" s="151"/>
      <c r="E6" s="151"/>
      <c r="F6" s="151"/>
      <c r="G6" s="151"/>
      <c r="H6" s="151"/>
      <c r="I6" s="151"/>
      <c r="J6" s="151"/>
      <c r="K6" s="151"/>
      <c r="L6" s="151"/>
      <c r="M6" s="152"/>
      <c r="N6" s="146"/>
    </row>
    <row r="7" spans="2:14" ht="15" thickBot="1" x14ac:dyDescent="0.4">
      <c r="B7" s="150"/>
      <c r="C7" s="151"/>
      <c r="D7" s="151"/>
      <c r="E7" s="151"/>
      <c r="F7" s="151"/>
      <c r="G7" s="151"/>
      <c r="H7" s="151"/>
      <c r="I7" s="151"/>
      <c r="J7" s="151"/>
      <c r="K7" s="151"/>
      <c r="L7" s="151"/>
      <c r="M7" s="152"/>
      <c r="N7" s="146"/>
    </row>
    <row r="8" spans="2:14" ht="51" customHeight="1" thickBot="1" x14ac:dyDescent="0.4">
      <c r="B8" s="150"/>
      <c r="C8" s="303" t="s">
        <v>320</v>
      </c>
      <c r="D8" s="597" t="s">
        <v>20</v>
      </c>
      <c r="E8" s="597"/>
      <c r="F8" s="597"/>
      <c r="G8" s="598"/>
      <c r="H8" s="151"/>
      <c r="I8" s="151"/>
      <c r="J8" s="151"/>
      <c r="K8" s="151"/>
      <c r="L8" s="151"/>
      <c r="M8" s="152"/>
      <c r="N8" s="146"/>
    </row>
    <row r="9" spans="2:14" ht="15" thickBot="1" x14ac:dyDescent="0.4">
      <c r="B9" s="150"/>
      <c r="C9" s="151"/>
      <c r="D9" s="151"/>
      <c r="E9" s="151"/>
      <c r="F9" s="151"/>
      <c r="G9" s="151"/>
      <c r="H9" s="151"/>
      <c r="I9" s="151"/>
      <c r="J9" s="151"/>
      <c r="K9" s="151"/>
      <c r="L9" s="151"/>
      <c r="M9" s="152"/>
      <c r="N9" s="146"/>
    </row>
    <row r="10" spans="2:14" ht="102" customHeight="1" x14ac:dyDescent="0.35">
      <c r="B10" s="150"/>
      <c r="C10" s="307" t="s">
        <v>321</v>
      </c>
      <c r="D10" s="304" t="s">
        <v>322</v>
      </c>
      <c r="E10" s="304" t="s">
        <v>323</v>
      </c>
      <c r="F10" s="304" t="s">
        <v>324</v>
      </c>
      <c r="G10" s="304" t="s">
        <v>325</v>
      </c>
      <c r="H10" s="304" t="s">
        <v>326</v>
      </c>
      <c r="I10" s="304" t="s">
        <v>327</v>
      </c>
      <c r="J10" s="304" t="s">
        <v>328</v>
      </c>
      <c r="K10" s="304" t="s">
        <v>329</v>
      </c>
      <c r="L10" s="305" t="s">
        <v>330</v>
      </c>
      <c r="M10" s="152"/>
      <c r="N10" s="154"/>
    </row>
    <row r="11" spans="2:14" ht="31.5" customHeight="1" x14ac:dyDescent="0.35">
      <c r="B11" s="150"/>
      <c r="C11" s="155" t="s">
        <v>331</v>
      </c>
      <c r="D11" s="156" t="s">
        <v>288</v>
      </c>
      <c r="E11" s="156" t="s">
        <v>288</v>
      </c>
      <c r="F11" s="157" t="s">
        <v>332</v>
      </c>
      <c r="G11" s="157" t="s">
        <v>332</v>
      </c>
      <c r="H11" s="157" t="s">
        <v>333</v>
      </c>
      <c r="I11" s="157" t="s">
        <v>333</v>
      </c>
      <c r="J11" s="157" t="s">
        <v>288</v>
      </c>
      <c r="K11" s="157" t="s">
        <v>288</v>
      </c>
      <c r="L11" s="157" t="s">
        <v>288</v>
      </c>
      <c r="M11" s="159"/>
      <c r="N11" s="154"/>
    </row>
    <row r="12" spans="2:14" ht="323.25" customHeight="1" x14ac:dyDescent="0.35">
      <c r="B12" s="150"/>
      <c r="C12" s="155" t="s">
        <v>334</v>
      </c>
      <c r="D12" s="156" t="s">
        <v>20</v>
      </c>
      <c r="E12" s="156" t="s">
        <v>29</v>
      </c>
      <c r="F12" s="157" t="s">
        <v>335</v>
      </c>
      <c r="G12" s="157" t="s">
        <v>336</v>
      </c>
      <c r="H12" s="157" t="s">
        <v>333</v>
      </c>
      <c r="I12" s="157" t="s">
        <v>333</v>
      </c>
      <c r="J12" s="476" t="s">
        <v>1004</v>
      </c>
      <c r="K12" s="157"/>
      <c r="L12" s="158"/>
      <c r="M12" s="159"/>
      <c r="N12" s="154"/>
    </row>
    <row r="13" spans="2:14" ht="171.75" customHeight="1" x14ac:dyDescent="0.35">
      <c r="B13" s="150"/>
      <c r="C13" s="155" t="s">
        <v>337</v>
      </c>
      <c r="D13" s="156" t="s">
        <v>20</v>
      </c>
      <c r="E13" s="156" t="s">
        <v>29</v>
      </c>
      <c r="F13" s="157" t="s">
        <v>338</v>
      </c>
      <c r="G13" s="157" t="s">
        <v>339</v>
      </c>
      <c r="H13" s="157" t="s">
        <v>333</v>
      </c>
      <c r="I13" s="157" t="s">
        <v>333</v>
      </c>
      <c r="J13" s="476" t="s">
        <v>1005</v>
      </c>
      <c r="K13" s="157"/>
      <c r="L13" s="158"/>
      <c r="M13" s="159"/>
      <c r="N13" s="154"/>
    </row>
    <row r="14" spans="2:14" ht="55.5" customHeight="1" x14ac:dyDescent="0.35">
      <c r="B14" s="150"/>
      <c r="C14" s="155" t="s">
        <v>340</v>
      </c>
      <c r="D14" s="156" t="s">
        <v>288</v>
      </c>
      <c r="E14" s="156" t="s">
        <v>288</v>
      </c>
      <c r="F14" s="157" t="s">
        <v>332</v>
      </c>
      <c r="G14" s="157" t="s">
        <v>332</v>
      </c>
      <c r="H14" s="157" t="s">
        <v>333</v>
      </c>
      <c r="I14" s="157" t="s">
        <v>333</v>
      </c>
      <c r="J14" s="157" t="s">
        <v>288</v>
      </c>
      <c r="K14" s="157"/>
      <c r="L14" s="158"/>
      <c r="M14" s="159"/>
      <c r="N14" s="154"/>
    </row>
    <row r="15" spans="2:14" ht="226.5" customHeight="1" x14ac:dyDescent="0.35">
      <c r="B15" s="150"/>
      <c r="C15" s="155" t="s">
        <v>341</v>
      </c>
      <c r="D15" s="156" t="s">
        <v>20</v>
      </c>
      <c r="E15" s="156" t="s">
        <v>29</v>
      </c>
      <c r="F15" s="157" t="s">
        <v>342</v>
      </c>
      <c r="G15" s="157" t="s">
        <v>343</v>
      </c>
      <c r="H15" s="157" t="s">
        <v>333</v>
      </c>
      <c r="I15" s="157" t="s">
        <v>333</v>
      </c>
      <c r="J15" s="476" t="s">
        <v>344</v>
      </c>
      <c r="K15" s="157"/>
      <c r="L15" s="158"/>
      <c r="M15" s="159"/>
      <c r="N15" s="154"/>
    </row>
    <row r="16" spans="2:14" ht="32.25" customHeight="1" x14ac:dyDescent="0.35">
      <c r="B16" s="150"/>
      <c r="C16" s="155" t="s">
        <v>345</v>
      </c>
      <c r="D16" s="156"/>
      <c r="E16" s="156"/>
      <c r="F16" s="157" t="s">
        <v>332</v>
      </c>
      <c r="G16" s="157" t="s">
        <v>332</v>
      </c>
      <c r="H16" s="157" t="s">
        <v>333</v>
      </c>
      <c r="I16" s="157" t="s">
        <v>333</v>
      </c>
      <c r="J16" s="157" t="s">
        <v>288</v>
      </c>
      <c r="K16" s="157"/>
      <c r="L16" s="158"/>
      <c r="M16" s="159"/>
      <c r="N16" s="154"/>
    </row>
    <row r="17" spans="2:14" ht="220.5" customHeight="1" x14ac:dyDescent="0.35">
      <c r="B17" s="150"/>
      <c r="C17" s="155" t="s">
        <v>346</v>
      </c>
      <c r="D17" s="156" t="s">
        <v>20</v>
      </c>
      <c r="E17" s="156" t="s">
        <v>29</v>
      </c>
      <c r="F17" s="157" t="s">
        <v>347</v>
      </c>
      <c r="G17" s="157" t="s">
        <v>347</v>
      </c>
      <c r="H17" s="157" t="s">
        <v>333</v>
      </c>
      <c r="I17" s="157" t="s">
        <v>333</v>
      </c>
      <c r="J17" s="476" t="s">
        <v>1006</v>
      </c>
      <c r="K17" s="157"/>
      <c r="L17" s="158"/>
      <c r="M17" s="159"/>
      <c r="N17" s="154"/>
    </row>
    <row r="18" spans="2:14" ht="29.25" customHeight="1" x14ac:dyDescent="0.35">
      <c r="B18" s="150"/>
      <c r="C18" s="155" t="s">
        <v>348</v>
      </c>
      <c r="D18" s="157" t="s">
        <v>332</v>
      </c>
      <c r="E18" s="157" t="s">
        <v>332</v>
      </c>
      <c r="F18" s="157" t="s">
        <v>332</v>
      </c>
      <c r="G18" s="157" t="s">
        <v>332</v>
      </c>
      <c r="H18" s="157" t="s">
        <v>333</v>
      </c>
      <c r="I18" s="157" t="s">
        <v>333</v>
      </c>
      <c r="J18" s="157" t="s">
        <v>288</v>
      </c>
      <c r="K18" s="157"/>
      <c r="L18" s="158"/>
      <c r="M18" s="159"/>
      <c r="N18" s="154"/>
    </row>
    <row r="19" spans="2:14" ht="42" customHeight="1" x14ac:dyDescent="0.35">
      <c r="B19" s="150"/>
      <c r="C19" s="155" t="s">
        <v>349</v>
      </c>
      <c r="D19" s="157" t="s">
        <v>332</v>
      </c>
      <c r="E19" s="157" t="s">
        <v>332</v>
      </c>
      <c r="F19" s="157" t="s">
        <v>332</v>
      </c>
      <c r="G19" s="157" t="s">
        <v>332</v>
      </c>
      <c r="H19" s="157" t="s">
        <v>333</v>
      </c>
      <c r="I19" s="157" t="s">
        <v>333</v>
      </c>
      <c r="J19" s="157" t="s">
        <v>288</v>
      </c>
      <c r="K19" s="157"/>
      <c r="L19" s="158"/>
      <c r="M19" s="159"/>
      <c r="N19" s="154"/>
    </row>
    <row r="20" spans="2:14" ht="276" customHeight="1" x14ac:dyDescent="0.35">
      <c r="B20" s="150"/>
      <c r="C20" s="155" t="s">
        <v>350</v>
      </c>
      <c r="D20" s="156" t="s">
        <v>20</v>
      </c>
      <c r="E20" s="156" t="s">
        <v>29</v>
      </c>
      <c r="F20" s="157" t="s">
        <v>1007</v>
      </c>
      <c r="G20" s="157" t="s">
        <v>351</v>
      </c>
      <c r="H20" s="157" t="s">
        <v>333</v>
      </c>
      <c r="I20" s="157" t="s">
        <v>333</v>
      </c>
      <c r="J20" s="157" t="s">
        <v>1008</v>
      </c>
      <c r="K20" s="157"/>
      <c r="L20" s="158"/>
      <c r="M20" s="159"/>
      <c r="N20" s="154"/>
    </row>
    <row r="21" spans="2:14" ht="225" customHeight="1" x14ac:dyDescent="0.35">
      <c r="B21" s="150"/>
      <c r="C21" s="155" t="s">
        <v>352</v>
      </c>
      <c r="D21" s="156" t="s">
        <v>20</v>
      </c>
      <c r="E21" s="156" t="s">
        <v>29</v>
      </c>
      <c r="F21" s="157" t="s">
        <v>353</v>
      </c>
      <c r="G21" s="157" t="s">
        <v>354</v>
      </c>
      <c r="H21" s="157" t="s">
        <v>333</v>
      </c>
      <c r="I21" s="157" t="s">
        <v>333</v>
      </c>
      <c r="J21" s="157" t="s">
        <v>1022</v>
      </c>
      <c r="K21" s="157"/>
      <c r="L21" s="158"/>
      <c r="M21" s="159"/>
      <c r="N21" s="154"/>
    </row>
    <row r="22" spans="2:14" ht="210" customHeight="1" x14ac:dyDescent="0.35">
      <c r="B22" s="150"/>
      <c r="C22" s="155" t="s">
        <v>355</v>
      </c>
      <c r="D22" s="156" t="s">
        <v>20</v>
      </c>
      <c r="E22" s="156" t="s">
        <v>29</v>
      </c>
      <c r="F22" s="157" t="s">
        <v>356</v>
      </c>
      <c r="G22" s="157" t="s">
        <v>356</v>
      </c>
      <c r="H22" s="157" t="s">
        <v>333</v>
      </c>
      <c r="I22" s="157" t="s">
        <v>333</v>
      </c>
      <c r="J22" s="157" t="s">
        <v>1009</v>
      </c>
      <c r="K22" s="157"/>
      <c r="L22" s="158"/>
      <c r="M22" s="159"/>
      <c r="N22" s="154"/>
    </row>
    <row r="23" spans="2:14" ht="20.25" customHeight="1" x14ac:dyDescent="0.35">
      <c r="B23" s="150"/>
      <c r="C23" s="155" t="s">
        <v>357</v>
      </c>
      <c r="D23" s="156" t="s">
        <v>288</v>
      </c>
      <c r="E23" s="156" t="s">
        <v>288</v>
      </c>
      <c r="F23" s="157" t="s">
        <v>332</v>
      </c>
      <c r="G23" s="157" t="s">
        <v>332</v>
      </c>
      <c r="H23" s="157" t="s">
        <v>333</v>
      </c>
      <c r="I23" s="157" t="s">
        <v>333</v>
      </c>
      <c r="J23" s="157" t="s">
        <v>288</v>
      </c>
      <c r="K23" s="157"/>
      <c r="L23" s="158"/>
      <c r="M23" s="159"/>
      <c r="N23" s="154"/>
    </row>
    <row r="24" spans="2:14" ht="224.25" customHeight="1" x14ac:dyDescent="0.35">
      <c r="B24" s="150"/>
      <c r="C24" s="155" t="s">
        <v>358</v>
      </c>
      <c r="D24" s="156" t="s">
        <v>29</v>
      </c>
      <c r="E24" s="156" t="s">
        <v>20</v>
      </c>
      <c r="F24" s="157" t="s">
        <v>359</v>
      </c>
      <c r="G24" s="157" t="s">
        <v>360</v>
      </c>
      <c r="H24" s="157" t="s">
        <v>333</v>
      </c>
      <c r="I24" s="157" t="s">
        <v>333</v>
      </c>
      <c r="J24" s="477" t="s">
        <v>1010</v>
      </c>
      <c r="K24" s="485"/>
      <c r="L24" s="158"/>
      <c r="M24" s="159"/>
      <c r="N24" s="154"/>
    </row>
    <row r="25" spans="2:14" ht="54" customHeight="1" thickBot="1" x14ac:dyDescent="0.4">
      <c r="B25" s="150"/>
      <c r="C25" s="160" t="s">
        <v>361</v>
      </c>
      <c r="D25" s="306" t="s">
        <v>332</v>
      </c>
      <c r="E25" s="306" t="s">
        <v>332</v>
      </c>
      <c r="F25" s="306" t="s">
        <v>332</v>
      </c>
      <c r="G25" s="306" t="s">
        <v>332</v>
      </c>
      <c r="H25" s="157" t="s">
        <v>333</v>
      </c>
      <c r="I25" s="157" t="s">
        <v>333</v>
      </c>
      <c r="J25" s="306" t="s">
        <v>288</v>
      </c>
      <c r="K25" s="306"/>
      <c r="L25" s="226"/>
      <c r="M25" s="159"/>
      <c r="N25" s="154"/>
    </row>
    <row r="26" spans="2:14" x14ac:dyDescent="0.35">
      <c r="B26" s="150"/>
      <c r="C26" s="161"/>
      <c r="D26" s="161"/>
      <c r="E26" s="161"/>
      <c r="F26" s="161"/>
      <c r="G26" s="161"/>
      <c r="H26" s="161"/>
      <c r="I26" s="161"/>
      <c r="J26" s="161"/>
      <c r="K26" s="161"/>
      <c r="L26" s="161"/>
      <c r="M26" s="152"/>
      <c r="N26" s="146"/>
    </row>
    <row r="27" spans="2:14" x14ac:dyDescent="0.35">
      <c r="B27" s="150"/>
      <c r="C27" s="161"/>
      <c r="D27" s="161"/>
      <c r="E27" s="161"/>
      <c r="F27" s="161"/>
      <c r="G27" s="161"/>
      <c r="H27" s="161"/>
      <c r="I27" s="161"/>
      <c r="J27" s="161"/>
      <c r="K27" s="161"/>
      <c r="L27" s="161"/>
      <c r="M27" s="152"/>
      <c r="N27" s="146"/>
    </row>
    <row r="28" spans="2:14" x14ac:dyDescent="0.35">
      <c r="B28" s="150"/>
      <c r="C28" s="153" t="s">
        <v>362</v>
      </c>
      <c r="D28" s="161"/>
      <c r="E28" s="161"/>
      <c r="F28" s="161"/>
      <c r="G28" s="161"/>
      <c r="H28" s="161"/>
      <c r="I28" s="161"/>
      <c r="J28" s="161"/>
      <c r="K28" s="161"/>
      <c r="L28" s="161"/>
      <c r="M28" s="152"/>
      <c r="N28" s="146"/>
    </row>
    <row r="29" spans="2:14" ht="15" thickBot="1" x14ac:dyDescent="0.4">
      <c r="B29" s="150"/>
      <c r="C29" s="153"/>
      <c r="D29" s="161"/>
      <c r="E29" s="161"/>
      <c r="F29" s="161"/>
      <c r="G29" s="161"/>
      <c r="H29" s="161"/>
      <c r="I29" s="161"/>
      <c r="J29" s="161"/>
      <c r="K29" s="161"/>
      <c r="L29" s="161"/>
      <c r="M29" s="152"/>
      <c r="N29" s="146"/>
    </row>
    <row r="30" spans="2:14" s="165" customFormat="1" ht="40.5" customHeight="1" x14ac:dyDescent="0.35">
      <c r="B30" s="162"/>
      <c r="C30" s="599" t="s">
        <v>363</v>
      </c>
      <c r="D30" s="600"/>
      <c r="E30" s="601" t="s">
        <v>20</v>
      </c>
      <c r="F30" s="601"/>
      <c r="G30" s="602"/>
      <c r="H30" s="151"/>
      <c r="I30" s="151"/>
      <c r="J30" s="151"/>
      <c r="K30" s="151"/>
      <c r="L30" s="151"/>
      <c r="M30" s="163"/>
      <c r="N30" s="164"/>
    </row>
    <row r="31" spans="2:14" s="165" customFormat="1" ht="312.75" customHeight="1" x14ac:dyDescent="0.35">
      <c r="B31" s="162"/>
      <c r="C31" s="603" t="s">
        <v>364</v>
      </c>
      <c r="D31" s="604"/>
      <c r="E31" s="605" t="s">
        <v>365</v>
      </c>
      <c r="F31" s="606"/>
      <c r="G31" s="607"/>
      <c r="H31" s="151"/>
      <c r="I31" s="151"/>
      <c r="J31" s="151"/>
      <c r="K31" s="151"/>
      <c r="L31" s="151"/>
      <c r="M31" s="163"/>
      <c r="N31" s="164"/>
    </row>
    <row r="32" spans="2:14" s="165" customFormat="1" ht="243.75" customHeight="1" thickBot="1" x14ac:dyDescent="0.4">
      <c r="B32" s="162"/>
      <c r="C32" s="613" t="s">
        <v>366</v>
      </c>
      <c r="D32" s="614"/>
      <c r="E32" s="610" t="s">
        <v>1019</v>
      </c>
      <c r="F32" s="611"/>
      <c r="G32" s="612"/>
      <c r="H32" s="151"/>
      <c r="I32" s="151"/>
      <c r="J32" s="151"/>
      <c r="K32" s="151"/>
      <c r="L32" s="151"/>
      <c r="M32" s="163"/>
      <c r="N32" s="164"/>
    </row>
    <row r="33" spans="2:19" s="165" customFormat="1" ht="14" x14ac:dyDescent="0.35">
      <c r="B33" s="162"/>
      <c r="C33" s="166"/>
      <c r="D33" s="151"/>
      <c r="E33" s="151"/>
      <c r="F33" s="151"/>
      <c r="G33" s="151"/>
      <c r="H33" s="151"/>
      <c r="I33" s="151"/>
      <c r="J33" s="151"/>
      <c r="K33" s="151"/>
      <c r="L33" s="151"/>
      <c r="M33" s="163"/>
      <c r="N33" s="164"/>
    </row>
    <row r="34" spans="2:19" x14ac:dyDescent="0.35">
      <c r="B34" s="150"/>
      <c r="C34" s="166"/>
      <c r="D34" s="161"/>
      <c r="E34" s="161"/>
      <c r="F34" s="161"/>
      <c r="G34" s="161"/>
      <c r="H34" s="161"/>
      <c r="I34" s="161"/>
      <c r="J34" s="161"/>
      <c r="K34" s="161"/>
      <c r="L34" s="161"/>
      <c r="M34" s="152"/>
      <c r="N34" s="146"/>
    </row>
    <row r="35" spans="2:19" x14ac:dyDescent="0.35">
      <c r="B35" s="150"/>
      <c r="C35" s="615" t="s">
        <v>367</v>
      </c>
      <c r="D35" s="615"/>
      <c r="E35" s="167"/>
      <c r="F35" s="167"/>
      <c r="G35" s="167"/>
      <c r="H35" s="167"/>
      <c r="I35" s="167"/>
      <c r="J35" s="167"/>
      <c r="K35" s="167"/>
      <c r="L35" s="167"/>
      <c r="M35" s="168"/>
      <c r="N35" s="169"/>
      <c r="O35" s="170"/>
      <c r="P35" s="170"/>
      <c r="Q35" s="170"/>
      <c r="R35" s="170"/>
      <c r="S35" s="170"/>
    </row>
    <row r="36" spans="2:19" ht="15" thickBot="1" x14ac:dyDescent="0.4">
      <c r="B36" s="150"/>
      <c r="C36" s="220"/>
      <c r="D36" s="167"/>
      <c r="E36" s="167"/>
      <c r="F36" s="167"/>
      <c r="G36" s="167"/>
      <c r="H36" s="167"/>
      <c r="I36" s="167"/>
      <c r="J36" s="167"/>
      <c r="K36" s="167"/>
      <c r="L36" s="167"/>
      <c r="M36" s="168"/>
      <c r="N36" s="169"/>
      <c r="O36" s="170"/>
      <c r="P36" s="170"/>
      <c r="Q36" s="170"/>
      <c r="R36" s="170"/>
      <c r="S36" s="170"/>
    </row>
    <row r="37" spans="2:19" ht="40.5" customHeight="1" x14ac:dyDescent="0.35">
      <c r="B37" s="150"/>
      <c r="C37" s="599" t="s">
        <v>368</v>
      </c>
      <c r="D37" s="600"/>
      <c r="E37" s="616" t="s">
        <v>20</v>
      </c>
      <c r="F37" s="616"/>
      <c r="G37" s="617"/>
      <c r="H37" s="161"/>
      <c r="I37" s="161"/>
      <c r="J37" s="161"/>
      <c r="K37" s="161"/>
      <c r="L37" s="161"/>
      <c r="M37" s="152"/>
      <c r="N37" s="146"/>
    </row>
    <row r="38" spans="2:19" ht="40.5" customHeight="1" thickBot="1" x14ac:dyDescent="0.4">
      <c r="B38" s="150"/>
      <c r="C38" s="618" t="s">
        <v>369</v>
      </c>
      <c r="D38" s="619"/>
      <c r="E38" s="620"/>
      <c r="F38" s="620"/>
      <c r="G38" s="621"/>
      <c r="H38" s="161"/>
      <c r="I38" s="161"/>
      <c r="J38" s="161"/>
      <c r="K38" s="161"/>
      <c r="L38" s="161"/>
      <c r="M38" s="152"/>
      <c r="N38" s="146"/>
    </row>
    <row r="39" spans="2:19" x14ac:dyDescent="0.35">
      <c r="B39" s="150"/>
      <c r="C39" s="166"/>
      <c r="D39" s="161"/>
      <c r="E39" s="161"/>
      <c r="F39" s="161"/>
      <c r="G39" s="161"/>
      <c r="H39" s="161"/>
      <c r="I39" s="161"/>
      <c r="J39" s="161"/>
      <c r="K39" s="161"/>
      <c r="L39" s="161"/>
      <c r="M39" s="152"/>
      <c r="N39" s="146"/>
    </row>
    <row r="40" spans="2:19" x14ac:dyDescent="0.35">
      <c r="B40" s="150"/>
      <c r="C40" s="166"/>
      <c r="D40" s="161"/>
      <c r="E40" s="161"/>
      <c r="F40" s="161"/>
      <c r="G40" s="161"/>
      <c r="H40" s="161"/>
      <c r="I40" s="161"/>
      <c r="J40" s="161"/>
      <c r="K40" s="161"/>
      <c r="L40" s="161"/>
      <c r="M40" s="152"/>
      <c r="N40" s="146"/>
    </row>
    <row r="41" spans="2:19" ht="15" customHeight="1" x14ac:dyDescent="0.35">
      <c r="B41" s="150"/>
      <c r="C41" s="615" t="s">
        <v>370</v>
      </c>
      <c r="D41" s="615"/>
      <c r="E41" s="171"/>
      <c r="F41" s="171"/>
      <c r="G41" s="171"/>
      <c r="H41" s="171"/>
      <c r="I41" s="171"/>
      <c r="J41" s="171"/>
      <c r="K41" s="171"/>
      <c r="L41" s="171"/>
      <c r="M41" s="172"/>
      <c r="N41" s="173"/>
      <c r="O41" s="174"/>
      <c r="P41" s="174"/>
      <c r="Q41" s="174"/>
      <c r="R41" s="174"/>
      <c r="S41" s="174"/>
    </row>
    <row r="42" spans="2:19" ht="15" thickBot="1" x14ac:dyDescent="0.4">
      <c r="B42" s="150"/>
      <c r="C42" s="220"/>
      <c r="D42" s="171"/>
      <c r="E42" s="171"/>
      <c r="F42" s="171"/>
      <c r="G42" s="171"/>
      <c r="H42" s="171"/>
      <c r="I42" s="171"/>
      <c r="J42" s="171"/>
      <c r="K42" s="171"/>
      <c r="L42" s="171"/>
      <c r="M42" s="172"/>
      <c r="N42" s="173"/>
      <c r="O42" s="174"/>
      <c r="P42" s="174"/>
      <c r="Q42" s="174"/>
      <c r="R42" s="174"/>
      <c r="S42" s="174"/>
    </row>
    <row r="43" spans="2:19" s="179" customFormat="1" ht="142.5" customHeight="1" thickBot="1" x14ac:dyDescent="0.4">
      <c r="B43" s="175"/>
      <c r="C43" s="622" t="s">
        <v>371</v>
      </c>
      <c r="D43" s="623"/>
      <c r="E43" s="610" t="s">
        <v>372</v>
      </c>
      <c r="F43" s="611"/>
      <c r="G43" s="612"/>
      <c r="H43" s="176"/>
      <c r="I43" s="176"/>
      <c r="J43" s="176"/>
      <c r="K43" s="176"/>
      <c r="L43" s="176"/>
      <c r="M43" s="177"/>
      <c r="N43" s="178"/>
    </row>
    <row r="44" spans="2:19" s="179" customFormat="1" ht="106.5" customHeight="1" thickBot="1" x14ac:dyDescent="0.4">
      <c r="B44" s="175"/>
      <c r="C44" s="608" t="s">
        <v>373</v>
      </c>
      <c r="D44" s="609"/>
      <c r="E44" s="610" t="s">
        <v>1020</v>
      </c>
      <c r="F44" s="611"/>
      <c r="G44" s="612"/>
      <c r="H44" s="176"/>
      <c r="I44" s="176"/>
      <c r="J44" s="176"/>
      <c r="K44" s="176"/>
      <c r="L44" s="176"/>
      <c r="M44" s="177"/>
      <c r="N44" s="178"/>
    </row>
    <row r="45" spans="2:19" s="179" customFormat="1" ht="107.25" customHeight="1" thickBot="1" x14ac:dyDescent="0.4">
      <c r="B45" s="175"/>
      <c r="C45" s="608" t="s">
        <v>374</v>
      </c>
      <c r="D45" s="609"/>
      <c r="E45" s="610" t="s">
        <v>375</v>
      </c>
      <c r="F45" s="611"/>
      <c r="G45" s="612"/>
      <c r="H45" s="176"/>
      <c r="I45" s="176"/>
      <c r="J45" s="176"/>
      <c r="K45" s="176"/>
      <c r="L45" s="176"/>
      <c r="M45" s="177"/>
      <c r="N45" s="178"/>
    </row>
    <row r="46" spans="2:19" s="179" customFormat="1" ht="73.5" customHeight="1" thickBot="1" x14ac:dyDescent="0.4">
      <c r="B46" s="175"/>
      <c r="C46" s="618" t="s">
        <v>376</v>
      </c>
      <c r="D46" s="619"/>
      <c r="E46" s="610" t="s">
        <v>1021</v>
      </c>
      <c r="F46" s="611"/>
      <c r="G46" s="612"/>
      <c r="H46" s="176"/>
      <c r="I46" s="176"/>
      <c r="J46" s="176"/>
      <c r="K46" s="176"/>
      <c r="L46" s="176"/>
      <c r="M46" s="177"/>
      <c r="N46" s="178"/>
    </row>
    <row r="47" spans="2:19" x14ac:dyDescent="0.35">
      <c r="B47" s="150"/>
      <c r="C47" s="180"/>
      <c r="D47" s="161"/>
      <c r="E47" s="161"/>
      <c r="F47" s="161"/>
      <c r="G47" s="161"/>
      <c r="H47" s="161"/>
      <c r="I47" s="161"/>
      <c r="J47" s="161"/>
      <c r="K47" s="161"/>
      <c r="L47" s="161"/>
      <c r="M47" s="152"/>
      <c r="N47" s="146"/>
    </row>
    <row r="48" spans="2:19" x14ac:dyDescent="0.35">
      <c r="B48" s="150"/>
      <c r="C48" s="161"/>
      <c r="D48" s="161"/>
      <c r="E48" s="161"/>
      <c r="F48" s="161"/>
      <c r="G48" s="161"/>
      <c r="H48" s="161"/>
      <c r="I48" s="161"/>
      <c r="J48" s="161"/>
      <c r="K48" s="161"/>
      <c r="L48" s="161"/>
      <c r="M48" s="152"/>
      <c r="N48" s="146"/>
    </row>
    <row r="49" spans="2:21" x14ac:dyDescent="0.35">
      <c r="B49" s="150"/>
      <c r="C49" s="153" t="s">
        <v>1003</v>
      </c>
      <c r="D49" s="161"/>
      <c r="E49" s="161"/>
      <c r="F49" s="161"/>
      <c r="G49" s="161"/>
      <c r="H49" s="161"/>
      <c r="I49" s="161"/>
      <c r="J49" s="161"/>
      <c r="K49" s="161"/>
      <c r="L49" s="161"/>
      <c r="M49" s="152"/>
      <c r="N49" s="146"/>
    </row>
    <row r="50" spans="2:21" ht="15" thickBot="1" x14ac:dyDescent="0.4">
      <c r="B50" s="150"/>
      <c r="C50" s="161"/>
      <c r="D50" s="180"/>
      <c r="E50" s="161"/>
      <c r="F50" s="161"/>
      <c r="G50" s="161"/>
      <c r="H50" s="161"/>
      <c r="I50" s="161"/>
      <c r="J50" s="161"/>
      <c r="K50" s="161"/>
      <c r="L50" s="161"/>
      <c r="M50" s="152"/>
      <c r="N50" s="146"/>
    </row>
    <row r="51" spans="2:21" ht="50.25" customHeight="1" x14ac:dyDescent="0.35">
      <c r="B51" s="150"/>
      <c r="C51" s="622" t="s">
        <v>377</v>
      </c>
      <c r="D51" s="623"/>
      <c r="E51" s="624"/>
      <c r="F51" s="624"/>
      <c r="G51" s="625"/>
      <c r="H51" s="166"/>
      <c r="I51" s="166"/>
      <c r="J51" s="166"/>
      <c r="K51" s="180"/>
      <c r="L51" s="180"/>
      <c r="M51" s="159"/>
      <c r="N51" s="154"/>
      <c r="O51" s="181"/>
      <c r="P51" s="181"/>
      <c r="Q51" s="181"/>
      <c r="R51" s="181"/>
      <c r="S51" s="181"/>
      <c r="T51" s="181"/>
      <c r="U51" s="181"/>
    </row>
    <row r="52" spans="2:21" ht="50.25" customHeight="1" x14ac:dyDescent="0.35">
      <c r="B52" s="150"/>
      <c r="C52" s="608" t="s">
        <v>378</v>
      </c>
      <c r="D52" s="609"/>
      <c r="E52" s="626"/>
      <c r="F52" s="626"/>
      <c r="G52" s="627"/>
      <c r="H52" s="166"/>
      <c r="I52" s="166"/>
      <c r="J52" s="166"/>
      <c r="K52" s="180"/>
      <c r="L52" s="180"/>
      <c r="M52" s="159"/>
      <c r="N52" s="154"/>
      <c r="O52" s="181"/>
      <c r="P52" s="181"/>
      <c r="Q52" s="181"/>
      <c r="R52" s="181"/>
      <c r="S52" s="181"/>
      <c r="T52" s="181"/>
      <c r="U52" s="181"/>
    </row>
    <row r="53" spans="2:21" ht="50.25" customHeight="1" thickBot="1" x14ac:dyDescent="0.4">
      <c r="B53" s="150"/>
      <c r="C53" s="618" t="s">
        <v>379</v>
      </c>
      <c r="D53" s="619"/>
      <c r="E53" s="635"/>
      <c r="F53" s="635"/>
      <c r="G53" s="636"/>
      <c r="H53" s="166"/>
      <c r="I53" s="166"/>
      <c r="J53" s="166"/>
      <c r="K53" s="180"/>
      <c r="L53" s="180"/>
      <c r="M53" s="159"/>
      <c r="N53" s="154"/>
      <c r="O53" s="181"/>
      <c r="P53" s="181"/>
      <c r="Q53" s="181"/>
      <c r="R53" s="181"/>
      <c r="S53" s="181"/>
      <c r="T53" s="181"/>
      <c r="U53" s="181"/>
    </row>
    <row r="54" spans="2:21" customFormat="1" ht="15" customHeight="1" thickBot="1" x14ac:dyDescent="0.4">
      <c r="B54" s="122"/>
      <c r="C54" s="149"/>
      <c r="D54" s="149"/>
      <c r="E54" s="149"/>
      <c r="F54" s="149"/>
      <c r="G54" s="149"/>
      <c r="H54" s="149"/>
      <c r="I54" s="149"/>
      <c r="J54" s="149"/>
      <c r="K54" s="149"/>
      <c r="L54" s="149"/>
      <c r="M54" s="182"/>
      <c r="N54" s="149"/>
    </row>
    <row r="55" spans="2:21" s="170" customFormat="1" ht="87.75" customHeight="1" x14ac:dyDescent="0.35">
      <c r="B55" s="183"/>
      <c r="C55" s="302" t="s">
        <v>380</v>
      </c>
      <c r="D55" s="304" t="s">
        <v>381</v>
      </c>
      <c r="E55" s="304" t="s">
        <v>382</v>
      </c>
      <c r="F55" s="304" t="s">
        <v>383</v>
      </c>
      <c r="G55" s="304" t="s">
        <v>384</v>
      </c>
      <c r="H55" s="304" t="s">
        <v>385</v>
      </c>
      <c r="I55" s="304" t="s">
        <v>386</v>
      </c>
      <c r="J55" s="305" t="s">
        <v>387</v>
      </c>
      <c r="K55" s="171"/>
      <c r="L55" s="171"/>
      <c r="M55" s="172"/>
      <c r="N55" s="173"/>
      <c r="O55" s="174"/>
      <c r="P55" s="174"/>
      <c r="Q55" s="174"/>
      <c r="R55" s="174"/>
      <c r="S55" s="174"/>
      <c r="T55" s="174"/>
      <c r="U55" s="174"/>
    </row>
    <row r="56" spans="2:21" ht="30" customHeight="1" x14ac:dyDescent="0.35">
      <c r="B56" s="150"/>
      <c r="C56" s="155" t="s">
        <v>388</v>
      </c>
      <c r="D56" s="157"/>
      <c r="E56" s="157"/>
      <c r="F56" s="157"/>
      <c r="G56" s="157"/>
      <c r="H56" s="157"/>
      <c r="I56" s="157"/>
      <c r="J56" s="158"/>
      <c r="K56" s="180"/>
      <c r="L56" s="180"/>
      <c r="M56" s="159"/>
      <c r="N56" s="154"/>
      <c r="O56" s="181"/>
      <c r="P56" s="181"/>
      <c r="Q56" s="181"/>
      <c r="R56" s="181"/>
      <c r="S56" s="181"/>
      <c r="T56" s="181"/>
      <c r="U56" s="181"/>
    </row>
    <row r="57" spans="2:21" ht="30" customHeight="1" x14ac:dyDescent="0.35">
      <c r="B57" s="150"/>
      <c r="C57" s="155" t="s">
        <v>389</v>
      </c>
      <c r="D57" s="157"/>
      <c r="E57" s="157"/>
      <c r="F57" s="157"/>
      <c r="G57" s="157"/>
      <c r="H57" s="157"/>
      <c r="I57" s="157"/>
      <c r="J57" s="158"/>
      <c r="K57" s="180"/>
      <c r="L57" s="180"/>
      <c r="M57" s="159"/>
      <c r="N57" s="154"/>
      <c r="O57" s="181"/>
      <c r="P57" s="181"/>
      <c r="Q57" s="181"/>
      <c r="R57" s="181"/>
      <c r="S57" s="181"/>
      <c r="T57" s="181"/>
      <c r="U57" s="181"/>
    </row>
    <row r="58" spans="2:21" ht="30" customHeight="1" x14ac:dyDescent="0.35">
      <c r="B58" s="150"/>
      <c r="C58" s="155" t="s">
        <v>390</v>
      </c>
      <c r="D58" s="157"/>
      <c r="E58" s="157"/>
      <c r="F58" s="157"/>
      <c r="G58" s="157"/>
      <c r="H58" s="157"/>
      <c r="I58" s="157"/>
      <c r="J58" s="158"/>
      <c r="K58" s="180"/>
      <c r="L58" s="180"/>
      <c r="M58" s="159"/>
      <c r="N58" s="154"/>
      <c r="O58" s="181"/>
      <c r="P58" s="181"/>
      <c r="Q58" s="181"/>
      <c r="R58" s="181"/>
      <c r="S58" s="181"/>
      <c r="T58" s="181"/>
      <c r="U58" s="181"/>
    </row>
    <row r="59" spans="2:21" ht="30" customHeight="1" x14ac:dyDescent="0.35">
      <c r="B59" s="150"/>
      <c r="C59" s="155" t="s">
        <v>391</v>
      </c>
      <c r="D59" s="157"/>
      <c r="E59" s="157"/>
      <c r="F59" s="157"/>
      <c r="G59" s="157"/>
      <c r="H59" s="157"/>
      <c r="I59" s="157"/>
      <c r="J59" s="158"/>
      <c r="K59" s="180"/>
      <c r="L59" s="180"/>
      <c r="M59" s="159"/>
      <c r="N59" s="154"/>
      <c r="O59" s="181"/>
      <c r="P59" s="181"/>
      <c r="Q59" s="181"/>
      <c r="R59" s="181"/>
      <c r="S59" s="181"/>
      <c r="T59" s="181"/>
      <c r="U59" s="181"/>
    </row>
    <row r="60" spans="2:21" ht="30" customHeight="1" x14ac:dyDescent="0.35">
      <c r="B60" s="150"/>
      <c r="C60" s="155" t="s">
        <v>392</v>
      </c>
      <c r="D60" s="184"/>
      <c r="E60" s="157"/>
      <c r="F60" s="157"/>
      <c r="G60" s="157"/>
      <c r="H60" s="157"/>
      <c r="I60" s="157"/>
      <c r="J60" s="158"/>
      <c r="K60" s="180"/>
      <c r="L60" s="180"/>
      <c r="M60" s="159"/>
      <c r="N60" s="154"/>
      <c r="O60" s="181"/>
      <c r="P60" s="181"/>
      <c r="Q60" s="181"/>
      <c r="R60" s="181"/>
      <c r="S60" s="181"/>
      <c r="T60" s="181"/>
      <c r="U60" s="181"/>
    </row>
    <row r="61" spans="2:21" ht="30" customHeight="1" thickBot="1" x14ac:dyDescent="0.4">
      <c r="B61" s="150"/>
      <c r="C61" s="185"/>
      <c r="D61" s="186"/>
      <c r="E61" s="187"/>
      <c r="F61" s="187"/>
      <c r="G61" s="187"/>
      <c r="H61" s="187"/>
      <c r="I61" s="187"/>
      <c r="J61" s="188"/>
      <c r="K61" s="180"/>
      <c r="L61" s="180"/>
      <c r="M61" s="159"/>
      <c r="N61" s="154"/>
      <c r="O61" s="181"/>
      <c r="P61" s="181"/>
      <c r="Q61" s="181"/>
      <c r="R61" s="181"/>
      <c r="S61" s="181"/>
      <c r="T61" s="181"/>
      <c r="U61" s="181"/>
    </row>
    <row r="62" spans="2:21" x14ac:dyDescent="0.35">
      <c r="B62" s="150"/>
      <c r="C62" s="161"/>
      <c r="D62" s="161"/>
      <c r="E62" s="161"/>
      <c r="F62" s="161"/>
      <c r="G62" s="161"/>
      <c r="H62" s="161"/>
      <c r="I62" s="161"/>
      <c r="J62" s="161"/>
      <c r="K62" s="161"/>
      <c r="L62" s="161"/>
      <c r="M62" s="152"/>
      <c r="N62" s="146"/>
    </row>
    <row r="63" spans="2:21" x14ac:dyDescent="0.35">
      <c r="B63" s="150"/>
      <c r="C63" s="153" t="s">
        <v>393</v>
      </c>
      <c r="D63" s="161"/>
      <c r="E63" s="161"/>
      <c r="F63" s="161"/>
      <c r="G63" s="161"/>
      <c r="H63" s="161"/>
      <c r="I63" s="161"/>
      <c r="J63" s="161"/>
      <c r="K63" s="161"/>
      <c r="L63" s="161"/>
      <c r="M63" s="152"/>
      <c r="N63" s="146"/>
    </row>
    <row r="64" spans="2:21" ht="15" thickBot="1" x14ac:dyDescent="0.4">
      <c r="B64" s="150"/>
      <c r="C64" s="153"/>
      <c r="D64" s="161"/>
      <c r="E64" s="161"/>
      <c r="F64" s="161"/>
      <c r="G64" s="161"/>
      <c r="H64" s="161"/>
      <c r="I64" s="161"/>
      <c r="J64" s="161"/>
      <c r="K64" s="161"/>
      <c r="L64" s="161"/>
      <c r="M64" s="152"/>
      <c r="N64" s="146"/>
    </row>
    <row r="65" spans="2:14" ht="154.5" customHeight="1" thickBot="1" x14ac:dyDescent="0.4">
      <c r="B65" s="150"/>
      <c r="C65" s="637" t="s">
        <v>394</v>
      </c>
      <c r="D65" s="638"/>
      <c r="E65" s="639" t="s">
        <v>395</v>
      </c>
      <c r="F65" s="640"/>
      <c r="G65" s="161"/>
      <c r="H65" s="161"/>
      <c r="I65" s="161"/>
      <c r="J65" s="161"/>
      <c r="K65" s="161"/>
      <c r="L65" s="161"/>
      <c r="M65" s="152"/>
      <c r="N65" s="146"/>
    </row>
    <row r="66" spans="2:14" ht="15" thickBot="1" x14ac:dyDescent="0.4">
      <c r="B66" s="150"/>
      <c r="C66" s="189"/>
      <c r="D66" s="189"/>
      <c r="E66" s="161"/>
      <c r="F66" s="161"/>
      <c r="G66" s="161"/>
      <c r="H66" s="161"/>
      <c r="I66" s="161"/>
      <c r="J66" s="161"/>
      <c r="K66" s="161"/>
      <c r="L66" s="161"/>
      <c r="M66" s="152"/>
      <c r="N66" s="146"/>
    </row>
    <row r="67" spans="2:14" ht="71.25" customHeight="1" x14ac:dyDescent="0.35">
      <c r="B67" s="150"/>
      <c r="C67" s="641" t="s">
        <v>396</v>
      </c>
      <c r="D67" s="642"/>
      <c r="E67" s="642" t="s">
        <v>397</v>
      </c>
      <c r="F67" s="643"/>
      <c r="G67" s="161"/>
      <c r="H67" s="161"/>
      <c r="I67" s="161"/>
      <c r="J67" s="161"/>
      <c r="K67" s="161"/>
      <c r="L67" s="161"/>
      <c r="M67" s="152"/>
      <c r="N67" s="146"/>
    </row>
    <row r="68" spans="2:14" ht="45" customHeight="1" x14ac:dyDescent="0.35">
      <c r="B68" s="150"/>
      <c r="C68" s="628" t="s">
        <v>332</v>
      </c>
      <c r="D68" s="629"/>
      <c r="E68" s="630" t="s">
        <v>332</v>
      </c>
      <c r="F68" s="631"/>
      <c r="G68" s="161"/>
      <c r="H68" s="161"/>
      <c r="I68" s="161"/>
      <c r="J68" s="161"/>
      <c r="K68" s="161"/>
      <c r="L68" s="161"/>
      <c r="M68" s="152"/>
      <c r="N68" s="146"/>
    </row>
    <row r="69" spans="2:14" ht="32.25" customHeight="1" thickBot="1" x14ac:dyDescent="0.4">
      <c r="B69" s="150"/>
      <c r="C69" s="632"/>
      <c r="D69" s="633"/>
      <c r="E69" s="633"/>
      <c r="F69" s="634"/>
      <c r="G69" s="161"/>
      <c r="H69" s="161"/>
      <c r="I69" s="161"/>
      <c r="J69" s="161"/>
      <c r="K69" s="161"/>
      <c r="L69" s="161"/>
      <c r="M69" s="152"/>
      <c r="N69" s="146"/>
    </row>
    <row r="70" spans="2:14" x14ac:dyDescent="0.35">
      <c r="B70" s="150"/>
      <c r="C70" s="146"/>
      <c r="D70" s="146"/>
      <c r="E70" s="146"/>
      <c r="F70" s="146"/>
      <c r="G70" s="146"/>
      <c r="H70" s="146"/>
      <c r="I70" s="146"/>
      <c r="J70" s="146"/>
      <c r="K70" s="146"/>
      <c r="L70" s="146"/>
      <c r="M70" s="190"/>
      <c r="N70" s="146"/>
    </row>
    <row r="71" spans="2:14" ht="15" thickBot="1" x14ac:dyDescent="0.4">
      <c r="B71" s="191"/>
      <c r="C71" s="192"/>
      <c r="D71" s="192"/>
      <c r="E71" s="192"/>
      <c r="F71" s="192"/>
      <c r="G71" s="192"/>
      <c r="H71" s="192"/>
      <c r="I71" s="192"/>
      <c r="J71" s="192"/>
      <c r="K71" s="192"/>
      <c r="L71" s="192"/>
      <c r="M71" s="193"/>
      <c r="N71" s="146"/>
    </row>
  </sheetData>
  <mergeCells count="36">
    <mergeCell ref="C68:D68"/>
    <mergeCell ref="E68:F68"/>
    <mergeCell ref="C69:D69"/>
    <mergeCell ref="E69:F69"/>
    <mergeCell ref="C53:D53"/>
    <mergeCell ref="E53:G53"/>
    <mergeCell ref="C65:D65"/>
    <mergeCell ref="E65:F65"/>
    <mergeCell ref="C67:D67"/>
    <mergeCell ref="E67:F67"/>
    <mergeCell ref="C46:D46"/>
    <mergeCell ref="E46:G46"/>
    <mergeCell ref="C51:D51"/>
    <mergeCell ref="E51:G51"/>
    <mergeCell ref="C52:D52"/>
    <mergeCell ref="E52:G52"/>
    <mergeCell ref="C45:D45"/>
    <mergeCell ref="E45:G45"/>
    <mergeCell ref="C32:D32"/>
    <mergeCell ref="E32:G32"/>
    <mergeCell ref="C35:D35"/>
    <mergeCell ref="C37:D37"/>
    <mergeCell ref="E37:G37"/>
    <mergeCell ref="C38:D38"/>
    <mergeCell ref="E38:G38"/>
    <mergeCell ref="C41:D41"/>
    <mergeCell ref="C43:D43"/>
    <mergeCell ref="E43:G43"/>
    <mergeCell ref="C44:D44"/>
    <mergeCell ref="E44:G44"/>
    <mergeCell ref="C3:G3"/>
    <mergeCell ref="D8:G8"/>
    <mergeCell ref="C30:D30"/>
    <mergeCell ref="E30:G30"/>
    <mergeCell ref="C31:D31"/>
    <mergeCell ref="E31:G31"/>
  </mergeCells>
  <pageMargins left="0.7" right="0.7" top="0.75" bottom="0.75" header="0.3" footer="0.3"/>
  <pageSetup paperSize="9"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28"/>
  <sheetViews>
    <sheetView topLeftCell="C1" zoomScaleNormal="100" workbookViewId="0">
      <selection activeCell="D1" sqref="D1"/>
    </sheetView>
  </sheetViews>
  <sheetFormatPr defaultColWidth="8.81640625" defaultRowHeight="14.5" x14ac:dyDescent="0.35"/>
  <cols>
    <col min="1" max="1" width="1.453125" customWidth="1"/>
    <col min="2" max="2" width="1.81640625" customWidth="1"/>
    <col min="3" max="3" width="13.453125" customWidth="1"/>
    <col min="4" max="4" width="11.453125" customWidth="1"/>
    <col min="5" max="5" width="19.453125" customWidth="1"/>
    <col min="6" max="6" width="48.453125" customWidth="1"/>
    <col min="7" max="7" width="68.453125" customWidth="1"/>
    <col min="8" max="8" width="37.81640625" customWidth="1"/>
    <col min="9" max="10" width="1.6328125" customWidth="1"/>
  </cols>
  <sheetData>
    <row r="1" spans="2:9" ht="15" thickBot="1" x14ac:dyDescent="0.4"/>
    <row r="2" spans="2:9" ht="15" thickBot="1" x14ac:dyDescent="0.4">
      <c r="B2" s="232"/>
      <c r="C2" s="233"/>
      <c r="D2" s="234"/>
      <c r="E2" s="234"/>
      <c r="F2" s="234"/>
      <c r="G2" s="234"/>
      <c r="H2" s="234"/>
      <c r="I2" s="235"/>
    </row>
    <row r="3" spans="2:9" ht="20.5" thickBot="1" x14ac:dyDescent="0.45">
      <c r="B3" s="122"/>
      <c r="C3" s="502" t="s">
        <v>398</v>
      </c>
      <c r="D3" s="654"/>
      <c r="E3" s="654"/>
      <c r="F3" s="654"/>
      <c r="G3" s="654"/>
      <c r="H3" s="655"/>
      <c r="I3" s="236"/>
    </row>
    <row r="4" spans="2:9" x14ac:dyDescent="0.35">
      <c r="B4" s="237"/>
      <c r="C4" s="656" t="s">
        <v>399</v>
      </c>
      <c r="D4" s="656"/>
      <c r="E4" s="656"/>
      <c r="F4" s="656"/>
      <c r="G4" s="656"/>
      <c r="H4" s="656"/>
      <c r="I4" s="17"/>
    </row>
    <row r="5" spans="2:9" x14ac:dyDescent="0.35">
      <c r="B5" s="237"/>
      <c r="C5" s="657"/>
      <c r="D5" s="657"/>
      <c r="E5" s="657"/>
      <c r="F5" s="657"/>
      <c r="G5" s="657"/>
      <c r="H5" s="657"/>
      <c r="I5" s="17"/>
    </row>
    <row r="6" spans="2:9" ht="46.5" customHeight="1" thickBot="1" x14ac:dyDescent="0.4">
      <c r="B6" s="237"/>
      <c r="C6" s="658" t="s">
        <v>400</v>
      </c>
      <c r="D6" s="658"/>
      <c r="E6" s="16"/>
      <c r="F6" s="16"/>
      <c r="G6" s="16"/>
      <c r="H6" s="16"/>
      <c r="I6" s="17"/>
    </row>
    <row r="7" spans="2:9" ht="30" customHeight="1" thickBot="1" x14ac:dyDescent="0.4">
      <c r="B7" s="237"/>
      <c r="C7" s="270" t="s">
        <v>401</v>
      </c>
      <c r="D7" s="659" t="s">
        <v>402</v>
      </c>
      <c r="E7" s="660"/>
      <c r="F7" s="99" t="s">
        <v>403</v>
      </c>
      <c r="G7" s="271" t="s">
        <v>404</v>
      </c>
      <c r="H7" s="99" t="s">
        <v>405</v>
      </c>
      <c r="I7" s="17"/>
    </row>
    <row r="8" spans="2:9" ht="213" customHeight="1" x14ac:dyDescent="0.35">
      <c r="B8" s="239"/>
      <c r="C8" s="644" t="s">
        <v>406</v>
      </c>
      <c r="D8" s="646" t="s">
        <v>407</v>
      </c>
      <c r="E8" s="647"/>
      <c r="F8" s="272" t="s">
        <v>408</v>
      </c>
      <c r="G8" s="456" t="s">
        <v>409</v>
      </c>
      <c r="H8" s="272" t="s">
        <v>410</v>
      </c>
      <c r="I8" s="241"/>
    </row>
    <row r="9" spans="2:9" ht="267" customHeight="1" x14ac:dyDescent="0.35">
      <c r="B9" s="239"/>
      <c r="C9" s="645"/>
      <c r="D9" s="648" t="s">
        <v>411</v>
      </c>
      <c r="E9" s="649"/>
      <c r="F9" s="273" t="s">
        <v>412</v>
      </c>
      <c r="G9" s="471" t="s">
        <v>1023</v>
      </c>
      <c r="H9" s="273" t="s">
        <v>413</v>
      </c>
      <c r="I9" s="241"/>
    </row>
    <row r="10" spans="2:9" ht="226.5" customHeight="1" x14ac:dyDescent="0.35">
      <c r="B10" s="239"/>
      <c r="C10" s="650" t="s">
        <v>414</v>
      </c>
      <c r="D10" s="648" t="s">
        <v>415</v>
      </c>
      <c r="E10" s="649"/>
      <c r="F10" s="273" t="s">
        <v>416</v>
      </c>
      <c r="G10" s="275" t="s">
        <v>1024</v>
      </c>
      <c r="H10" s="273" t="s">
        <v>417</v>
      </c>
      <c r="I10" s="241"/>
    </row>
    <row r="11" spans="2:9" ht="199" customHeight="1" x14ac:dyDescent="0.35">
      <c r="B11" s="239"/>
      <c r="C11" s="651"/>
      <c r="D11" s="648" t="s">
        <v>418</v>
      </c>
      <c r="E11" s="649"/>
      <c r="F11" s="273" t="s">
        <v>1025</v>
      </c>
      <c r="G11" s="472" t="s">
        <v>419</v>
      </c>
      <c r="H11" s="273" t="s">
        <v>420</v>
      </c>
      <c r="I11" s="241"/>
    </row>
    <row r="12" spans="2:9" ht="291.75" customHeight="1" x14ac:dyDescent="0.35">
      <c r="B12" s="239"/>
      <c r="C12" s="651"/>
      <c r="D12" s="652" t="s">
        <v>421</v>
      </c>
      <c r="E12" s="653"/>
      <c r="F12" s="274" t="s">
        <v>422</v>
      </c>
      <c r="G12" s="275" t="s">
        <v>1026</v>
      </c>
      <c r="H12" s="274" t="s">
        <v>423</v>
      </c>
      <c r="I12" s="241"/>
    </row>
    <row r="13" spans="2:9" ht="112" x14ac:dyDescent="0.35">
      <c r="B13" s="239"/>
      <c r="C13" s="645"/>
      <c r="D13" s="648" t="s">
        <v>424</v>
      </c>
      <c r="E13" s="649"/>
      <c r="F13" s="273" t="s">
        <v>425</v>
      </c>
      <c r="G13" s="309" t="s">
        <v>1027</v>
      </c>
      <c r="H13" s="273" t="s">
        <v>426</v>
      </c>
      <c r="I13" s="241"/>
    </row>
    <row r="14" spans="2:9" ht="409.5" customHeight="1" x14ac:dyDescent="0.35">
      <c r="B14" s="239"/>
      <c r="C14" s="650" t="s">
        <v>427</v>
      </c>
      <c r="D14" s="652" t="s">
        <v>428</v>
      </c>
      <c r="E14" s="653"/>
      <c r="F14" s="274" t="s">
        <v>429</v>
      </c>
      <c r="G14" s="275" t="s">
        <v>430</v>
      </c>
      <c r="H14" s="274" t="s">
        <v>431</v>
      </c>
      <c r="I14" s="241"/>
    </row>
    <row r="15" spans="2:9" ht="150.75" customHeight="1" x14ac:dyDescent="0.35">
      <c r="B15" s="239"/>
      <c r="C15" s="651"/>
      <c r="D15" s="648" t="s">
        <v>432</v>
      </c>
      <c r="E15" s="649"/>
      <c r="F15" s="273" t="s">
        <v>433</v>
      </c>
      <c r="G15" s="309" t="s">
        <v>434</v>
      </c>
      <c r="H15" s="273" t="s">
        <v>435</v>
      </c>
      <c r="I15" s="241"/>
    </row>
    <row r="16" spans="2:9" ht="186.75" customHeight="1" x14ac:dyDescent="0.35">
      <c r="B16" s="239"/>
      <c r="C16" s="645"/>
      <c r="D16" s="648" t="s">
        <v>436</v>
      </c>
      <c r="E16" s="649"/>
      <c r="F16" s="273" t="s">
        <v>437</v>
      </c>
      <c r="G16" s="472" t="s">
        <v>1028</v>
      </c>
      <c r="H16" s="273" t="s">
        <v>438</v>
      </c>
      <c r="I16" s="241"/>
    </row>
    <row r="17" spans="2:9" ht="191.25" customHeight="1" x14ac:dyDescent="0.35">
      <c r="B17" s="239"/>
      <c r="C17" s="650" t="s">
        <v>439</v>
      </c>
      <c r="D17" s="648" t="s">
        <v>440</v>
      </c>
      <c r="E17" s="649"/>
      <c r="F17" s="273" t="s">
        <v>441</v>
      </c>
      <c r="G17" s="474" t="s">
        <v>1029</v>
      </c>
      <c r="H17" s="273" t="s">
        <v>442</v>
      </c>
      <c r="I17" s="241"/>
    </row>
    <row r="18" spans="2:9" ht="270.75" customHeight="1" x14ac:dyDescent="0.35">
      <c r="B18" s="239"/>
      <c r="C18" s="651"/>
      <c r="D18" s="652" t="s">
        <v>443</v>
      </c>
      <c r="E18" s="653"/>
      <c r="F18" s="274" t="s">
        <v>444</v>
      </c>
      <c r="G18" s="473" t="s">
        <v>1030</v>
      </c>
      <c r="H18" s="275" t="s">
        <v>445</v>
      </c>
      <c r="I18" s="241"/>
    </row>
    <row r="19" spans="2:9" ht="56" x14ac:dyDescent="0.35">
      <c r="B19" s="239"/>
      <c r="C19" s="651"/>
      <c r="D19" s="652" t="s">
        <v>446</v>
      </c>
      <c r="E19" s="653"/>
      <c r="F19" s="274" t="s">
        <v>447</v>
      </c>
      <c r="G19" s="275" t="s">
        <v>1031</v>
      </c>
      <c r="H19" s="274" t="s">
        <v>448</v>
      </c>
      <c r="I19" s="241"/>
    </row>
    <row r="20" spans="2:9" ht="96" customHeight="1" x14ac:dyDescent="0.35">
      <c r="B20" s="239"/>
      <c r="C20" s="651"/>
      <c r="D20" s="648" t="s">
        <v>449</v>
      </c>
      <c r="E20" s="649"/>
      <c r="F20" s="273" t="s">
        <v>450</v>
      </c>
      <c r="G20" s="275" t="s">
        <v>1032</v>
      </c>
      <c r="H20" s="273" t="s">
        <v>451</v>
      </c>
      <c r="I20" s="241"/>
    </row>
    <row r="21" spans="2:9" ht="238" x14ac:dyDescent="0.35">
      <c r="B21" s="239"/>
      <c r="C21" s="645"/>
      <c r="D21" s="648" t="s">
        <v>452</v>
      </c>
      <c r="E21" s="649"/>
      <c r="F21" s="273" t="s">
        <v>453</v>
      </c>
      <c r="G21" s="275" t="s">
        <v>1033</v>
      </c>
      <c r="H21" s="273" t="s">
        <v>454</v>
      </c>
      <c r="I21" s="241"/>
    </row>
    <row r="22" spans="2:9" x14ac:dyDescent="0.35">
      <c r="B22" s="276"/>
      <c r="C22" s="277"/>
      <c r="D22" s="277"/>
      <c r="E22" s="277"/>
      <c r="F22" s="277"/>
      <c r="G22" s="277"/>
      <c r="H22" s="478"/>
      <c r="I22" s="278"/>
    </row>
    <row r="24" spans="2:9" x14ac:dyDescent="0.35">
      <c r="H24" s="478"/>
    </row>
    <row r="26" spans="2:9" x14ac:dyDescent="0.35">
      <c r="H26" s="478"/>
    </row>
    <row r="28" spans="2:9" x14ac:dyDescent="0.35">
      <c r="H28" s="478"/>
    </row>
  </sheetData>
  <mergeCells count="23">
    <mergeCell ref="C14:C16"/>
    <mergeCell ref="D14:E14"/>
    <mergeCell ref="D15:E15"/>
    <mergeCell ref="D16:E16"/>
    <mergeCell ref="C17:C21"/>
    <mergeCell ref="D17:E17"/>
    <mergeCell ref="D18:E18"/>
    <mergeCell ref="D19:E19"/>
    <mergeCell ref="D20:E20"/>
    <mergeCell ref="D21:E21"/>
    <mergeCell ref="C3:H3"/>
    <mergeCell ref="C4:H4"/>
    <mergeCell ref="C5:H5"/>
    <mergeCell ref="C6:D6"/>
    <mergeCell ref="D7:E7"/>
    <mergeCell ref="C8:C9"/>
    <mergeCell ref="D8:E8"/>
    <mergeCell ref="D9:E9"/>
    <mergeCell ref="C10:C13"/>
    <mergeCell ref="D10:E10"/>
    <mergeCell ref="D11:E11"/>
    <mergeCell ref="D12:E12"/>
    <mergeCell ref="D13:E13"/>
  </mergeCells>
  <pageMargins left="0.25" right="0.25" top="0.17" bottom="0.17" header="0.17" footer="0.17"/>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1:I42"/>
  <sheetViews>
    <sheetView topLeftCell="A8" zoomScale="86" zoomScaleNormal="86" workbookViewId="0">
      <selection activeCell="A8" sqref="A8"/>
    </sheetView>
  </sheetViews>
  <sheetFormatPr defaultColWidth="9.1796875" defaultRowHeight="14" x14ac:dyDescent="0.35"/>
  <cols>
    <col min="1" max="2" width="1.81640625" style="165" customWidth="1"/>
    <col min="3" max="3" width="50" style="165" customWidth="1"/>
    <col min="4" max="4" width="29.453125" style="165" customWidth="1"/>
    <col min="5" max="5" width="22.1796875" style="165" customWidth="1"/>
    <col min="6" max="6" width="46.6328125" style="165" customWidth="1"/>
    <col min="7" max="7" width="34.36328125" style="165" customWidth="1"/>
    <col min="8" max="8" width="57.453125" style="165" bestFit="1" customWidth="1"/>
    <col min="9" max="10" width="1.81640625" style="165" customWidth="1"/>
    <col min="11" max="16384" width="9.1796875" style="165"/>
  </cols>
  <sheetData>
    <row r="1" spans="2:9" ht="14.5" thickBot="1" x14ac:dyDescent="0.4"/>
    <row r="2" spans="2:9" ht="14.5" thickBot="1" x14ac:dyDescent="0.4">
      <c r="B2" s="194"/>
      <c r="C2" s="195"/>
      <c r="D2" s="195"/>
      <c r="E2" s="195"/>
      <c r="F2" s="195"/>
      <c r="G2" s="195"/>
      <c r="H2" s="195"/>
      <c r="I2" s="196"/>
    </row>
    <row r="3" spans="2:9" ht="20.5" thickBot="1" x14ac:dyDescent="0.4">
      <c r="B3" s="162"/>
      <c r="C3" s="663" t="s">
        <v>455</v>
      </c>
      <c r="D3" s="664"/>
      <c r="E3" s="664"/>
      <c r="F3" s="664"/>
      <c r="G3" s="664"/>
      <c r="H3" s="665"/>
      <c r="I3" s="197"/>
    </row>
    <row r="4" spans="2:9" x14ac:dyDescent="0.35">
      <c r="B4" s="162"/>
      <c r="C4" s="164"/>
      <c r="D4" s="164"/>
      <c r="E4" s="164"/>
      <c r="F4" s="164"/>
      <c r="G4" s="164"/>
      <c r="H4" s="164"/>
      <c r="I4" s="197"/>
    </row>
    <row r="5" spans="2:9" x14ac:dyDescent="0.35">
      <c r="B5" s="162"/>
      <c r="C5" s="164"/>
      <c r="D5" s="164"/>
      <c r="E5" s="164"/>
      <c r="F5" s="164"/>
      <c r="G5" s="164"/>
      <c r="H5" s="164"/>
      <c r="I5" s="197"/>
    </row>
    <row r="6" spans="2:9" x14ac:dyDescent="0.35">
      <c r="B6" s="162"/>
      <c r="C6" s="198" t="s">
        <v>456</v>
      </c>
      <c r="D6" s="164"/>
      <c r="E6" s="164"/>
      <c r="F6" s="164"/>
      <c r="G6" s="164"/>
      <c r="H6" s="164"/>
      <c r="I6" s="197"/>
    </row>
    <row r="7" spans="2:9" ht="14.5" thickBot="1" x14ac:dyDescent="0.4">
      <c r="B7" s="162"/>
      <c r="C7" s="164"/>
      <c r="D7" s="164"/>
      <c r="E7" s="164"/>
      <c r="F7" s="164"/>
      <c r="G7" s="164"/>
      <c r="H7" s="164"/>
      <c r="I7" s="197"/>
    </row>
    <row r="8" spans="2:9" ht="111" customHeight="1" thickBot="1" x14ac:dyDescent="0.4">
      <c r="B8" s="162"/>
      <c r="C8" s="622" t="s">
        <v>457</v>
      </c>
      <c r="D8" s="623"/>
      <c r="E8" s="666" t="s">
        <v>458</v>
      </c>
      <c r="F8" s="666"/>
      <c r="G8" s="666"/>
      <c r="H8" s="667"/>
      <c r="I8" s="197"/>
    </row>
    <row r="9" spans="2:9" ht="45" customHeight="1" thickBot="1" x14ac:dyDescent="0.4">
      <c r="B9" s="162"/>
      <c r="C9" s="618" t="s">
        <v>459</v>
      </c>
      <c r="D9" s="619"/>
      <c r="E9" s="668" t="s">
        <v>460</v>
      </c>
      <c r="F9" s="668"/>
      <c r="G9" s="668"/>
      <c r="H9" s="669"/>
      <c r="I9" s="197"/>
    </row>
    <row r="10" spans="2:9" ht="15" customHeight="1" thickBot="1" x14ac:dyDescent="0.4">
      <c r="B10" s="162"/>
      <c r="C10" s="661"/>
      <c r="D10" s="661"/>
      <c r="E10" s="662"/>
      <c r="F10" s="662"/>
      <c r="G10" s="662"/>
      <c r="H10" s="662"/>
      <c r="I10" s="197"/>
    </row>
    <row r="11" spans="2:9" ht="30" customHeight="1" x14ac:dyDescent="0.35">
      <c r="B11" s="162"/>
      <c r="C11" s="599"/>
      <c r="D11" s="670"/>
      <c r="E11" s="670"/>
      <c r="F11" s="670"/>
      <c r="G11" s="670"/>
      <c r="H11" s="671"/>
      <c r="I11" s="197"/>
    </row>
    <row r="12" spans="2:9" x14ac:dyDescent="0.35">
      <c r="B12" s="162"/>
      <c r="C12" s="199" t="s">
        <v>461</v>
      </c>
      <c r="D12" s="200" t="s">
        <v>462</v>
      </c>
      <c r="E12" s="200" t="s">
        <v>402</v>
      </c>
      <c r="F12" s="200" t="s">
        <v>403</v>
      </c>
      <c r="G12" s="200" t="s">
        <v>463</v>
      </c>
      <c r="H12" s="308" t="s">
        <v>464</v>
      </c>
      <c r="I12" s="197"/>
    </row>
    <row r="13" spans="2:9" ht="219.75" customHeight="1" x14ac:dyDescent="0.35">
      <c r="B13" s="162"/>
      <c r="C13" s="201" t="s">
        <v>465</v>
      </c>
      <c r="D13" s="202" t="s">
        <v>466</v>
      </c>
      <c r="E13" s="203" t="s">
        <v>421</v>
      </c>
      <c r="F13" s="204" t="s">
        <v>467</v>
      </c>
      <c r="G13" s="204" t="s">
        <v>468</v>
      </c>
      <c r="H13" s="205" t="s">
        <v>469</v>
      </c>
      <c r="I13" s="197"/>
    </row>
    <row r="14" spans="2:9" ht="239.25" customHeight="1" x14ac:dyDescent="0.35">
      <c r="B14" s="162"/>
      <c r="C14" s="201" t="s">
        <v>470</v>
      </c>
      <c r="D14" s="202" t="s">
        <v>466</v>
      </c>
      <c r="E14" s="206" t="s">
        <v>471</v>
      </c>
      <c r="F14" s="204" t="s">
        <v>472</v>
      </c>
      <c r="G14" s="204" t="s">
        <v>473</v>
      </c>
      <c r="H14" s="205" t="s">
        <v>474</v>
      </c>
      <c r="I14" s="197"/>
    </row>
    <row r="15" spans="2:9" ht="207.75" customHeight="1" x14ac:dyDescent="0.35">
      <c r="B15" s="162"/>
      <c r="C15" s="201" t="s">
        <v>475</v>
      </c>
      <c r="D15" s="202" t="s">
        <v>466</v>
      </c>
      <c r="E15" s="206" t="s">
        <v>476</v>
      </c>
      <c r="F15" s="204" t="s">
        <v>477</v>
      </c>
      <c r="G15" s="204" t="s">
        <v>478</v>
      </c>
      <c r="H15" s="462" t="s">
        <v>479</v>
      </c>
      <c r="I15" s="197"/>
    </row>
    <row r="16" spans="2:9" x14ac:dyDescent="0.35">
      <c r="B16" s="162"/>
      <c r="C16" s="164"/>
      <c r="D16" s="164"/>
      <c r="E16" s="164"/>
      <c r="F16" s="164"/>
      <c r="G16" s="164"/>
      <c r="H16" s="164"/>
      <c r="I16" s="197"/>
    </row>
    <row r="17" spans="2:9" x14ac:dyDescent="0.35">
      <c r="B17" s="162"/>
      <c r="C17" s="189"/>
      <c r="D17" s="164"/>
      <c r="E17" s="164"/>
      <c r="F17" s="164"/>
      <c r="G17" s="164"/>
      <c r="H17" s="164"/>
      <c r="I17" s="197"/>
    </row>
    <row r="18" spans="2:9" x14ac:dyDescent="0.35">
      <c r="B18" s="162"/>
      <c r="C18" s="198" t="s">
        <v>480</v>
      </c>
      <c r="D18" s="164"/>
      <c r="E18" s="164"/>
      <c r="F18" s="164"/>
      <c r="G18" s="164"/>
      <c r="H18" s="164"/>
      <c r="I18" s="197"/>
    </row>
    <row r="19" spans="2:9" ht="14.5" thickBot="1" x14ac:dyDescent="0.4">
      <c r="B19" s="162"/>
      <c r="C19" s="198"/>
      <c r="D19" s="164"/>
      <c r="E19" s="164"/>
      <c r="F19" s="164"/>
      <c r="G19" s="164"/>
      <c r="H19" s="164"/>
      <c r="I19" s="197"/>
    </row>
    <row r="20" spans="2:9" ht="30" customHeight="1" x14ac:dyDescent="0.35">
      <c r="B20" s="162"/>
      <c r="C20" s="672" t="s">
        <v>481</v>
      </c>
      <c r="D20" s="673"/>
      <c r="E20" s="673"/>
      <c r="F20" s="673"/>
      <c r="G20" s="673"/>
      <c r="H20" s="674"/>
      <c r="I20" s="197"/>
    </row>
    <row r="21" spans="2:9" ht="30" customHeight="1" x14ac:dyDescent="0.35">
      <c r="B21" s="162"/>
      <c r="C21" s="675" t="s">
        <v>482</v>
      </c>
      <c r="D21" s="676"/>
      <c r="E21" s="676" t="s">
        <v>464</v>
      </c>
      <c r="F21" s="676"/>
      <c r="G21" s="676"/>
      <c r="H21" s="677"/>
      <c r="I21" s="197"/>
    </row>
    <row r="22" spans="2:9" ht="60" customHeight="1" x14ac:dyDescent="0.35">
      <c r="B22" s="162"/>
      <c r="C22" s="678"/>
      <c r="D22" s="679"/>
      <c r="E22" s="680"/>
      <c r="F22" s="681"/>
      <c r="G22" s="681"/>
      <c r="H22" s="631"/>
      <c r="I22" s="197"/>
    </row>
    <row r="23" spans="2:9" ht="30" customHeight="1" thickBot="1" x14ac:dyDescent="0.4">
      <c r="B23" s="162"/>
      <c r="C23" s="682"/>
      <c r="D23" s="635"/>
      <c r="E23" s="633"/>
      <c r="F23" s="633"/>
      <c r="G23" s="633"/>
      <c r="H23" s="634"/>
      <c r="I23" s="197"/>
    </row>
    <row r="24" spans="2:9" x14ac:dyDescent="0.35">
      <c r="B24" s="162"/>
      <c r="C24" s="164"/>
      <c r="D24" s="164"/>
      <c r="E24" s="164"/>
      <c r="F24" s="164"/>
      <c r="G24" s="164"/>
      <c r="H24" s="164"/>
      <c r="I24" s="197"/>
    </row>
    <row r="25" spans="2:9" x14ac:dyDescent="0.35">
      <c r="B25" s="162"/>
      <c r="C25" s="164"/>
      <c r="D25" s="164"/>
      <c r="E25" s="164"/>
      <c r="F25" s="164"/>
      <c r="G25" s="164"/>
      <c r="H25" s="164"/>
      <c r="I25" s="197"/>
    </row>
    <row r="26" spans="2:9" x14ac:dyDescent="0.35">
      <c r="B26" s="162"/>
      <c r="C26" s="198" t="s">
        <v>483</v>
      </c>
      <c r="D26" s="198"/>
      <c r="E26" s="164"/>
      <c r="F26" s="164"/>
      <c r="G26" s="164"/>
      <c r="H26" s="164"/>
      <c r="I26" s="197"/>
    </row>
    <row r="27" spans="2:9" ht="14.5" thickBot="1" x14ac:dyDescent="0.4">
      <c r="B27" s="162"/>
      <c r="C27" s="207"/>
      <c r="D27" s="164"/>
      <c r="E27" s="164"/>
      <c r="F27" s="164"/>
      <c r="G27" s="164"/>
      <c r="H27" s="164"/>
      <c r="I27" s="197"/>
    </row>
    <row r="28" spans="2:9" ht="119.25" customHeight="1" x14ac:dyDescent="0.35">
      <c r="B28" s="162"/>
      <c r="C28" s="622" t="s">
        <v>484</v>
      </c>
      <c r="D28" s="623"/>
      <c r="E28" s="683" t="s">
        <v>1034</v>
      </c>
      <c r="F28" s="683"/>
      <c r="G28" s="683"/>
      <c r="H28" s="684"/>
      <c r="I28" s="197"/>
    </row>
    <row r="29" spans="2:9" ht="45" customHeight="1" x14ac:dyDescent="0.35">
      <c r="B29" s="162"/>
      <c r="C29" s="608" t="s">
        <v>485</v>
      </c>
      <c r="D29" s="609"/>
      <c r="E29" s="685" t="s">
        <v>486</v>
      </c>
      <c r="F29" s="685"/>
      <c r="G29" s="685"/>
      <c r="H29" s="686"/>
      <c r="I29" s="197"/>
    </row>
    <row r="30" spans="2:9" ht="102" customHeight="1" x14ac:dyDescent="0.35">
      <c r="B30" s="162"/>
      <c r="C30" s="608" t="s">
        <v>1035</v>
      </c>
      <c r="D30" s="609"/>
      <c r="E30" s="687" t="s">
        <v>487</v>
      </c>
      <c r="F30" s="687"/>
      <c r="G30" s="687"/>
      <c r="H30" s="688"/>
      <c r="I30" s="197"/>
    </row>
    <row r="31" spans="2:9" ht="45" customHeight="1" x14ac:dyDescent="0.35">
      <c r="B31" s="162"/>
      <c r="C31" s="608" t="s">
        <v>488</v>
      </c>
      <c r="D31" s="609"/>
      <c r="E31" s="685" t="s">
        <v>1036</v>
      </c>
      <c r="F31" s="685"/>
      <c r="G31" s="685"/>
      <c r="H31" s="686"/>
      <c r="I31" s="197"/>
    </row>
    <row r="32" spans="2:9" ht="45" customHeight="1" x14ac:dyDescent="0.35">
      <c r="B32" s="162"/>
      <c r="C32" s="618" t="s">
        <v>489</v>
      </c>
      <c r="D32" s="619"/>
      <c r="E32" s="668" t="s">
        <v>490</v>
      </c>
      <c r="F32" s="668"/>
      <c r="G32" s="668"/>
      <c r="H32" s="669"/>
      <c r="I32" s="197"/>
    </row>
    <row r="33" spans="2:9" customFormat="1" ht="15" customHeight="1" x14ac:dyDescent="0.35">
      <c r="B33" s="122"/>
      <c r="C33" s="149"/>
      <c r="D33" s="149"/>
      <c r="E33" s="149"/>
      <c r="F33" s="149"/>
      <c r="G33" s="149"/>
      <c r="H33" s="149"/>
      <c r="I33" s="182"/>
    </row>
    <row r="34" spans="2:9" x14ac:dyDescent="0.35">
      <c r="B34" s="162"/>
      <c r="C34" s="189"/>
      <c r="D34" s="164"/>
      <c r="E34" s="164"/>
      <c r="F34" s="164"/>
      <c r="G34" s="164"/>
      <c r="H34" s="164"/>
      <c r="I34" s="197"/>
    </row>
    <row r="35" spans="2:9" x14ac:dyDescent="0.35">
      <c r="B35" s="162"/>
      <c r="C35" s="198" t="s">
        <v>491</v>
      </c>
      <c r="D35" s="164"/>
      <c r="E35" s="164"/>
      <c r="F35" s="164"/>
      <c r="G35" s="164"/>
      <c r="H35" s="164"/>
      <c r="I35" s="197"/>
    </row>
    <row r="36" spans="2:9" ht="14.5" thickBot="1" x14ac:dyDescent="0.4">
      <c r="B36" s="162"/>
      <c r="C36" s="198"/>
      <c r="D36" s="164"/>
      <c r="E36" s="164"/>
      <c r="F36" s="164"/>
      <c r="G36" s="164"/>
      <c r="H36" s="164"/>
      <c r="I36" s="197"/>
    </row>
    <row r="37" spans="2:9" ht="71.5" customHeight="1" x14ac:dyDescent="0.35">
      <c r="B37" s="162"/>
      <c r="C37" s="622" t="s">
        <v>492</v>
      </c>
      <c r="D37" s="623"/>
      <c r="E37" s="694" t="s">
        <v>493</v>
      </c>
      <c r="F37" s="694"/>
      <c r="G37" s="694"/>
      <c r="H37" s="695"/>
      <c r="I37" s="197"/>
    </row>
    <row r="38" spans="2:9" ht="106.5" customHeight="1" x14ac:dyDescent="0.35">
      <c r="B38" s="208"/>
      <c r="C38" s="675" t="s">
        <v>494</v>
      </c>
      <c r="D38" s="676"/>
      <c r="E38" s="696" t="s">
        <v>332</v>
      </c>
      <c r="F38" s="676"/>
      <c r="G38" s="676"/>
      <c r="H38" s="677"/>
      <c r="I38" s="197"/>
    </row>
    <row r="39" spans="2:9" ht="45" customHeight="1" x14ac:dyDescent="0.35">
      <c r="B39" s="162"/>
      <c r="C39" s="628"/>
      <c r="D39" s="629"/>
      <c r="E39" s="630"/>
      <c r="F39" s="681"/>
      <c r="G39" s="681"/>
      <c r="H39" s="631"/>
      <c r="I39" s="197"/>
    </row>
    <row r="40" spans="2:9" ht="45" customHeight="1" thickBot="1" x14ac:dyDescent="0.4">
      <c r="B40" s="162"/>
      <c r="C40" s="689"/>
      <c r="D40" s="690"/>
      <c r="E40" s="691"/>
      <c r="F40" s="692"/>
      <c r="G40" s="692"/>
      <c r="H40" s="693"/>
      <c r="I40" s="197"/>
    </row>
    <row r="41" spans="2:9" x14ac:dyDescent="0.35">
      <c r="B41" s="162"/>
      <c r="C41" s="164"/>
      <c r="D41" s="164"/>
      <c r="E41" s="164"/>
      <c r="F41" s="164"/>
      <c r="G41" s="164"/>
      <c r="H41" s="164"/>
      <c r="I41" s="197"/>
    </row>
    <row r="42" spans="2:9" ht="14.5" thickBot="1" x14ac:dyDescent="0.4">
      <c r="B42" s="209"/>
      <c r="C42" s="210"/>
      <c r="D42" s="210"/>
      <c r="E42" s="210"/>
      <c r="F42" s="210"/>
      <c r="G42" s="210"/>
      <c r="H42" s="210"/>
      <c r="I42" s="211"/>
    </row>
  </sheetData>
  <mergeCells count="33">
    <mergeCell ref="C39:D39"/>
    <mergeCell ref="E39:H39"/>
    <mergeCell ref="C40:D40"/>
    <mergeCell ref="E40:H40"/>
    <mergeCell ref="C37:D37"/>
    <mergeCell ref="E37:H37"/>
    <mergeCell ref="C38:D38"/>
    <mergeCell ref="E38:H38"/>
    <mergeCell ref="C30:D30"/>
    <mergeCell ref="E30:H30"/>
    <mergeCell ref="C31:D31"/>
    <mergeCell ref="E31:H31"/>
    <mergeCell ref="C32:D32"/>
    <mergeCell ref="E32:H32"/>
    <mergeCell ref="C23:D23"/>
    <mergeCell ref="E23:H23"/>
    <mergeCell ref="C28:D28"/>
    <mergeCell ref="E28:H28"/>
    <mergeCell ref="C29:D29"/>
    <mergeCell ref="E29:H29"/>
    <mergeCell ref="C11:H11"/>
    <mergeCell ref="C20:H20"/>
    <mergeCell ref="C21:D21"/>
    <mergeCell ref="E21:H21"/>
    <mergeCell ref="C22:D22"/>
    <mergeCell ref="E22:H22"/>
    <mergeCell ref="C10:D10"/>
    <mergeCell ref="E10:H10"/>
    <mergeCell ref="C3:H3"/>
    <mergeCell ref="C8:D8"/>
    <mergeCell ref="E8:H8"/>
    <mergeCell ref="C9:D9"/>
    <mergeCell ref="E9:H9"/>
  </mergeCells>
  <pageMargins left="0.7" right="0.7" top="0.75" bottom="0.75" header="0.3" footer="0.3"/>
  <pageSetup paperSize="9" orientation="portrait" horizontalDpi="4294967293" vertic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B1:F34"/>
  <sheetViews>
    <sheetView topLeftCell="C26" workbookViewId="0">
      <selection activeCell="C20" sqref="C20"/>
    </sheetView>
  </sheetViews>
  <sheetFormatPr defaultColWidth="9.1796875" defaultRowHeight="14" x14ac:dyDescent="0.3"/>
  <cols>
    <col min="1" max="2" width="1.81640625" style="2" customWidth="1"/>
    <col min="3" max="3" width="11.453125" style="212" customWidth="1"/>
    <col min="4" max="4" width="116" style="63" customWidth="1"/>
    <col min="5" max="6" width="1.81640625" style="2" customWidth="1"/>
    <col min="7" max="16384" width="9.1796875" style="2"/>
  </cols>
  <sheetData>
    <row r="1" spans="2:6" ht="10.5" customHeight="1" thickBot="1" x14ac:dyDescent="0.35"/>
    <row r="2" spans="2:6" ht="14.5" thickBot="1" x14ac:dyDescent="0.35">
      <c r="B2" s="213"/>
      <c r="C2" s="214"/>
      <c r="D2" s="215"/>
      <c r="E2" s="216"/>
    </row>
    <row r="3" spans="2:6" ht="20.5" thickBot="1" x14ac:dyDescent="0.45">
      <c r="B3" s="217"/>
      <c r="C3" s="594" t="s">
        <v>495</v>
      </c>
      <c r="D3" s="596"/>
      <c r="E3" s="218"/>
    </row>
    <row r="4" spans="2:6" ht="20" x14ac:dyDescent="0.4">
      <c r="B4" s="217"/>
      <c r="C4" s="219"/>
      <c r="D4" s="219"/>
      <c r="E4" s="218"/>
    </row>
    <row r="5" spans="2:6" ht="20" x14ac:dyDescent="0.4">
      <c r="B5" s="217"/>
      <c r="C5" s="153" t="s">
        <v>496</v>
      </c>
      <c r="D5" s="219"/>
      <c r="E5" s="218"/>
    </row>
    <row r="6" spans="2:6" ht="14.5" thickBot="1" x14ac:dyDescent="0.35">
      <c r="B6" s="217"/>
      <c r="C6" s="11"/>
      <c r="D6" s="220"/>
      <c r="E6" s="218"/>
    </row>
    <row r="7" spans="2:6" ht="30" customHeight="1" x14ac:dyDescent="0.3">
      <c r="B7" s="217"/>
      <c r="C7" s="221" t="s">
        <v>497</v>
      </c>
      <c r="D7" s="222" t="s">
        <v>498</v>
      </c>
      <c r="E7" s="218"/>
    </row>
    <row r="8" spans="2:6" ht="42" x14ac:dyDescent="0.3">
      <c r="B8" s="217"/>
      <c r="C8" s="199">
        <v>1</v>
      </c>
      <c r="D8" s="158" t="s">
        <v>499</v>
      </c>
      <c r="E8" s="218"/>
      <c r="F8" s="223"/>
    </row>
    <row r="9" spans="2:6" x14ac:dyDescent="0.3">
      <c r="B9" s="217"/>
      <c r="C9" s="199">
        <v>2</v>
      </c>
      <c r="D9" s="158" t="s">
        <v>500</v>
      </c>
      <c r="E9" s="218"/>
    </row>
    <row r="10" spans="2:6" ht="42" x14ac:dyDescent="0.3">
      <c r="B10" s="217"/>
      <c r="C10" s="199">
        <v>3</v>
      </c>
      <c r="D10" s="158" t="s">
        <v>501</v>
      </c>
      <c r="E10" s="218"/>
    </row>
    <row r="11" spans="2:6" x14ac:dyDescent="0.3">
      <c r="B11" s="217"/>
      <c r="C11" s="199">
        <v>4</v>
      </c>
      <c r="D11" s="158" t="s">
        <v>502</v>
      </c>
      <c r="E11" s="218"/>
    </row>
    <row r="12" spans="2:6" ht="28" x14ac:dyDescent="0.3">
      <c r="B12" s="217"/>
      <c r="C12" s="199">
        <v>5</v>
      </c>
      <c r="D12" s="158" t="s">
        <v>503</v>
      </c>
      <c r="E12" s="218"/>
    </row>
    <row r="13" spans="2:6" x14ac:dyDescent="0.3">
      <c r="B13" s="217"/>
      <c r="C13" s="199">
        <v>6</v>
      </c>
      <c r="D13" s="158" t="s">
        <v>504</v>
      </c>
      <c r="E13" s="218"/>
    </row>
    <row r="14" spans="2:6" ht="28" x14ac:dyDescent="0.3">
      <c r="B14" s="217"/>
      <c r="C14" s="199">
        <v>7</v>
      </c>
      <c r="D14" s="158" t="s">
        <v>505</v>
      </c>
      <c r="E14" s="218"/>
    </row>
    <row r="15" spans="2:6" x14ac:dyDescent="0.3">
      <c r="B15" s="217"/>
      <c r="C15" s="199">
        <v>8</v>
      </c>
      <c r="D15" s="158" t="s">
        <v>506</v>
      </c>
      <c r="E15" s="218"/>
    </row>
    <row r="16" spans="2:6" x14ac:dyDescent="0.3">
      <c r="B16" s="217"/>
      <c r="C16" s="199">
        <v>9</v>
      </c>
      <c r="D16" s="158" t="s">
        <v>507</v>
      </c>
      <c r="E16" s="218"/>
    </row>
    <row r="17" spans="2:5" x14ac:dyDescent="0.3">
      <c r="B17" s="217"/>
      <c r="C17" s="199">
        <v>10</v>
      </c>
      <c r="D17" s="224" t="s">
        <v>508</v>
      </c>
      <c r="E17" s="218"/>
    </row>
    <row r="18" spans="2:5" ht="28.5" thickBot="1" x14ac:dyDescent="0.35">
      <c r="B18" s="217"/>
      <c r="C18" s="225">
        <v>11</v>
      </c>
      <c r="D18" s="226" t="s">
        <v>509</v>
      </c>
      <c r="E18" s="218"/>
    </row>
    <row r="19" spans="2:5" x14ac:dyDescent="0.3">
      <c r="B19" s="217"/>
      <c r="C19" s="227"/>
      <c r="D19" s="166"/>
      <c r="E19" s="218"/>
    </row>
    <row r="20" spans="2:5" x14ac:dyDescent="0.3">
      <c r="B20" s="217"/>
      <c r="C20" s="153" t="s">
        <v>510</v>
      </c>
      <c r="D20" s="166"/>
      <c r="E20" s="218"/>
    </row>
    <row r="21" spans="2:5" ht="14.5" thickBot="1" x14ac:dyDescent="0.35">
      <c r="B21" s="217"/>
      <c r="C21" s="11"/>
      <c r="D21" s="166"/>
      <c r="E21" s="218"/>
    </row>
    <row r="22" spans="2:5" ht="30" customHeight="1" x14ac:dyDescent="0.3">
      <c r="B22" s="217"/>
      <c r="C22" s="221" t="s">
        <v>497</v>
      </c>
      <c r="D22" s="222" t="s">
        <v>498</v>
      </c>
      <c r="E22" s="218"/>
    </row>
    <row r="23" spans="2:5" x14ac:dyDescent="0.3">
      <c r="B23" s="217"/>
      <c r="C23" s="199">
        <v>1</v>
      </c>
      <c r="D23" s="224" t="s">
        <v>511</v>
      </c>
      <c r="E23" s="218"/>
    </row>
    <row r="24" spans="2:5" x14ac:dyDescent="0.3">
      <c r="B24" s="217"/>
      <c r="C24" s="199">
        <v>2</v>
      </c>
      <c r="D24" s="158" t="s">
        <v>512</v>
      </c>
      <c r="E24" s="218"/>
    </row>
    <row r="25" spans="2:5" x14ac:dyDescent="0.3">
      <c r="B25" s="217"/>
      <c r="C25" s="199">
        <v>3</v>
      </c>
      <c r="D25" s="158" t="s">
        <v>513</v>
      </c>
      <c r="E25" s="218"/>
    </row>
    <row r="26" spans="2:5" x14ac:dyDescent="0.3">
      <c r="B26" s="217"/>
      <c r="C26" s="199">
        <v>4</v>
      </c>
      <c r="D26" s="158" t="s">
        <v>514</v>
      </c>
      <c r="E26" s="218"/>
    </row>
    <row r="27" spans="2:5" x14ac:dyDescent="0.3">
      <c r="B27" s="217"/>
      <c r="C27" s="199">
        <v>5</v>
      </c>
      <c r="D27" s="158" t="s">
        <v>515</v>
      </c>
      <c r="E27" s="218"/>
    </row>
    <row r="28" spans="2:5" ht="42.5" thickBot="1" x14ac:dyDescent="0.35">
      <c r="B28" s="217"/>
      <c r="C28" s="225">
        <v>6</v>
      </c>
      <c r="D28" s="226" t="s">
        <v>516</v>
      </c>
      <c r="E28" s="218"/>
    </row>
    <row r="29" spans="2:5" ht="14.5" thickBot="1" x14ac:dyDescent="0.35">
      <c r="B29" s="228"/>
      <c r="C29" s="229"/>
      <c r="D29" s="230"/>
      <c r="E29" s="231"/>
    </row>
    <row r="30" spans="2:5" x14ac:dyDescent="0.3">
      <c r="D30" s="223"/>
    </row>
    <row r="31" spans="2:5" x14ac:dyDescent="0.3">
      <c r="D31" s="223"/>
    </row>
    <row r="32" spans="2:5" x14ac:dyDescent="0.3">
      <c r="D32" s="223"/>
    </row>
    <row r="33" spans="4:4" x14ac:dyDescent="0.3">
      <c r="D33" s="223"/>
    </row>
    <row r="34" spans="4:4" x14ac:dyDescent="0.3">
      <c r="D34" s="223"/>
    </row>
  </sheetData>
  <mergeCells count="1">
    <mergeCell ref="C3:D3"/>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BB113"/>
  <sheetViews>
    <sheetView topLeftCell="C1" zoomScale="91" zoomScaleNormal="70" zoomScalePageLayoutView="80" workbookViewId="0">
      <selection activeCell="J1" sqref="J1"/>
    </sheetView>
  </sheetViews>
  <sheetFormatPr defaultColWidth="8.81640625" defaultRowHeight="14.5" x14ac:dyDescent="0.35"/>
  <cols>
    <col min="1" max="1" width="2.1796875" customWidth="1"/>
    <col min="2" max="2" width="2.36328125" customWidth="1"/>
    <col min="3" max="3" width="22.453125" style="179" customWidth="1"/>
    <col min="4" max="4" width="15.453125" customWidth="1"/>
    <col min="5" max="5" width="14.81640625" customWidth="1"/>
    <col min="6" max="6" width="12.453125" customWidth="1"/>
    <col min="7" max="7" width="3.36328125" hidden="1" customWidth="1"/>
    <col min="8" max="8" width="18.6328125" customWidth="1"/>
    <col min="9" max="9" width="2.6328125" customWidth="1"/>
    <col min="10" max="10" width="111.36328125" customWidth="1"/>
    <col min="11" max="11" width="13.81640625" customWidth="1"/>
    <col min="12" max="12" width="2.6328125" customWidth="1"/>
    <col min="13" max="13" width="2" customWidth="1"/>
    <col min="14" max="14" width="40.6328125" customWidth="1"/>
  </cols>
  <sheetData>
    <row r="1" spans="1:54" ht="15" thickBot="1" x14ac:dyDescent="0.4">
      <c r="A1" s="2"/>
      <c r="B1" s="2"/>
      <c r="C1" s="62"/>
      <c r="D1" s="2"/>
      <c r="E1" s="2"/>
      <c r="F1" s="2"/>
      <c r="G1" s="2"/>
      <c r="H1" s="2"/>
      <c r="I1" s="2"/>
      <c r="L1" s="2"/>
    </row>
    <row r="2" spans="1:54" ht="15" thickBot="1" x14ac:dyDescent="0.4">
      <c r="A2" s="2"/>
      <c r="B2" s="232"/>
      <c r="C2" s="233"/>
      <c r="D2" s="234"/>
      <c r="E2" s="234"/>
      <c r="F2" s="234"/>
      <c r="G2" s="234"/>
      <c r="H2" s="234"/>
      <c r="I2" s="234"/>
      <c r="J2" s="120"/>
      <c r="K2" s="120"/>
      <c r="L2" s="235"/>
    </row>
    <row r="3" spans="1:54" ht="38.25" customHeight="1" thickBot="1" x14ac:dyDescent="0.45">
      <c r="A3" s="2"/>
      <c r="B3" s="122"/>
      <c r="C3" s="502" t="s">
        <v>517</v>
      </c>
      <c r="D3" s="503"/>
      <c r="E3" s="503"/>
      <c r="F3" s="503"/>
      <c r="G3" s="503"/>
      <c r="H3" s="503"/>
      <c r="I3" s="503"/>
      <c r="J3" s="503"/>
      <c r="K3" s="504"/>
      <c r="L3" s="236"/>
    </row>
    <row r="4" spans="1:54" ht="15" customHeight="1" x14ac:dyDescent="0.35">
      <c r="A4" s="2"/>
      <c r="B4" s="237"/>
      <c r="C4" s="697" t="s">
        <v>518</v>
      </c>
      <c r="D4" s="697"/>
      <c r="E4" s="697"/>
      <c r="F4" s="697"/>
      <c r="G4" s="697"/>
      <c r="H4" s="697"/>
      <c r="I4" s="697"/>
      <c r="J4" s="697"/>
      <c r="K4" s="697"/>
      <c r="L4" s="17"/>
    </row>
    <row r="5" spans="1:54" ht="15" customHeight="1" x14ac:dyDescent="0.35">
      <c r="A5" s="2"/>
      <c r="B5" s="237"/>
      <c r="C5" s="657" t="s">
        <v>519</v>
      </c>
      <c r="D5" s="657"/>
      <c r="E5" s="657"/>
      <c r="F5" s="657"/>
      <c r="G5" s="657"/>
      <c r="H5" s="657"/>
      <c r="I5" s="657"/>
      <c r="J5" s="657"/>
      <c r="K5" s="657"/>
      <c r="L5" s="17"/>
    </row>
    <row r="6" spans="1:54" x14ac:dyDescent="0.35">
      <c r="A6" s="2"/>
      <c r="B6" s="237"/>
      <c r="C6" s="71"/>
      <c r="D6" s="16"/>
      <c r="E6" s="16"/>
      <c r="F6" s="16"/>
      <c r="G6" s="16"/>
      <c r="H6" s="16"/>
      <c r="I6" s="16"/>
      <c r="J6" s="149"/>
      <c r="K6" s="149"/>
      <c r="L6" s="17"/>
    </row>
    <row r="7" spans="1:54" ht="36.75" customHeight="1" thickBot="1" x14ac:dyDescent="0.4">
      <c r="A7" s="2"/>
      <c r="B7" s="237"/>
      <c r="C7" s="71"/>
      <c r="D7" s="698" t="s">
        <v>520</v>
      </c>
      <c r="E7" s="698"/>
      <c r="F7" s="698" t="s">
        <v>521</v>
      </c>
      <c r="G7" s="698"/>
      <c r="H7" s="699" t="s">
        <v>522</v>
      </c>
      <c r="I7" s="699"/>
      <c r="J7" s="238" t="s">
        <v>523</v>
      </c>
      <c r="K7" s="238" t="s">
        <v>524</v>
      </c>
      <c r="L7" s="17"/>
    </row>
    <row r="8" spans="1:54" s="179" customFormat="1" ht="199.5" customHeight="1" thickBot="1" x14ac:dyDescent="0.4">
      <c r="A8" s="62"/>
      <c r="B8" s="239"/>
      <c r="C8" s="240" t="s">
        <v>525</v>
      </c>
      <c r="D8" s="700" t="s">
        <v>526</v>
      </c>
      <c r="E8" s="701"/>
      <c r="F8" s="702" t="s">
        <v>427</v>
      </c>
      <c r="G8" s="703"/>
      <c r="H8" s="704" t="s">
        <v>527</v>
      </c>
      <c r="I8" s="705"/>
      <c r="J8" s="289" t="s">
        <v>1037</v>
      </c>
      <c r="K8" s="449" t="s">
        <v>528</v>
      </c>
      <c r="L8" s="241"/>
      <c r="N8"/>
      <c r="O8"/>
      <c r="P8"/>
      <c r="Q8"/>
      <c r="R8"/>
      <c r="S8"/>
      <c r="T8"/>
      <c r="U8"/>
      <c r="V8"/>
      <c r="W8"/>
      <c r="X8"/>
      <c r="Y8"/>
      <c r="Z8"/>
      <c r="AA8"/>
      <c r="AB8"/>
      <c r="AC8"/>
      <c r="AD8"/>
      <c r="AE8"/>
      <c r="AF8"/>
      <c r="AG8"/>
      <c r="AH8"/>
      <c r="AI8"/>
      <c r="AJ8"/>
      <c r="AK8"/>
      <c r="AL8"/>
      <c r="AM8"/>
      <c r="AN8"/>
      <c r="AO8"/>
      <c r="AP8"/>
      <c r="AQ8"/>
      <c r="AR8"/>
      <c r="AS8"/>
      <c r="AT8"/>
      <c r="AU8"/>
      <c r="AV8"/>
      <c r="AW8"/>
      <c r="AX8"/>
      <c r="AY8"/>
      <c r="AZ8"/>
      <c r="BA8"/>
      <c r="BB8"/>
    </row>
    <row r="9" spans="1:54" s="179" customFormat="1" ht="49.5" customHeight="1" thickBot="1" x14ac:dyDescent="0.4">
      <c r="A9" s="62"/>
      <c r="B9" s="239"/>
      <c r="C9" s="240"/>
      <c r="D9" s="706" t="s">
        <v>529</v>
      </c>
      <c r="E9" s="707"/>
      <c r="F9" s="702" t="s">
        <v>530</v>
      </c>
      <c r="G9" s="703"/>
      <c r="H9" s="710" t="s">
        <v>531</v>
      </c>
      <c r="I9" s="711"/>
      <c r="J9" s="734" t="s">
        <v>532</v>
      </c>
      <c r="K9" s="714" t="s">
        <v>528</v>
      </c>
      <c r="L9" s="241"/>
      <c r="N9"/>
      <c r="O9"/>
      <c r="P9"/>
      <c r="Q9"/>
      <c r="R9"/>
      <c r="S9"/>
      <c r="T9"/>
      <c r="U9"/>
      <c r="V9"/>
      <c r="W9"/>
      <c r="X9"/>
      <c r="Y9"/>
      <c r="Z9"/>
      <c r="AA9"/>
      <c r="AB9"/>
      <c r="AC9"/>
      <c r="AD9"/>
      <c r="AE9"/>
      <c r="AF9"/>
      <c r="AG9"/>
      <c r="AH9"/>
      <c r="AI9"/>
      <c r="AJ9"/>
      <c r="AK9"/>
      <c r="AL9"/>
      <c r="AM9"/>
      <c r="AN9"/>
      <c r="AO9"/>
      <c r="AP9"/>
      <c r="AQ9"/>
      <c r="AR9"/>
      <c r="AS9"/>
      <c r="AT9"/>
      <c r="AU9"/>
      <c r="AV9"/>
      <c r="AW9"/>
      <c r="AX9"/>
      <c r="AY9"/>
      <c r="AZ9"/>
      <c r="BA9"/>
      <c r="BB9"/>
    </row>
    <row r="10" spans="1:54" s="179" customFormat="1" ht="96.75" customHeight="1" thickBot="1" x14ac:dyDescent="0.4">
      <c r="A10" s="62"/>
      <c r="B10" s="239"/>
      <c r="C10" s="242"/>
      <c r="D10" s="708"/>
      <c r="E10" s="709"/>
      <c r="F10" s="702" t="s">
        <v>533</v>
      </c>
      <c r="G10" s="703"/>
      <c r="H10" s="712"/>
      <c r="I10" s="713"/>
      <c r="J10" s="735"/>
      <c r="K10" s="715"/>
      <c r="L10" s="241"/>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row>
    <row r="11" spans="1:54" s="179" customFormat="1" ht="186.75" customHeight="1" thickBot="1" x14ac:dyDescent="0.4">
      <c r="A11" s="62"/>
      <c r="B11" s="239"/>
      <c r="C11" s="242"/>
      <c r="D11" s="700" t="s">
        <v>534</v>
      </c>
      <c r="E11" s="701"/>
      <c r="F11" s="702" t="s">
        <v>439</v>
      </c>
      <c r="G11" s="703"/>
      <c r="H11" s="716" t="s">
        <v>1038</v>
      </c>
      <c r="I11" s="705"/>
      <c r="J11" s="479" t="s">
        <v>1039</v>
      </c>
      <c r="K11" s="449" t="s">
        <v>528</v>
      </c>
      <c r="L11" s="24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row>
    <row r="12" spans="1:54" s="179" customFormat="1" ht="18.75" customHeight="1" thickBot="1" x14ac:dyDescent="0.4">
      <c r="A12" s="62"/>
      <c r="B12" s="239"/>
      <c r="C12" s="243"/>
      <c r="D12" s="72"/>
      <c r="E12" s="72"/>
      <c r="F12" s="72"/>
      <c r="G12" s="72"/>
      <c r="H12" s="72"/>
      <c r="I12" s="72"/>
      <c r="J12" s="289" t="s">
        <v>535</v>
      </c>
      <c r="K12" s="245" t="s">
        <v>528</v>
      </c>
      <c r="L12" s="241"/>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row>
    <row r="13" spans="1:54" s="179" customFormat="1" ht="18.75" customHeight="1" x14ac:dyDescent="0.35">
      <c r="A13" s="62"/>
      <c r="B13" s="239"/>
      <c r="C13" s="243"/>
      <c r="D13" s="72"/>
      <c r="E13" s="72"/>
      <c r="F13" s="72"/>
      <c r="G13" s="72"/>
      <c r="H13" s="72"/>
      <c r="I13" s="72"/>
      <c r="J13" s="246"/>
      <c r="K13" s="71"/>
      <c r="L13" s="241"/>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row>
    <row r="14" spans="1:54" s="179" customFormat="1" ht="15" thickBot="1" x14ac:dyDescent="0.4">
      <c r="A14" s="62"/>
      <c r="B14" s="239"/>
      <c r="C14" s="243"/>
      <c r="D14" s="717" t="s">
        <v>1040</v>
      </c>
      <c r="E14" s="717"/>
      <c r="F14" s="717"/>
      <c r="G14" s="717"/>
      <c r="H14" s="717"/>
      <c r="I14" s="717"/>
      <c r="J14" s="717"/>
      <c r="K14" s="717"/>
      <c r="L14" s="241"/>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row>
    <row r="15" spans="1:54" s="179" customFormat="1" ht="15" thickBot="1" x14ac:dyDescent="0.4">
      <c r="A15" s="62"/>
      <c r="B15" s="239"/>
      <c r="C15" s="243"/>
      <c r="D15" s="15" t="s">
        <v>96</v>
      </c>
      <c r="E15" s="718" t="s">
        <v>536</v>
      </c>
      <c r="F15" s="719"/>
      <c r="G15" s="719"/>
      <c r="H15" s="719"/>
      <c r="I15" s="719"/>
      <c r="J15" s="720"/>
      <c r="K15" s="72"/>
      <c r="L15" s="241"/>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row>
    <row r="16" spans="1:54" s="179" customFormat="1" ht="15" thickBot="1" x14ac:dyDescent="0.4">
      <c r="A16" s="62"/>
      <c r="B16" s="239"/>
      <c r="C16" s="243"/>
      <c r="D16" s="15" t="s">
        <v>99</v>
      </c>
      <c r="E16" s="721" t="s">
        <v>537</v>
      </c>
      <c r="F16" s="722"/>
      <c r="G16" s="722"/>
      <c r="H16" s="722"/>
      <c r="I16" s="722"/>
      <c r="J16" s="723"/>
      <c r="K16" s="72"/>
      <c r="L16" s="241"/>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row>
    <row r="17" spans="1:54" s="179" customFormat="1" ht="13.5" customHeight="1" x14ac:dyDescent="0.35">
      <c r="A17" s="62"/>
      <c r="B17" s="239"/>
      <c r="C17" s="243"/>
      <c r="D17" s="72"/>
      <c r="E17" s="72"/>
      <c r="F17" s="72"/>
      <c r="G17" s="72"/>
      <c r="H17" s="72"/>
      <c r="I17" s="72"/>
      <c r="J17" s="72"/>
      <c r="K17" s="72"/>
      <c r="L17" s="241"/>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row>
    <row r="18" spans="1:54" s="179" customFormat="1" ht="30.75" customHeight="1" thickBot="1" x14ac:dyDescent="0.4">
      <c r="A18" s="62"/>
      <c r="B18" s="239"/>
      <c r="C18" s="724" t="s">
        <v>538</v>
      </c>
      <c r="D18" s="724"/>
      <c r="E18" s="724"/>
      <c r="F18" s="724"/>
      <c r="G18" s="724"/>
      <c r="H18" s="724"/>
      <c r="I18" s="724"/>
      <c r="J18" s="724"/>
      <c r="K18" s="149"/>
      <c r="L18" s="241"/>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row>
    <row r="19" spans="1:54" s="179" customFormat="1" ht="30.75" customHeight="1" x14ac:dyDescent="0.35">
      <c r="A19" s="62"/>
      <c r="B19" s="239"/>
      <c r="C19" s="127"/>
      <c r="D19" s="725" t="s">
        <v>539</v>
      </c>
      <c r="E19" s="726"/>
      <c r="F19" s="726"/>
      <c r="G19" s="726"/>
      <c r="H19" s="726"/>
      <c r="I19" s="726"/>
      <c r="J19" s="726"/>
      <c r="K19" s="727"/>
      <c r="L19" s="241"/>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row>
    <row r="20" spans="1:54" s="179" customFormat="1" ht="30.75" customHeight="1" x14ac:dyDescent="0.35">
      <c r="A20" s="62"/>
      <c r="B20" s="239"/>
      <c r="C20" s="127"/>
      <c r="D20" s="728"/>
      <c r="E20" s="729"/>
      <c r="F20" s="729"/>
      <c r="G20" s="729"/>
      <c r="H20" s="729"/>
      <c r="I20" s="729"/>
      <c r="J20" s="729"/>
      <c r="K20" s="730"/>
      <c r="L20" s="241"/>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row>
    <row r="21" spans="1:54" s="179" customFormat="1" ht="30.75" customHeight="1" x14ac:dyDescent="0.35">
      <c r="A21" s="62"/>
      <c r="B21" s="239"/>
      <c r="C21" s="127"/>
      <c r="D21" s="728"/>
      <c r="E21" s="729"/>
      <c r="F21" s="729"/>
      <c r="G21" s="729"/>
      <c r="H21" s="729"/>
      <c r="I21" s="729"/>
      <c r="J21" s="729"/>
      <c r="K21" s="730"/>
      <c r="L21" s="24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row>
    <row r="22" spans="1:54" s="179" customFormat="1" ht="42.75" customHeight="1" thickBot="1" x14ac:dyDescent="0.4">
      <c r="A22" s="62"/>
      <c r="B22" s="239"/>
      <c r="C22" s="127"/>
      <c r="D22" s="731"/>
      <c r="E22" s="732"/>
      <c r="F22" s="732"/>
      <c r="G22" s="732"/>
      <c r="H22" s="732"/>
      <c r="I22" s="732"/>
      <c r="J22" s="732"/>
      <c r="K22" s="733"/>
      <c r="L22" s="241"/>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row>
    <row r="23" spans="1:54" s="179" customFormat="1" x14ac:dyDescent="0.35">
      <c r="A23" s="62"/>
      <c r="B23" s="239"/>
      <c r="C23" s="127"/>
      <c r="D23" s="127"/>
      <c r="E23" s="127"/>
      <c r="F23" s="127"/>
      <c r="G23" s="127"/>
      <c r="H23" s="127"/>
      <c r="I23" s="127"/>
      <c r="J23" s="149"/>
      <c r="K23" s="149"/>
      <c r="L23" s="241"/>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row>
    <row r="24" spans="1:54" ht="59.25" customHeight="1" thickBot="1" x14ac:dyDescent="0.4">
      <c r="A24" s="2"/>
      <c r="B24" s="239"/>
      <c r="C24" s="247"/>
      <c r="D24" s="698" t="s">
        <v>520</v>
      </c>
      <c r="E24" s="698"/>
      <c r="F24" s="698" t="s">
        <v>521</v>
      </c>
      <c r="G24" s="698"/>
      <c r="H24" s="699" t="s">
        <v>522</v>
      </c>
      <c r="I24" s="699"/>
      <c r="J24" s="238" t="s">
        <v>523</v>
      </c>
      <c r="K24" s="238" t="s">
        <v>524</v>
      </c>
      <c r="L24" s="241"/>
    </row>
    <row r="25" spans="1:54" ht="321.75" customHeight="1" thickBot="1" x14ac:dyDescent="0.4">
      <c r="A25" s="2"/>
      <c r="B25" s="239"/>
      <c r="C25" s="240" t="s">
        <v>540</v>
      </c>
      <c r="D25" s="736" t="s">
        <v>526</v>
      </c>
      <c r="E25" s="737"/>
      <c r="F25" s="738" t="s">
        <v>427</v>
      </c>
      <c r="G25" s="739"/>
      <c r="H25" s="736" t="s">
        <v>541</v>
      </c>
      <c r="I25" s="737"/>
      <c r="J25" s="289" t="s">
        <v>1041</v>
      </c>
      <c r="K25" s="248" t="s">
        <v>528</v>
      </c>
      <c r="L25" s="241"/>
      <c r="N25" s="483"/>
    </row>
    <row r="26" spans="1:54" ht="47.25" customHeight="1" x14ac:dyDescent="0.35">
      <c r="A26" s="2"/>
      <c r="B26" s="239"/>
      <c r="C26" s="240"/>
      <c r="D26" s="740" t="s">
        <v>542</v>
      </c>
      <c r="E26" s="741"/>
      <c r="F26" s="738" t="s">
        <v>530</v>
      </c>
      <c r="G26" s="739"/>
      <c r="H26" s="744" t="s">
        <v>543</v>
      </c>
      <c r="I26" s="745"/>
      <c r="J26" s="748" t="s">
        <v>544</v>
      </c>
      <c r="K26" s="750" t="s">
        <v>528</v>
      </c>
      <c r="L26" s="241"/>
      <c r="N26" s="484"/>
    </row>
    <row r="27" spans="1:54" ht="240" customHeight="1" x14ac:dyDescent="0.35">
      <c r="A27" s="2"/>
      <c r="B27" s="239"/>
      <c r="C27" s="240"/>
      <c r="D27" s="742"/>
      <c r="E27" s="743"/>
      <c r="F27" s="738" t="s">
        <v>533</v>
      </c>
      <c r="G27" s="739"/>
      <c r="H27" s="746"/>
      <c r="I27" s="747"/>
      <c r="J27" s="749"/>
      <c r="K27" s="751"/>
      <c r="L27" s="241"/>
      <c r="N27" s="453"/>
    </row>
    <row r="28" spans="1:54" ht="373.5" customHeight="1" x14ac:dyDescent="0.35">
      <c r="A28" s="2"/>
      <c r="B28" s="239"/>
      <c r="C28" s="240"/>
      <c r="D28" s="736" t="s">
        <v>534</v>
      </c>
      <c r="E28" s="737"/>
      <c r="F28" s="738" t="s">
        <v>439</v>
      </c>
      <c r="G28" s="739"/>
      <c r="H28" s="736" t="s">
        <v>1042</v>
      </c>
      <c r="I28" s="737"/>
      <c r="J28" s="457" t="s">
        <v>1043</v>
      </c>
      <c r="K28" s="248" t="s">
        <v>528</v>
      </c>
      <c r="L28" s="241"/>
      <c r="N28" s="181"/>
    </row>
    <row r="29" spans="1:54" ht="39" customHeight="1" x14ac:dyDescent="0.35">
      <c r="A29" s="2"/>
      <c r="B29" s="239"/>
      <c r="C29" s="71"/>
      <c r="D29" s="71"/>
      <c r="E29" s="71"/>
      <c r="F29" s="71"/>
      <c r="G29" s="71"/>
      <c r="H29" s="71"/>
      <c r="I29" s="71"/>
      <c r="J29" s="244" t="s">
        <v>535</v>
      </c>
      <c r="K29" s="248" t="s">
        <v>528</v>
      </c>
      <c r="L29" s="241"/>
    </row>
    <row r="30" spans="1:54" ht="15" thickBot="1" x14ac:dyDescent="0.4">
      <c r="A30" s="2"/>
      <c r="B30" s="239"/>
      <c r="C30" s="71"/>
      <c r="D30" s="249" t="s">
        <v>1044</v>
      </c>
      <c r="E30" s="149"/>
      <c r="F30" s="149"/>
      <c r="G30" s="149"/>
      <c r="H30" s="71"/>
      <c r="I30" s="71"/>
      <c r="J30" s="246"/>
      <c r="K30" s="71"/>
      <c r="L30" s="241"/>
    </row>
    <row r="31" spans="1:54" ht="15" thickBot="1" x14ac:dyDescent="0.4">
      <c r="A31" s="2"/>
      <c r="B31" s="239"/>
      <c r="C31" s="71"/>
      <c r="D31" s="15" t="s">
        <v>96</v>
      </c>
      <c r="E31" s="757" t="s">
        <v>97</v>
      </c>
      <c r="F31" s="758"/>
      <c r="G31" s="758"/>
      <c r="H31" s="758"/>
      <c r="I31" s="758"/>
      <c r="J31" s="759"/>
      <c r="K31" s="71"/>
      <c r="L31" s="241"/>
    </row>
    <row r="32" spans="1:54" x14ac:dyDescent="0.35">
      <c r="A32" s="2"/>
      <c r="B32" s="239"/>
      <c r="C32" s="71"/>
      <c r="D32" s="15" t="s">
        <v>99</v>
      </c>
      <c r="E32" s="760" t="s">
        <v>100</v>
      </c>
      <c r="F32" s="761"/>
      <c r="G32" s="761"/>
      <c r="H32" s="761"/>
      <c r="I32" s="761"/>
      <c r="J32" s="762"/>
      <c r="K32" s="71"/>
      <c r="L32" s="241"/>
    </row>
    <row r="33" spans="1:12" x14ac:dyDescent="0.35">
      <c r="A33" s="2"/>
      <c r="B33" s="239"/>
      <c r="C33" s="71"/>
      <c r="D33" s="71"/>
      <c r="E33" s="71"/>
      <c r="F33" s="71"/>
      <c r="G33" s="71"/>
      <c r="H33" s="71"/>
      <c r="I33" s="71"/>
      <c r="J33" s="246"/>
      <c r="K33" s="71"/>
      <c r="L33" s="241"/>
    </row>
    <row r="34" spans="1:12" ht="33" customHeight="1" thickBot="1" x14ac:dyDescent="0.4">
      <c r="A34" s="2"/>
      <c r="B34" s="239"/>
      <c r="C34" s="724" t="s">
        <v>538</v>
      </c>
      <c r="D34" s="724"/>
      <c r="E34" s="724"/>
      <c r="F34" s="724"/>
      <c r="G34" s="724"/>
      <c r="H34" s="724"/>
      <c r="I34" s="724"/>
      <c r="J34" s="724"/>
      <c r="K34" s="149"/>
      <c r="L34" s="241"/>
    </row>
    <row r="35" spans="1:12" ht="15" customHeight="1" x14ac:dyDescent="0.35">
      <c r="A35" s="2"/>
      <c r="B35" s="239"/>
      <c r="C35" s="127"/>
      <c r="D35" s="763" t="s">
        <v>1045</v>
      </c>
      <c r="E35" s="764"/>
      <c r="F35" s="764"/>
      <c r="G35" s="764"/>
      <c r="H35" s="764"/>
      <c r="I35" s="764"/>
      <c r="J35" s="764"/>
      <c r="K35" s="765"/>
      <c r="L35" s="241"/>
    </row>
    <row r="36" spans="1:12" ht="15" customHeight="1" x14ac:dyDescent="0.35">
      <c r="A36" s="2"/>
      <c r="B36" s="239"/>
      <c r="C36" s="127"/>
      <c r="D36" s="766"/>
      <c r="E36" s="767"/>
      <c r="F36" s="767"/>
      <c r="G36" s="767"/>
      <c r="H36" s="767"/>
      <c r="I36" s="767"/>
      <c r="J36" s="767"/>
      <c r="K36" s="768"/>
      <c r="L36" s="241"/>
    </row>
    <row r="37" spans="1:12" ht="15" customHeight="1" x14ac:dyDescent="0.35">
      <c r="A37" s="2"/>
      <c r="B37" s="239"/>
      <c r="C37" s="127"/>
      <c r="D37" s="766"/>
      <c r="E37" s="767"/>
      <c r="F37" s="767"/>
      <c r="G37" s="767"/>
      <c r="H37" s="767"/>
      <c r="I37" s="767"/>
      <c r="J37" s="767"/>
      <c r="K37" s="768"/>
      <c r="L37" s="241"/>
    </row>
    <row r="38" spans="1:12" ht="15" customHeight="1" x14ac:dyDescent="0.35">
      <c r="A38" s="2"/>
      <c r="B38" s="239"/>
      <c r="C38" s="127"/>
      <c r="D38" s="766"/>
      <c r="E38" s="767"/>
      <c r="F38" s="767"/>
      <c r="G38" s="767"/>
      <c r="H38" s="767"/>
      <c r="I38" s="767"/>
      <c r="J38" s="767"/>
      <c r="K38" s="768"/>
      <c r="L38" s="241"/>
    </row>
    <row r="39" spans="1:12" ht="15" customHeight="1" x14ac:dyDescent="0.35">
      <c r="A39" s="2"/>
      <c r="B39" s="239"/>
      <c r="C39" s="127"/>
      <c r="D39" s="766"/>
      <c r="E39" s="767"/>
      <c r="F39" s="767"/>
      <c r="G39" s="767"/>
      <c r="H39" s="767"/>
      <c r="I39" s="767"/>
      <c r="J39" s="767"/>
      <c r="K39" s="768"/>
      <c r="L39" s="241"/>
    </row>
    <row r="40" spans="1:12" ht="15" customHeight="1" x14ac:dyDescent="0.35">
      <c r="A40" s="2"/>
      <c r="B40" s="239"/>
      <c r="C40" s="127"/>
      <c r="D40" s="766"/>
      <c r="E40" s="767"/>
      <c r="F40" s="767"/>
      <c r="G40" s="767"/>
      <c r="H40" s="767"/>
      <c r="I40" s="767"/>
      <c r="J40" s="767"/>
      <c r="K40" s="768"/>
      <c r="L40" s="241"/>
    </row>
    <row r="41" spans="1:12" x14ac:dyDescent="0.35">
      <c r="A41" s="2"/>
      <c r="B41" s="239"/>
      <c r="C41" s="127"/>
      <c r="D41" s="766"/>
      <c r="E41" s="767"/>
      <c r="F41" s="767"/>
      <c r="G41" s="767"/>
      <c r="H41" s="767"/>
      <c r="I41" s="767"/>
      <c r="J41" s="767"/>
      <c r="K41" s="768"/>
      <c r="L41" s="241"/>
    </row>
    <row r="42" spans="1:12" ht="179.25" customHeight="1" thickBot="1" x14ac:dyDescent="0.4">
      <c r="A42" s="2"/>
      <c r="B42" s="239"/>
      <c r="C42" s="127"/>
      <c r="D42" s="769"/>
      <c r="E42" s="770"/>
      <c r="F42" s="770"/>
      <c r="G42" s="770"/>
      <c r="H42" s="770"/>
      <c r="I42" s="770"/>
      <c r="J42" s="770"/>
      <c r="K42" s="771"/>
      <c r="L42" s="241"/>
    </row>
    <row r="43" spans="1:12" x14ac:dyDescent="0.35">
      <c r="A43" s="2"/>
      <c r="B43" s="239"/>
      <c r="C43" s="71"/>
      <c r="D43" s="71"/>
      <c r="E43" s="71"/>
      <c r="F43" s="71"/>
      <c r="G43" s="71"/>
      <c r="H43" s="71"/>
      <c r="I43" s="71"/>
      <c r="J43" s="246"/>
      <c r="K43" s="71"/>
      <c r="L43" s="241"/>
    </row>
    <row r="44" spans="1:12" ht="3" customHeight="1" x14ac:dyDescent="0.35">
      <c r="A44" s="2"/>
      <c r="B44" s="239"/>
      <c r="C44" s="71"/>
      <c r="D44" s="71"/>
      <c r="E44" s="71"/>
      <c r="F44" s="71"/>
      <c r="G44" s="71"/>
      <c r="H44" s="71"/>
      <c r="I44" s="71"/>
      <c r="J44" s="246"/>
      <c r="K44" s="71"/>
      <c r="L44" s="241"/>
    </row>
    <row r="45" spans="1:12" ht="39.75" customHeight="1" thickBot="1" x14ac:dyDescent="0.4">
      <c r="A45" s="2"/>
      <c r="B45" s="239"/>
      <c r="C45" s="247"/>
      <c r="D45" s="698" t="s">
        <v>520</v>
      </c>
      <c r="E45" s="698"/>
      <c r="F45" s="698" t="s">
        <v>521</v>
      </c>
      <c r="G45" s="698"/>
      <c r="H45" s="699" t="s">
        <v>522</v>
      </c>
      <c r="I45" s="699"/>
      <c r="J45" s="238" t="s">
        <v>523</v>
      </c>
      <c r="K45" s="238" t="s">
        <v>524</v>
      </c>
      <c r="L45" s="241"/>
    </row>
    <row r="46" spans="1:12" ht="53.25" customHeight="1" thickBot="1" x14ac:dyDescent="0.4">
      <c r="A46" s="2"/>
      <c r="B46" s="239"/>
      <c r="C46" s="772" t="s">
        <v>545</v>
      </c>
      <c r="D46" s="702"/>
      <c r="E46" s="703"/>
      <c r="F46" s="702"/>
      <c r="G46" s="703"/>
      <c r="H46" s="702"/>
      <c r="I46" s="703"/>
      <c r="J46" s="250"/>
      <c r="K46" s="251"/>
      <c r="L46" s="241"/>
    </row>
    <row r="47" spans="1:12" ht="40.5" customHeight="1" thickBot="1" x14ac:dyDescent="0.4">
      <c r="A47" s="2"/>
      <c r="B47" s="239"/>
      <c r="C47" s="772"/>
      <c r="D47" s="702"/>
      <c r="E47" s="703"/>
      <c r="F47" s="702"/>
      <c r="G47" s="703"/>
      <c r="H47" s="702"/>
      <c r="I47" s="703"/>
      <c r="J47" s="250"/>
      <c r="K47" s="251"/>
      <c r="L47" s="241"/>
    </row>
    <row r="48" spans="1:12" ht="48" customHeight="1" thickBot="1" x14ac:dyDescent="0.4">
      <c r="A48" s="2"/>
      <c r="B48" s="239"/>
      <c r="C48" s="772"/>
      <c r="D48" s="702"/>
      <c r="E48" s="703"/>
      <c r="F48" s="702"/>
      <c r="G48" s="703"/>
      <c r="H48" s="702"/>
      <c r="I48" s="703"/>
      <c r="J48" s="250"/>
      <c r="K48" s="251"/>
      <c r="L48" s="241"/>
    </row>
    <row r="49" spans="1:54" ht="26.25" customHeight="1" thickBot="1" x14ac:dyDescent="0.4">
      <c r="A49" s="2"/>
      <c r="B49" s="239"/>
      <c r="C49" s="772"/>
      <c r="D49" s="71"/>
      <c r="E49" s="71"/>
      <c r="F49" s="71"/>
      <c r="G49" s="71"/>
      <c r="H49" s="71"/>
      <c r="I49" s="71"/>
      <c r="J49" s="244" t="s">
        <v>535</v>
      </c>
      <c r="K49" s="245"/>
      <c r="L49" s="241"/>
    </row>
    <row r="50" spans="1:54" ht="15" thickBot="1" x14ac:dyDescent="0.4">
      <c r="A50" s="2"/>
      <c r="B50" s="239"/>
      <c r="C50" s="71"/>
      <c r="D50" s="249" t="s">
        <v>1046</v>
      </c>
      <c r="E50" s="149"/>
      <c r="F50" s="149"/>
      <c r="G50" s="149"/>
      <c r="H50" s="71"/>
      <c r="I50" s="71"/>
      <c r="J50" s="246"/>
      <c r="K50" s="71"/>
      <c r="L50" s="241"/>
    </row>
    <row r="51" spans="1:54" ht="15" thickBot="1" x14ac:dyDescent="0.4">
      <c r="A51" s="2"/>
      <c r="B51" s="239"/>
      <c r="C51" s="71"/>
      <c r="D51" s="15" t="s">
        <v>96</v>
      </c>
      <c r="E51" s="752"/>
      <c r="F51" s="722"/>
      <c r="G51" s="722"/>
      <c r="H51" s="722"/>
      <c r="I51" s="722"/>
      <c r="J51" s="723"/>
      <c r="K51" s="71"/>
      <c r="L51" s="241"/>
    </row>
    <row r="52" spans="1:54" ht="15" thickBot="1" x14ac:dyDescent="0.4">
      <c r="A52" s="2"/>
      <c r="B52" s="239"/>
      <c r="C52" s="71"/>
      <c r="D52" s="15" t="s">
        <v>99</v>
      </c>
      <c r="E52" s="752"/>
      <c r="F52" s="722"/>
      <c r="G52" s="722"/>
      <c r="H52" s="722"/>
      <c r="I52" s="722"/>
      <c r="J52" s="723"/>
      <c r="K52" s="71"/>
      <c r="L52" s="241"/>
    </row>
    <row r="53" spans="1:54" ht="15" thickBot="1" x14ac:dyDescent="0.4">
      <c r="A53" s="2"/>
      <c r="B53" s="239"/>
      <c r="C53" s="71"/>
      <c r="D53" s="15"/>
      <c r="E53" s="71"/>
      <c r="F53" s="71"/>
      <c r="G53" s="71"/>
      <c r="H53" s="71"/>
      <c r="I53" s="71"/>
      <c r="J53" s="71"/>
      <c r="K53" s="71"/>
      <c r="L53" s="241"/>
    </row>
    <row r="54" spans="1:54" ht="191.25" customHeight="1" thickBot="1" x14ac:dyDescent="0.4">
      <c r="A54" s="2"/>
      <c r="B54" s="239"/>
      <c r="C54" s="753" t="s">
        <v>546</v>
      </c>
      <c r="D54" s="753"/>
      <c r="E54" s="753"/>
      <c r="F54" s="252"/>
      <c r="G54" s="253"/>
      <c r="H54" s="254"/>
      <c r="I54" s="254"/>
      <c r="J54" s="254"/>
      <c r="K54" s="255"/>
      <c r="L54" s="241"/>
    </row>
    <row r="55" spans="1:54" s="179" customFormat="1" ht="18.75" customHeight="1" x14ac:dyDescent="0.35">
      <c r="A55" s="62"/>
      <c r="B55" s="239"/>
      <c r="C55" s="256"/>
      <c r="D55" s="256"/>
      <c r="E55" s="256"/>
      <c r="F55" s="256"/>
      <c r="G55" s="256"/>
      <c r="H55" s="256"/>
      <c r="I55" s="256"/>
      <c r="J55" s="149"/>
      <c r="K55" s="149"/>
      <c r="L55" s="241"/>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row>
    <row r="56" spans="1:54" s="179" customFormat="1" ht="15.75" customHeight="1" thickBot="1" x14ac:dyDescent="0.4">
      <c r="A56" s="62"/>
      <c r="B56" s="239"/>
      <c r="C56" s="71"/>
      <c r="D56" s="257" t="s">
        <v>547</v>
      </c>
      <c r="E56" s="16"/>
      <c r="F56" s="16"/>
      <c r="G56" s="16"/>
      <c r="H56" s="16"/>
      <c r="I56" s="258" t="s">
        <v>548</v>
      </c>
      <c r="J56" s="149"/>
      <c r="K56" s="149"/>
      <c r="L56" s="241"/>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row>
    <row r="57" spans="1:54" s="179" customFormat="1" ht="78" customHeight="1" x14ac:dyDescent="0.35">
      <c r="A57" s="62"/>
      <c r="B57" s="239"/>
      <c r="C57" s="259" t="s">
        <v>414</v>
      </c>
      <c r="D57" s="754" t="s">
        <v>549</v>
      </c>
      <c r="E57" s="755"/>
      <c r="F57" s="756"/>
      <c r="G57" s="16"/>
      <c r="H57" s="260" t="s">
        <v>550</v>
      </c>
      <c r="I57" s="754" t="s">
        <v>1047</v>
      </c>
      <c r="J57" s="755"/>
      <c r="K57" s="756"/>
      <c r="L57" s="241"/>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row>
    <row r="58" spans="1:54" s="179" customFormat="1" ht="54.75" customHeight="1" x14ac:dyDescent="0.35">
      <c r="A58" s="62"/>
      <c r="B58" s="239"/>
      <c r="C58" s="261" t="s">
        <v>427</v>
      </c>
      <c r="D58" s="773" t="s">
        <v>551</v>
      </c>
      <c r="E58" s="774"/>
      <c r="F58" s="775"/>
      <c r="G58" s="16"/>
      <c r="H58" s="262" t="s">
        <v>552</v>
      </c>
      <c r="I58" s="773" t="s">
        <v>553</v>
      </c>
      <c r="J58" s="774"/>
      <c r="K58" s="775"/>
      <c r="L58" s="241"/>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row>
    <row r="59" spans="1:54" s="179" customFormat="1" ht="58.5" customHeight="1" x14ac:dyDescent="0.35">
      <c r="A59" s="62"/>
      <c r="B59" s="239"/>
      <c r="C59" s="261" t="s">
        <v>439</v>
      </c>
      <c r="D59" s="773" t="s">
        <v>554</v>
      </c>
      <c r="E59" s="774"/>
      <c r="F59" s="775"/>
      <c r="G59" s="16"/>
      <c r="H59" s="262" t="s">
        <v>555</v>
      </c>
      <c r="I59" s="773" t="s">
        <v>556</v>
      </c>
      <c r="J59" s="774"/>
      <c r="K59" s="775"/>
      <c r="L59" s="241"/>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row>
    <row r="60" spans="1:54" ht="60" customHeight="1" x14ac:dyDescent="0.35">
      <c r="A60" s="2"/>
      <c r="B60" s="239"/>
      <c r="C60" s="261" t="s">
        <v>557</v>
      </c>
      <c r="D60" s="773" t="s">
        <v>558</v>
      </c>
      <c r="E60" s="774"/>
      <c r="F60" s="775"/>
      <c r="G60" s="16"/>
      <c r="H60" s="262" t="s">
        <v>559</v>
      </c>
      <c r="I60" s="773" t="s">
        <v>560</v>
      </c>
      <c r="J60" s="774"/>
      <c r="K60" s="775"/>
      <c r="L60" s="241"/>
    </row>
    <row r="61" spans="1:54" ht="54" customHeight="1" x14ac:dyDescent="0.35">
      <c r="A61" s="2"/>
      <c r="B61" s="237"/>
      <c r="C61" s="261" t="s">
        <v>530</v>
      </c>
      <c r="D61" s="773" t="s">
        <v>561</v>
      </c>
      <c r="E61" s="774"/>
      <c r="F61" s="775"/>
      <c r="G61" s="16"/>
      <c r="H61" s="262" t="s">
        <v>562</v>
      </c>
      <c r="I61" s="773" t="s">
        <v>563</v>
      </c>
      <c r="J61" s="774"/>
      <c r="K61" s="775"/>
      <c r="L61" s="17"/>
    </row>
    <row r="62" spans="1:54" ht="61.5" customHeight="1" thickBot="1" x14ac:dyDescent="0.4">
      <c r="A62" s="2"/>
      <c r="B62" s="237"/>
      <c r="C62" s="261" t="s">
        <v>564</v>
      </c>
      <c r="D62" s="773" t="s">
        <v>1048</v>
      </c>
      <c r="E62" s="774"/>
      <c r="F62" s="775"/>
      <c r="G62" s="16"/>
      <c r="H62" s="263" t="s">
        <v>565</v>
      </c>
      <c r="I62" s="776" t="s">
        <v>566</v>
      </c>
      <c r="J62" s="777"/>
      <c r="K62" s="778"/>
      <c r="L62" s="17"/>
    </row>
    <row r="63" spans="1:54" ht="61.5" customHeight="1" x14ac:dyDescent="0.35">
      <c r="A63" s="2"/>
      <c r="B63" s="237"/>
      <c r="C63" s="264" t="s">
        <v>567</v>
      </c>
      <c r="D63" s="773" t="s">
        <v>568</v>
      </c>
      <c r="E63" s="774"/>
      <c r="F63" s="775"/>
      <c r="G63" s="237"/>
      <c r="H63" s="110"/>
      <c r="I63" s="265"/>
      <c r="J63" s="265"/>
      <c r="K63" s="265"/>
      <c r="L63" s="17"/>
    </row>
    <row r="64" spans="1:54" ht="61.5" customHeight="1" thickBot="1" x14ac:dyDescent="0.4">
      <c r="A64" s="2"/>
      <c r="B64" s="35"/>
      <c r="C64" s="266" t="s">
        <v>569</v>
      </c>
      <c r="D64" s="776" t="s">
        <v>570</v>
      </c>
      <c r="E64" s="777"/>
      <c r="F64" s="778"/>
      <c r="G64" s="237"/>
      <c r="H64" s="110"/>
      <c r="I64" s="265"/>
      <c r="J64" s="265"/>
      <c r="K64" s="265"/>
      <c r="L64" s="17"/>
    </row>
    <row r="65" spans="1:12" ht="15" thickBot="1" x14ac:dyDescent="0.4">
      <c r="A65" s="2"/>
      <c r="B65" s="267"/>
      <c r="C65" s="268"/>
      <c r="D65" s="114"/>
      <c r="E65" s="114"/>
      <c r="F65" s="114"/>
      <c r="G65" s="114"/>
      <c r="H65" s="114"/>
      <c r="I65" s="114"/>
      <c r="J65" s="269"/>
      <c r="K65" s="269"/>
      <c r="L65" s="61"/>
    </row>
    <row r="66" spans="1:12" ht="50.25" customHeight="1" x14ac:dyDescent="0.35">
      <c r="A66" s="2"/>
      <c r="C66"/>
    </row>
    <row r="67" spans="1:12" ht="50.25" customHeight="1" x14ac:dyDescent="0.35">
      <c r="A67" s="2"/>
      <c r="C67"/>
    </row>
    <row r="68" spans="1:12" ht="49.5" customHeight="1" x14ac:dyDescent="0.35">
      <c r="A68" s="2"/>
      <c r="C68"/>
    </row>
    <row r="69" spans="1:12" ht="50.25" customHeight="1" x14ac:dyDescent="0.35">
      <c r="A69" s="2"/>
      <c r="C69"/>
    </row>
    <row r="70" spans="1:12" ht="50.25" customHeight="1" x14ac:dyDescent="0.35">
      <c r="A70" s="2"/>
      <c r="C70"/>
    </row>
    <row r="71" spans="1:12" ht="50.25" customHeight="1" x14ac:dyDescent="0.35">
      <c r="A71" s="2"/>
      <c r="C71"/>
    </row>
    <row r="72" spans="1:12" x14ac:dyDescent="0.35">
      <c r="A72" s="2"/>
      <c r="C72"/>
    </row>
    <row r="73" spans="1:12" x14ac:dyDescent="0.35">
      <c r="A73" s="2"/>
      <c r="C73"/>
    </row>
    <row r="74" spans="1:12" x14ac:dyDescent="0.35">
      <c r="A74" s="2"/>
      <c r="C74"/>
    </row>
    <row r="75" spans="1:12" x14ac:dyDescent="0.35">
      <c r="C75"/>
    </row>
    <row r="76" spans="1:12" x14ac:dyDescent="0.35">
      <c r="C76"/>
    </row>
    <row r="77" spans="1:12" x14ac:dyDescent="0.35">
      <c r="C77"/>
    </row>
    <row r="78" spans="1:12" x14ac:dyDescent="0.35">
      <c r="C78"/>
    </row>
    <row r="79" spans="1:12" x14ac:dyDescent="0.35">
      <c r="C79"/>
    </row>
    <row r="80" spans="1:12" x14ac:dyDescent="0.35">
      <c r="C80"/>
    </row>
    <row r="81" spans="3:3" x14ac:dyDescent="0.35">
      <c r="C81"/>
    </row>
    <row r="82" spans="3:3" x14ac:dyDescent="0.35">
      <c r="C82"/>
    </row>
    <row r="83" spans="3:3" x14ac:dyDescent="0.35">
      <c r="C83"/>
    </row>
    <row r="84" spans="3:3" x14ac:dyDescent="0.35">
      <c r="C84"/>
    </row>
    <row r="85" spans="3:3" x14ac:dyDescent="0.35">
      <c r="C85"/>
    </row>
    <row r="86" spans="3:3" x14ac:dyDescent="0.35">
      <c r="C86"/>
    </row>
    <row r="87" spans="3:3" x14ac:dyDescent="0.35">
      <c r="C87"/>
    </row>
    <row r="88" spans="3:3" x14ac:dyDescent="0.35">
      <c r="C88"/>
    </row>
    <row r="89" spans="3:3" x14ac:dyDescent="0.35">
      <c r="C89"/>
    </row>
    <row r="90" spans="3:3" x14ac:dyDescent="0.35">
      <c r="C90"/>
    </row>
    <row r="91" spans="3:3" x14ac:dyDescent="0.35">
      <c r="C91"/>
    </row>
    <row r="92" spans="3:3" x14ac:dyDescent="0.35">
      <c r="C92"/>
    </row>
    <row r="93" spans="3:3" x14ac:dyDescent="0.35">
      <c r="C93"/>
    </row>
    <row r="94" spans="3:3" x14ac:dyDescent="0.35">
      <c r="C94"/>
    </row>
    <row r="95" spans="3:3" x14ac:dyDescent="0.35">
      <c r="C95"/>
    </row>
    <row r="96" spans="3:3" x14ac:dyDescent="0.35">
      <c r="C96"/>
    </row>
    <row r="97" spans="3:3" x14ac:dyDescent="0.35">
      <c r="C97"/>
    </row>
    <row r="98" spans="3:3" x14ac:dyDescent="0.35">
      <c r="C98"/>
    </row>
    <row r="99" spans="3:3" x14ac:dyDescent="0.35">
      <c r="C99"/>
    </row>
    <row r="100" spans="3:3" x14ac:dyDescent="0.35">
      <c r="C100"/>
    </row>
    <row r="101" spans="3:3" x14ac:dyDescent="0.35">
      <c r="C101"/>
    </row>
    <row r="102" spans="3:3" x14ac:dyDescent="0.35">
      <c r="C102"/>
    </row>
    <row r="103" spans="3:3" x14ac:dyDescent="0.35">
      <c r="C103"/>
    </row>
    <row r="104" spans="3:3" x14ac:dyDescent="0.35">
      <c r="C104"/>
    </row>
    <row r="105" spans="3:3" x14ac:dyDescent="0.35">
      <c r="C105"/>
    </row>
    <row r="106" spans="3:3" x14ac:dyDescent="0.35">
      <c r="C106"/>
    </row>
    <row r="107" spans="3:3" x14ac:dyDescent="0.35">
      <c r="C107"/>
    </row>
    <row r="108" spans="3:3" x14ac:dyDescent="0.35">
      <c r="C108"/>
    </row>
    <row r="109" spans="3:3" x14ac:dyDescent="0.35">
      <c r="C109"/>
    </row>
    <row r="110" spans="3:3" x14ac:dyDescent="0.35">
      <c r="C110"/>
    </row>
    <row r="111" spans="3:3" x14ac:dyDescent="0.35">
      <c r="C111"/>
    </row>
    <row r="112" spans="3:3" x14ac:dyDescent="0.35">
      <c r="C112"/>
    </row>
    <row r="113" spans="3:3" x14ac:dyDescent="0.35">
      <c r="C113"/>
    </row>
  </sheetData>
  <mergeCells count="72">
    <mergeCell ref="I57:K57"/>
    <mergeCell ref="D62:F62"/>
    <mergeCell ref="I62:K62"/>
    <mergeCell ref="D63:F63"/>
    <mergeCell ref="D64:F64"/>
    <mergeCell ref="D59:F59"/>
    <mergeCell ref="I59:K59"/>
    <mergeCell ref="D60:F60"/>
    <mergeCell ref="I60:K60"/>
    <mergeCell ref="D61:F61"/>
    <mergeCell ref="I61:K61"/>
    <mergeCell ref="D58:F58"/>
    <mergeCell ref="I58:K58"/>
    <mergeCell ref="F47:G47"/>
    <mergeCell ref="H47:I47"/>
    <mergeCell ref="D48:E48"/>
    <mergeCell ref="F48:G48"/>
    <mergeCell ref="H48:I48"/>
    <mergeCell ref="E51:J51"/>
    <mergeCell ref="E52:J52"/>
    <mergeCell ref="C54:E54"/>
    <mergeCell ref="D57:F57"/>
    <mergeCell ref="E31:J31"/>
    <mergeCell ref="E32:J32"/>
    <mergeCell ref="C34:J34"/>
    <mergeCell ref="D35:K42"/>
    <mergeCell ref="D45:E45"/>
    <mergeCell ref="F45:G45"/>
    <mergeCell ref="H45:I45"/>
    <mergeCell ref="C46:C49"/>
    <mergeCell ref="D46:E46"/>
    <mergeCell ref="F46:G46"/>
    <mergeCell ref="H46:I46"/>
    <mergeCell ref="D47:E47"/>
    <mergeCell ref="J26:J27"/>
    <mergeCell ref="K26:K27"/>
    <mergeCell ref="F27:G27"/>
    <mergeCell ref="D28:E28"/>
    <mergeCell ref="F28:G28"/>
    <mergeCell ref="H28:I28"/>
    <mergeCell ref="D25:E25"/>
    <mergeCell ref="F25:G25"/>
    <mergeCell ref="H25:I25"/>
    <mergeCell ref="D26:E27"/>
    <mergeCell ref="F26:G26"/>
    <mergeCell ref="H26:I27"/>
    <mergeCell ref="D24:E24"/>
    <mergeCell ref="F24:G24"/>
    <mergeCell ref="H24:I24"/>
    <mergeCell ref="K9:K10"/>
    <mergeCell ref="F10:G10"/>
    <mergeCell ref="D11:E11"/>
    <mergeCell ref="F11:G11"/>
    <mergeCell ref="H11:I11"/>
    <mergeCell ref="D14:K14"/>
    <mergeCell ref="E15:J15"/>
    <mergeCell ref="E16:J16"/>
    <mergeCell ref="C18:J18"/>
    <mergeCell ref="D19:K22"/>
    <mergeCell ref="J9:J10"/>
    <mergeCell ref="D8:E8"/>
    <mergeCell ref="F8:G8"/>
    <mergeCell ref="H8:I8"/>
    <mergeCell ref="D9:E10"/>
    <mergeCell ref="F9:G9"/>
    <mergeCell ref="H9:I10"/>
    <mergeCell ref="C3:K3"/>
    <mergeCell ref="C4:K4"/>
    <mergeCell ref="C5:K5"/>
    <mergeCell ref="D7:E7"/>
    <mergeCell ref="F7:G7"/>
    <mergeCell ref="H7:I7"/>
  </mergeCells>
  <dataValidations count="6">
    <dataValidation type="list" allowBlank="1" showInputMessage="1" showErrorMessage="1" prompt="Please use drop down menu to enter data " sqref="F46:G46 F25:G25 F9 F8:G8" xr:uid="{00000000-0002-0000-0700-000000000000}">
      <formula1>"Outcome 1, Outcome 2, Outcome 3, Outcome 4, Outcome 5, Outcome 6, Outcome 7, Outcome 8"</formula1>
    </dataValidation>
    <dataValidation allowBlank="1" showInputMessage="1" showErrorMessage="1" prompt="Report the project components/outcomes as in the project document " sqref="D7:E7 D24:E24 D45:E45" xr:uid="{00000000-0002-0000-0700-000001000000}"/>
    <dataValidation allowBlank="1" showInputMessage="1" showErrorMessage="1" prompt="Please use the drop-down menu to fill this section" sqref="F7:G7 F24:G24 F45:G45" xr:uid="{00000000-0002-0000-0700-000002000000}"/>
    <dataValidation allowBlank="1" showInputMessage="1" showErrorMessage="1" prompt="Refers to the progress expected to be reached at project finalization. " sqref="H7:I7 H24:I24 H45:I45" xr:uid="{00000000-0002-0000-0700-000003000000}"/>
    <dataValidation allowBlank="1" showInputMessage="1" showErrorMessage="1" prompt="Report on the progress at output level and explain how it relates to the key milestone (outcome/project component)" sqref="J7 J24 J45" xr:uid="{00000000-0002-0000-0700-000004000000}"/>
    <dataValidation type="list" allowBlank="1" showInputMessage="1" showErrorMessage="1" sqref="F47:G48 F10:G11 F26:F28 G26 G28" xr:uid="{00000000-0002-0000-0700-000005000000}">
      <formula1>"Outcome 1, Outcome 2, Outcome 3, Outcome 4, Outcome 5, Outcome 6, Outcome 7, Outcome 8"</formula1>
    </dataValidation>
  </dataValidations>
  <hyperlinks>
    <hyperlink ref="E32" r:id="rId1" xr:uid="{00000000-0004-0000-0700-000000000000}"/>
    <hyperlink ref="E16" r:id="rId2" xr:uid="{00000000-0004-0000-0700-000001000000}"/>
    <hyperlink ref="E32:J32" r:id="rId3" display="vicente.va859@gmail.com" xr:uid="{4EB80D5B-C521-448D-8C5A-9310977C04F4}"/>
  </hyperlinks>
  <pageMargins left="0.2" right="0.21" top="0.17" bottom="0.17" header="0.17" footer="0.17"/>
  <pageSetup scale="29" orientation="landscap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D8834-230B-41ED-A8B7-B122E043085C}">
  <dimension ref="B1:E41"/>
  <sheetViews>
    <sheetView zoomScale="108" workbookViewId="0">
      <selection activeCell="D7" sqref="D7"/>
    </sheetView>
  </sheetViews>
  <sheetFormatPr defaultColWidth="8.81640625" defaultRowHeight="14.5" x14ac:dyDescent="0.35"/>
  <cols>
    <col min="1" max="1" width="1.36328125" customWidth="1"/>
    <col min="2" max="2" width="2" customWidth="1"/>
    <col min="3" max="3" width="45.36328125" customWidth="1"/>
    <col min="4" max="4" width="113.1796875" customWidth="1"/>
    <col min="5" max="5" width="2.453125" customWidth="1"/>
    <col min="6" max="6" width="1.453125" customWidth="1"/>
    <col min="7" max="7" width="49" customWidth="1"/>
  </cols>
  <sheetData>
    <row r="1" spans="2:5" ht="15" thickBot="1" x14ac:dyDescent="0.4"/>
    <row r="2" spans="2:5" ht="15" thickBot="1" x14ac:dyDescent="0.4">
      <c r="B2" s="299"/>
      <c r="C2" s="5"/>
      <c r="D2" s="5"/>
      <c r="E2" s="6"/>
    </row>
    <row r="3" spans="2:5" ht="18" thickBot="1" x14ac:dyDescent="0.4">
      <c r="B3" s="285"/>
      <c r="C3" s="781" t="s">
        <v>571</v>
      </c>
      <c r="D3" s="782"/>
      <c r="E3" s="10"/>
    </row>
    <row r="4" spans="2:5" x14ac:dyDescent="0.35">
      <c r="B4" s="285"/>
      <c r="C4" s="292"/>
      <c r="D4" s="292"/>
      <c r="E4" s="10"/>
    </row>
    <row r="5" spans="2:5" ht="15" thickBot="1" x14ac:dyDescent="0.4">
      <c r="B5" s="285"/>
      <c r="C5" s="298" t="s">
        <v>572</v>
      </c>
      <c r="D5" s="292"/>
      <c r="E5" s="10"/>
    </row>
    <row r="6" spans="2:5" ht="15" thickBot="1" x14ac:dyDescent="0.4">
      <c r="B6" s="285"/>
      <c r="C6" s="297" t="s">
        <v>573</v>
      </c>
      <c r="D6" s="296" t="s">
        <v>574</v>
      </c>
      <c r="E6" s="10"/>
    </row>
    <row r="7" spans="2:5" ht="409" customHeight="1" thickBot="1" x14ac:dyDescent="0.4">
      <c r="B7" s="285"/>
      <c r="C7" s="293" t="s">
        <v>575</v>
      </c>
      <c r="D7" s="310" t="s">
        <v>576</v>
      </c>
      <c r="E7" s="10"/>
    </row>
    <row r="8" spans="2:5" ht="409" customHeight="1" thickBot="1" x14ac:dyDescent="0.4">
      <c r="B8" s="285"/>
      <c r="C8" s="480" t="s">
        <v>577</v>
      </c>
      <c r="D8" s="311" t="s">
        <v>578</v>
      </c>
      <c r="E8" s="10"/>
    </row>
    <row r="9" spans="2:5" ht="308.25" customHeight="1" thickBot="1" x14ac:dyDescent="0.4">
      <c r="B9" s="285"/>
      <c r="C9" s="295" t="s">
        <v>579</v>
      </c>
      <c r="D9" s="312" t="s">
        <v>580</v>
      </c>
      <c r="E9" s="10"/>
    </row>
    <row r="10" spans="2:5" ht="123" customHeight="1" thickBot="1" x14ac:dyDescent="0.4">
      <c r="B10" s="285"/>
      <c r="C10" s="294" t="s">
        <v>581</v>
      </c>
      <c r="D10" s="310" t="s">
        <v>582</v>
      </c>
      <c r="E10" s="10"/>
    </row>
    <row r="11" spans="2:5" ht="138" customHeight="1" thickBot="1" x14ac:dyDescent="0.4">
      <c r="B11" s="285"/>
      <c r="C11" s="293" t="s">
        <v>583</v>
      </c>
      <c r="D11" s="310" t="s">
        <v>584</v>
      </c>
      <c r="E11" s="10"/>
    </row>
    <row r="12" spans="2:5" ht="40.5" customHeight="1" x14ac:dyDescent="0.35">
      <c r="B12" s="285"/>
      <c r="C12" s="780" t="s">
        <v>585</v>
      </c>
      <c r="D12" s="780"/>
      <c r="E12" s="10"/>
    </row>
    <row r="13" spans="2:5" x14ac:dyDescent="0.35">
      <c r="B13" s="285"/>
      <c r="C13" s="292"/>
      <c r="D13" s="292"/>
      <c r="E13" s="10"/>
    </row>
    <row r="14" spans="2:5" ht="15" thickBot="1" x14ac:dyDescent="0.4">
      <c r="B14" s="285"/>
      <c r="C14" s="783" t="s">
        <v>586</v>
      </c>
      <c r="D14" s="783"/>
      <c r="E14" s="10"/>
    </row>
    <row r="15" spans="2:5" ht="15" thickBot="1" x14ac:dyDescent="0.4">
      <c r="B15" s="285"/>
      <c r="C15" s="291" t="s">
        <v>587</v>
      </c>
      <c r="D15" s="291" t="s">
        <v>574</v>
      </c>
      <c r="E15" s="10"/>
    </row>
    <row r="16" spans="2:5" ht="15" thickBot="1" x14ac:dyDescent="0.4">
      <c r="B16" s="285"/>
      <c r="C16" s="779" t="s">
        <v>588</v>
      </c>
      <c r="D16" s="779"/>
      <c r="E16" s="10"/>
    </row>
    <row r="17" spans="2:5" ht="154.5" x14ac:dyDescent="0.35">
      <c r="B17" s="285"/>
      <c r="C17" s="288" t="s">
        <v>589</v>
      </c>
      <c r="D17" s="475" t="s">
        <v>1049</v>
      </c>
      <c r="E17" s="10"/>
    </row>
    <row r="18" spans="2:5" ht="56.5" thickBot="1" x14ac:dyDescent="0.4">
      <c r="B18" s="285"/>
      <c r="C18" s="288" t="s">
        <v>590</v>
      </c>
      <c r="D18" s="475" t="s">
        <v>1050</v>
      </c>
      <c r="E18" s="10"/>
    </row>
    <row r="19" spans="2:5" x14ac:dyDescent="0.35">
      <c r="B19" s="285"/>
      <c r="C19" s="784" t="s">
        <v>591</v>
      </c>
      <c r="D19" s="784"/>
      <c r="E19" s="10"/>
    </row>
    <row r="20" spans="2:5" ht="122.25" customHeight="1" thickBot="1" x14ac:dyDescent="0.4">
      <c r="B20" s="285"/>
      <c r="C20" s="289" t="s">
        <v>592</v>
      </c>
      <c r="D20" s="475" t="s">
        <v>1051</v>
      </c>
      <c r="E20" s="10"/>
    </row>
    <row r="21" spans="2:5" ht="106" customHeight="1" thickBot="1" x14ac:dyDescent="0.4">
      <c r="B21" s="285"/>
      <c r="C21" s="289" t="s">
        <v>593</v>
      </c>
      <c r="D21" s="290" t="s">
        <v>1052</v>
      </c>
      <c r="E21" s="10"/>
    </row>
    <row r="22" spans="2:5" ht="15" thickBot="1" x14ac:dyDescent="0.4">
      <c r="B22" s="285"/>
      <c r="C22" s="779" t="s">
        <v>594</v>
      </c>
      <c r="D22" s="779"/>
      <c r="E22" s="10"/>
    </row>
    <row r="23" spans="2:5" ht="118" customHeight="1" thickBot="1" x14ac:dyDescent="0.4">
      <c r="B23" s="285"/>
      <c r="C23" s="288" t="s">
        <v>595</v>
      </c>
      <c r="D23" s="290" t="s">
        <v>1053</v>
      </c>
      <c r="E23" s="10"/>
    </row>
    <row r="24" spans="2:5" ht="127" thickBot="1" x14ac:dyDescent="0.4">
      <c r="B24" s="285"/>
      <c r="C24" s="288" t="s">
        <v>596</v>
      </c>
      <c r="D24" s="76" t="s">
        <v>1054</v>
      </c>
      <c r="E24" s="10"/>
    </row>
    <row r="25" spans="2:5" x14ac:dyDescent="0.35">
      <c r="B25" s="285"/>
      <c r="C25" s="779" t="s">
        <v>597</v>
      </c>
      <c r="D25" s="779"/>
      <c r="E25" s="10"/>
    </row>
    <row r="26" spans="2:5" ht="60" customHeight="1" x14ac:dyDescent="0.35">
      <c r="B26" s="285"/>
      <c r="C26" s="290" t="s">
        <v>598</v>
      </c>
      <c r="D26" s="475" t="s">
        <v>1055</v>
      </c>
      <c r="E26" s="10"/>
    </row>
    <row r="27" spans="2:5" ht="42.5" x14ac:dyDescent="0.35">
      <c r="B27" s="285"/>
      <c r="C27" s="290" t="s">
        <v>599</v>
      </c>
      <c r="D27" s="475" t="s">
        <v>1056</v>
      </c>
      <c r="E27" s="10"/>
    </row>
    <row r="28" spans="2:5" ht="28.5" x14ac:dyDescent="0.35">
      <c r="B28" s="285"/>
      <c r="C28" s="290" t="s">
        <v>600</v>
      </c>
      <c r="D28" s="475" t="s">
        <v>1057</v>
      </c>
      <c r="E28" s="10"/>
    </row>
    <row r="29" spans="2:5" ht="15" thickBot="1" x14ac:dyDescent="0.4">
      <c r="B29" s="285"/>
      <c r="C29" s="779" t="s">
        <v>601</v>
      </c>
      <c r="D29" s="779"/>
      <c r="E29" s="10"/>
    </row>
    <row r="30" spans="2:5" ht="99" thickBot="1" x14ac:dyDescent="0.4">
      <c r="B30" s="285"/>
      <c r="C30" s="288" t="s">
        <v>602</v>
      </c>
      <c r="D30" s="76" t="s">
        <v>603</v>
      </c>
      <c r="E30" s="10"/>
    </row>
    <row r="31" spans="2:5" ht="99" thickBot="1" x14ac:dyDescent="0.4">
      <c r="B31" s="285"/>
      <c r="C31" s="289" t="s">
        <v>1058</v>
      </c>
      <c r="D31" s="76" t="s">
        <v>1059</v>
      </c>
      <c r="E31" s="10"/>
    </row>
    <row r="32" spans="2:5" ht="140" x14ac:dyDescent="0.35">
      <c r="B32" s="285"/>
      <c r="C32" s="289" t="s">
        <v>1060</v>
      </c>
      <c r="D32" s="290" t="s">
        <v>1061</v>
      </c>
      <c r="E32" s="10"/>
    </row>
    <row r="33" spans="2:5" ht="107.25" customHeight="1" x14ac:dyDescent="0.35">
      <c r="B33" s="285"/>
      <c r="C33" s="288" t="s">
        <v>604</v>
      </c>
      <c r="D33" s="290" t="s">
        <v>1062</v>
      </c>
      <c r="E33" s="10"/>
    </row>
    <row r="34" spans="2:5" ht="84" x14ac:dyDescent="0.35">
      <c r="B34" s="285"/>
      <c r="C34" s="288" t="s">
        <v>605</v>
      </c>
      <c r="D34" s="288" t="s">
        <v>1063</v>
      </c>
      <c r="E34" s="10"/>
    </row>
    <row r="35" spans="2:5" ht="42" x14ac:dyDescent="0.35">
      <c r="B35" s="285"/>
      <c r="C35" s="288" t="s">
        <v>606</v>
      </c>
      <c r="D35" s="288" t="s">
        <v>607</v>
      </c>
      <c r="E35" s="10"/>
    </row>
    <row r="36" spans="2:5" ht="15" thickBot="1" x14ac:dyDescent="0.4">
      <c r="B36" s="285"/>
      <c r="C36" s="779" t="s">
        <v>608</v>
      </c>
      <c r="D36" s="779"/>
      <c r="E36" s="10"/>
    </row>
    <row r="37" spans="2:5" ht="126.5" x14ac:dyDescent="0.35">
      <c r="B37" s="286"/>
      <c r="C37" s="287" t="s">
        <v>609</v>
      </c>
      <c r="D37" s="475" t="s">
        <v>1064</v>
      </c>
      <c r="E37" s="286"/>
    </row>
    <row r="38" spans="2:5" ht="15" thickBot="1" x14ac:dyDescent="0.4">
      <c r="B38" s="285"/>
      <c r="C38" s="779" t="s">
        <v>610</v>
      </c>
      <c r="D38" s="779"/>
      <c r="E38" s="10"/>
    </row>
    <row r="39" spans="2:5" ht="45.75" customHeight="1" thickBot="1" x14ac:dyDescent="0.4">
      <c r="B39" s="285"/>
      <c r="C39" s="284" t="s">
        <v>611</v>
      </c>
      <c r="D39" s="283" t="s">
        <v>612</v>
      </c>
      <c r="E39" s="10"/>
    </row>
    <row r="40" spans="2:5" ht="28.5" thickBot="1" x14ac:dyDescent="0.4">
      <c r="B40" s="285"/>
      <c r="C40" s="284" t="s">
        <v>613</v>
      </c>
      <c r="D40" s="283"/>
      <c r="E40" s="10"/>
    </row>
    <row r="41" spans="2:5" ht="15" thickBot="1" x14ac:dyDescent="0.4">
      <c r="B41" s="282"/>
      <c r="C41" s="281"/>
      <c r="D41" s="281"/>
      <c r="E41" s="280"/>
    </row>
  </sheetData>
  <mergeCells count="10">
    <mergeCell ref="C36:D36"/>
    <mergeCell ref="C38:D38"/>
    <mergeCell ref="C12:D12"/>
    <mergeCell ref="C29:D29"/>
    <mergeCell ref="C3:D3"/>
    <mergeCell ref="C14:D14"/>
    <mergeCell ref="C16:D16"/>
    <mergeCell ref="C22:D22"/>
    <mergeCell ref="C25:D25"/>
    <mergeCell ref="C19:D19"/>
  </mergeCells>
  <pageMargins left="0.25" right="0.25" top="0.18" bottom="0.17" header="0.17" footer="0.17"/>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4137</ProjectId>
    <ReportingPeriod xmlns="dc9b7735-1e97-4a24-b7a2-47bf824ab39e" xsi:nil="true"/>
    <WBDocsDocURL xmlns="dc9b7735-1e97-4a24-b7a2-47bf824ab39e">https://spfilesapi.worldbank.org/services?I4_SERVICE=VC&amp;I4_KEY=TF069013&amp;I4_DOCID=3fee57cd-bc38-40c0-85f8-d4a875256629</WBDocsDocURL>
    <WBDocsDocURLPublicOnly xmlns="dc9b7735-1e97-4a24-b7a2-47bf824ab39e">https://spxdocs.worldbank.org/en/081350007142280565/4137_web_PPR3 Honduras ADAPTARC 160622 .xlsx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IsPubDocGenerated xmlns="dc9b7735-1e97-4a24-b7a2-47bf824ab39e">true</IsPubDocGenerated>
    <CashTransferId xmlns="dc9b7735-1e97-4a24-b7a2-47bf824ab39e" xsi:nil="true"/>
  </documentManagement>
</p:properties>
</file>

<file path=customXml/itemProps1.xml><?xml version="1.0" encoding="utf-8"?>
<ds:datastoreItem xmlns:ds="http://schemas.openxmlformats.org/officeDocument/2006/customXml" ds:itemID="{565CDE5F-2CF7-4D53-AB15-9C780739BEE8}">
  <ds:schemaRefs>
    <ds:schemaRef ds:uri="http://schemas.microsoft.com/sharepoint/v3/contenttype/forms"/>
  </ds:schemaRefs>
</ds:datastoreItem>
</file>

<file path=customXml/itemProps2.xml><?xml version="1.0" encoding="utf-8"?>
<ds:datastoreItem xmlns:ds="http://schemas.openxmlformats.org/officeDocument/2006/customXml" ds:itemID="{5DA48378-A3B4-45BC-9929-92882894A48F}"/>
</file>

<file path=customXml/itemProps3.xml><?xml version="1.0" encoding="utf-8"?>
<ds:datastoreItem xmlns:ds="http://schemas.openxmlformats.org/officeDocument/2006/customXml" ds:itemID="{34D74724-30A1-40C2-A661-43D47028805D}">
  <ds:schemaRefs>
    <ds:schemaRef ds:uri="http://schemas.microsoft.com/office/2006/metadata/properties"/>
    <ds:schemaRef ds:uri="http://schemas.microsoft.com/office/infopath/2007/PartnerControls"/>
    <ds:schemaRef ds:uri="d0da8361-9138-4794-a847-c2c88e3b263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Project Indicators</vt:lpstr>
      <vt:lpstr>GP Compliance</vt:lpstr>
      <vt:lpstr>ESP and GP Guidance notes</vt:lpstr>
      <vt:lpstr>Rating</vt:lpstr>
      <vt:lpstr>Lessons Learned</vt:lpstr>
      <vt:lpstr>Results Tracker</vt:lpstr>
      <vt:lpstr>'Results Tracker'!incomelevel</vt:lpstr>
      <vt:lpstr>'Results Tracker'!info</vt:lpstr>
      <vt:lpstr>'Results Tracker'!overalleffect</vt:lpstr>
      <vt:lpstr>'Results Tracker'!physicalassets</vt:lpstr>
      <vt:lpstr>'Results Tracker'!quality</vt:lpstr>
      <vt:lpstr>'Results Tracker'!question</vt:lpstr>
      <vt:lpstr>'Results Tracker'!responses</vt:lpstr>
      <vt:lpstr>'Results Tracker'!state</vt:lpstr>
      <vt:lpstr>'Results Tracker'!type1</vt:lpstr>
      <vt:lpstr>'Results Tracker'!yesno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Martina Dorigo</cp:lastModifiedBy>
  <cp:revision/>
  <dcterms:created xsi:type="dcterms:W3CDTF">2021-03-21T21:58:32Z</dcterms:created>
  <dcterms:modified xsi:type="dcterms:W3CDTF">2022-07-14T17:34:47Z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d5016c5-f2c8-47df-aff6-5ecd0439be44,3;9d5016c5-f2c8-47df-aff6-5ecd0439be44,3;9d5016c5-f2c8-47df-aff6-5ecd0439be44,3;9d5016c5-f2c8-47df-aff6-5ecd0439be44,3;9d5016c5-f2c8-47df-aff6-5ecd0439be44,3;9d5016c5-f2c8-47df-aff6-5ecd0439be44,3;9d5016c5-f2c8-47df-aff6-5ecd0439be44,3;9d5016c5-f2c8-47df-aff6-5ecd0439be44,3;9d5016c5-f2c8-47df-aff6-5ecd0439be44,3;513612fd-e3a3-42a4-b85d-5f0deb960dcc,5;</vt:lpwstr>
  </property>
</Properties>
</file>