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drawings/drawing3.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ink/ink1.xml" ContentType="application/inkml+xml"/>
  <Override PartName="/xl/ink/ink2.xml" ContentType="application/inkml+xml"/>
  <Override PartName="/xl/drawings/drawing4.xml" ContentType="application/vnd.openxmlformats-officedocument.drawing+xml"/>
  <Override PartName="/xl/ctrlProps/ctrlProp147.xml" ContentType="application/vnd.ms-excel.controlproperties+xml"/>
  <Override PartName="/xl/ctrlProps/ctrlProp148.xml" ContentType="application/vnd.ms-excel.controlproperties+xml"/>
  <Override PartName="/xl/drawings/drawing5.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Fiji/PPR 3/"/>
    </mc:Choice>
  </mc:AlternateContent>
  <xr:revisionPtr revIDLastSave="0" documentId="8_{82EAB364-568A-4AC8-9EF8-3ECBC17BE85F}" xr6:coauthVersionLast="47" xr6:coauthVersionMax="47" xr10:uidLastSave="{00000000-0000-0000-0000-000000000000}"/>
  <bookViews>
    <workbookView xWindow="-110" yWindow="-110" windowWidth="19420" windowHeight="10420"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 r:id="rId13"/>
    <externalReference r:id="rId14"/>
    <externalReference r:id="rId15"/>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Tracker'!$E$143:$E$145</definedName>
    <definedName name="info">'Results Tracker'!$E$162:$E$164</definedName>
    <definedName name="Month">[1]Dropdowns!$G$2:$G$13</definedName>
    <definedName name="overalleffect">'Results Tracker'!$D$162:$D$164</definedName>
    <definedName name="physicalassets">'Results Tracker'!$J$162:$J$170</definedName>
    <definedName name="quality">'Results Tracker'!$B$153:$B$157</definedName>
    <definedName name="question">'Results Tracker'!$F$153:$F$155</definedName>
    <definedName name="responses">'Results Tracker'!$C$153:$C$157</definedName>
    <definedName name="state">'Results Tracker'!$I$157:$I$159</definedName>
    <definedName name="type1" localSheetId="1">'[2]Results Tracker'!$G$146:$G$149</definedName>
    <definedName name="type1">'Results Tracker'!$G$153:$G$156</definedName>
    <definedName name="Year">[1]Dropdowns!$H$2:$H$36</definedName>
    <definedName name="yesno">'Results Tracker'!$E$149:$E$150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24" i="15" l="1"/>
  <c r="V21" i="15"/>
  <c r="K23" i="11" l="1"/>
  <c r="I23" i="11"/>
  <c r="K22" i="11"/>
  <c r="I22" i="11"/>
  <c r="K21" i="11"/>
  <c r="I21" i="11"/>
  <c r="O21" i="11"/>
  <c r="M21" i="11" s="1"/>
  <c r="F41" i="15" l="1"/>
  <c r="F36" i="15"/>
  <c r="F27" i="15"/>
  <c r="F43" i="15" s="1"/>
  <c r="F24" i="15"/>
  <c r="F40" i="15" s="1"/>
  <c r="F23" i="15"/>
  <c r="F39" i="15" s="1"/>
  <c r="F22" i="15"/>
  <c r="F38" i="15" s="1"/>
  <c r="F21" i="15"/>
  <c r="F37" i="15" s="1"/>
  <c r="F20" i="15"/>
  <c r="F19" i="15"/>
  <c r="F35" i="15" s="1"/>
  <c r="F18" i="15"/>
  <c r="F34" i="15" s="1"/>
  <c r="F17" i="15"/>
  <c r="F33" i="15" s="1"/>
  <c r="AL45" i="15" l="1"/>
  <c r="AL29" i="15"/>
  <c r="AD45" i="15"/>
  <c r="AD29" i="15"/>
  <c r="V45" i="15" l="1"/>
  <c r="N45" i="15"/>
  <c r="F45" i="15"/>
  <c r="V29" i="15"/>
  <c r="N29" i="15"/>
  <c r="F29"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SG</author>
  </authors>
  <commentList>
    <comment ref="G33" authorId="0" shapeId="0" xr:uid="{5FD0281E-9BCF-BB45-BE88-45CA8CBF6DA6}">
      <text>
        <r>
          <rPr>
            <b/>
            <sz val="9"/>
            <color indexed="81"/>
            <rFont val="Tahoma"/>
            <family val="2"/>
          </rPr>
          <t>SG:</t>
        </r>
        <r>
          <rPr>
            <sz val="9"/>
            <color indexed="81"/>
            <rFont val="Tahoma"/>
            <family val="2"/>
          </rPr>
          <t xml:space="preserve">
for all the 31/03: using the date of amendment being prepared for MHCD and MLG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SG</author>
    <author>Microsoft Office User</author>
  </authors>
  <commentList>
    <comment ref="I21" authorId="0" shapeId="0" xr:uid="{6BE1535E-4769-064B-BDFF-A4A3AC9264AF}">
      <text>
        <r>
          <rPr>
            <b/>
            <sz val="9"/>
            <color rgb="FF000000"/>
            <rFont val="Tahoma"/>
            <family val="2"/>
          </rPr>
          <t>SG:</t>
        </r>
        <r>
          <rPr>
            <sz val="9"/>
            <color rgb="FF000000"/>
            <rFont val="Tahoma"/>
            <family val="2"/>
          </rPr>
          <t xml:space="preserve">
</t>
        </r>
        <r>
          <rPr>
            <sz val="9"/>
            <color rgb="FF000000"/>
            <rFont val="Tahoma"/>
            <family val="2"/>
          </rPr>
          <t xml:space="preserve">data in this column refer to 2007 census for the 4 towns. In 12 years the population has increased, and boundaries have been extended. Number will be revised after completion of city-wide assessments
</t>
        </r>
      </text>
    </comment>
    <comment ref="K21" authorId="0" shapeId="0" xr:uid="{E2CD5EF2-C4EA-E641-9247-92EC3BCF9C3C}">
      <text>
        <r>
          <rPr>
            <b/>
            <sz val="9"/>
            <color rgb="FF000000"/>
            <rFont val="Tahoma"/>
            <family val="2"/>
          </rPr>
          <t>SG:</t>
        </r>
        <r>
          <rPr>
            <sz val="9"/>
            <color rgb="FF000000"/>
            <rFont val="Tahoma"/>
            <family val="2"/>
          </rPr>
          <t xml:space="preserve">
</t>
        </r>
        <r>
          <rPr>
            <sz val="9"/>
            <color rgb="FF000000"/>
            <rFont val="Tahoma"/>
            <family val="2"/>
          </rPr>
          <t xml:space="preserve">data in this column refer to 2007 census for the 4 towns. In 12 years the population has increased, and boundaries have been extended. Number will be revised after completion of city-wide assessments
</t>
        </r>
      </text>
    </comment>
    <comment ref="O21" authorId="1" shapeId="0" xr:uid="{4CC94958-A4CF-E14C-B393-E5B21F3445FA}">
      <text>
        <r>
          <rPr>
            <b/>
            <sz val="10"/>
            <color rgb="FF000000"/>
            <rFont val="Tahoma"/>
            <family val="2"/>
          </rPr>
          <t>Microsoft Office User:</t>
        </r>
        <r>
          <rPr>
            <sz val="10"/>
            <color rgb="FF000000"/>
            <rFont val="Tahoma"/>
            <family val="2"/>
          </rPr>
          <t xml:space="preserve">
</t>
        </r>
        <r>
          <rPr>
            <sz val="10"/>
            <color rgb="FF000000"/>
            <rFont val="Tahoma"/>
            <family val="2"/>
          </rPr>
          <t>based on 2017 census for 4 towns</t>
        </r>
      </text>
    </comment>
    <comment ref="I23" authorId="0" shapeId="0" xr:uid="{E1990E80-DB57-4F4C-AFD9-01622363B8BB}">
      <text>
        <r>
          <rPr>
            <b/>
            <sz val="9"/>
            <color rgb="FF000000"/>
            <rFont val="Tahoma"/>
            <family val="2"/>
          </rPr>
          <t>SG:</t>
        </r>
        <r>
          <rPr>
            <sz val="9"/>
            <color rgb="FF000000"/>
            <rFont val="Tahoma"/>
            <family val="2"/>
          </rPr>
          <t xml:space="preserve">
</t>
        </r>
        <r>
          <rPr>
            <sz val="9"/>
            <color rgb="FF000000"/>
            <rFont val="Tahoma"/>
            <family val="2"/>
          </rPr>
          <t>up to 16 years, calculated on total urban population</t>
        </r>
      </text>
    </comment>
    <comment ref="K23" authorId="0" shapeId="0" xr:uid="{2C34A1D0-BB67-0F4C-B6AD-320AFC9537FB}">
      <text>
        <r>
          <rPr>
            <b/>
            <sz val="9"/>
            <color rgb="FF000000"/>
            <rFont val="Tahoma"/>
            <family val="2"/>
          </rPr>
          <t>SG:</t>
        </r>
        <r>
          <rPr>
            <sz val="9"/>
            <color rgb="FF000000"/>
            <rFont val="Tahoma"/>
            <family val="2"/>
          </rPr>
          <t xml:space="preserve">
</t>
        </r>
        <r>
          <rPr>
            <sz val="9"/>
            <color rgb="FF000000"/>
            <rFont val="Tahoma"/>
            <family val="2"/>
          </rPr>
          <t>up to 16 years, calculated on total urban population</t>
        </r>
      </text>
    </comment>
    <comment ref="L69" authorId="1" shapeId="0" xr:uid="{2D5F641C-5E41-F84A-9D89-A993E35B2D8F}">
      <text>
        <r>
          <rPr>
            <b/>
            <sz val="10"/>
            <color rgb="FF000000"/>
            <rFont val="Tahoma"/>
            <family val="2"/>
          </rPr>
          <t>Microsoft Office User:</t>
        </r>
        <r>
          <rPr>
            <sz val="10"/>
            <color rgb="FF000000"/>
            <rFont val="Tahoma"/>
            <family val="2"/>
          </rPr>
          <t xml:space="preserve">
</t>
        </r>
        <r>
          <rPr>
            <sz val="10"/>
            <color rgb="FF000000"/>
            <rFont val="Tahoma"/>
            <family val="2"/>
          </rPr>
          <t>based on HH survey and workshops</t>
        </r>
      </text>
    </comment>
    <comment ref="L78" authorId="1" shapeId="0" xr:uid="{654F25D0-C888-3C46-8575-0E52D2C9C780}">
      <text>
        <r>
          <rPr>
            <b/>
            <sz val="10"/>
            <color rgb="FF000000"/>
            <rFont val="Tahoma"/>
            <family val="2"/>
          </rPr>
          <t>Microsoft Office User:</t>
        </r>
        <r>
          <rPr>
            <sz val="10"/>
            <color rgb="FF000000"/>
            <rFont val="Tahoma"/>
            <family val="2"/>
          </rPr>
          <t xml:space="preserve">
</t>
        </r>
        <r>
          <rPr>
            <sz val="10"/>
            <color rgb="FF000000"/>
            <rFont val="Tahoma"/>
            <family val="2"/>
          </rPr>
          <t>all related to component 3 which hasnt satrted yet</t>
        </r>
      </text>
    </comment>
    <comment ref="H85" authorId="0" shapeId="0" xr:uid="{BD3FC5DD-5652-A14D-8C0F-D6D8DC8724A6}">
      <text>
        <r>
          <rPr>
            <b/>
            <sz val="9"/>
            <color rgb="FF000000"/>
            <rFont val="Tahoma"/>
            <family val="2"/>
          </rPr>
          <t>SG:</t>
        </r>
        <r>
          <rPr>
            <sz val="9"/>
            <color rgb="FF000000"/>
            <rFont val="Tahoma"/>
            <family val="2"/>
          </rPr>
          <t xml:space="preserve">
</t>
        </r>
        <r>
          <rPr>
            <sz val="9"/>
            <color rgb="FF000000"/>
            <rFont val="Tahoma"/>
            <family val="2"/>
          </rPr>
          <t>vulnerability information included in new towns' plans</t>
        </r>
      </text>
    </comment>
    <comment ref="L85" authorId="1" shapeId="0" xr:uid="{AD265326-C463-424B-8DC8-225E78CEE301}">
      <text>
        <r>
          <rPr>
            <b/>
            <sz val="10"/>
            <color rgb="FF000000"/>
            <rFont val="Tahoma"/>
            <family val="2"/>
          </rPr>
          <t>Microsoft Office User:</t>
        </r>
        <r>
          <rPr>
            <sz val="10"/>
            <color rgb="FF000000"/>
            <rFont val="Tahoma"/>
            <family val="2"/>
          </rPr>
          <t xml:space="preserve">
</t>
        </r>
        <r>
          <rPr>
            <sz val="10"/>
            <color rgb="FF000000"/>
            <rFont val="Tahoma"/>
            <family val="2"/>
          </rPr>
          <t>All related to component 1, subcontracted to USP, which hasnt staretd yet</t>
        </r>
      </text>
    </comment>
    <comment ref="L86" authorId="1" shapeId="0" xr:uid="{5DC7D9FD-7FC0-3C45-A160-D47AE5A17DA2}">
      <text>
        <r>
          <rPr>
            <b/>
            <sz val="10"/>
            <color rgb="FF000000"/>
            <rFont val="Tahoma"/>
            <family val="2"/>
          </rPr>
          <t>Microsoft Office User:</t>
        </r>
        <r>
          <rPr>
            <sz val="10"/>
            <color rgb="FF000000"/>
            <rFont val="Tahoma"/>
            <family val="2"/>
          </rPr>
          <t xml:space="preserve">
</t>
        </r>
        <r>
          <rPr>
            <sz val="10"/>
            <color rgb="FF000000"/>
            <rFont val="Calibri"/>
            <family val="2"/>
            <scheme val="minor"/>
          </rPr>
          <t>All related to component 1, subcontracted to USP, which hasnt staretd yet</t>
        </r>
        <r>
          <rPr>
            <sz val="10"/>
            <color rgb="FF000000"/>
            <rFont val="Calibri"/>
            <family val="2"/>
            <scheme val="minor"/>
          </rPr>
          <t xml:space="preserve">
</t>
        </r>
      </text>
    </comment>
    <comment ref="H87" authorId="0" shapeId="0" xr:uid="{A98A44C8-45F6-EF4E-BD73-489B0CE5F609}">
      <text>
        <r>
          <rPr>
            <b/>
            <sz val="9"/>
            <color rgb="FF000000"/>
            <rFont val="Tahoma"/>
            <family val="2"/>
          </rPr>
          <t>SG:</t>
        </r>
        <r>
          <rPr>
            <sz val="9"/>
            <color rgb="FF000000"/>
            <rFont val="Tahoma"/>
            <family val="2"/>
          </rPr>
          <t xml:space="preserve">
</t>
        </r>
        <r>
          <rPr>
            <sz val="9"/>
            <color rgb="FF000000"/>
            <rFont val="Tahoma"/>
            <family val="2"/>
          </rPr>
          <t>action plans</t>
        </r>
      </text>
    </comment>
    <comment ref="L96" authorId="1" shapeId="0" xr:uid="{7D0F8E51-3681-AE48-A716-0CAACC2503DF}">
      <text>
        <r>
          <rPr>
            <b/>
            <sz val="10"/>
            <color rgb="FF000000"/>
            <rFont val="Tahoma"/>
            <family val="2"/>
          </rPr>
          <t>Microsoft Office User:</t>
        </r>
        <r>
          <rPr>
            <sz val="10"/>
            <color rgb="FF000000"/>
            <rFont val="Tahoma"/>
            <family val="2"/>
          </rPr>
          <t xml:space="preserve">
</t>
        </r>
        <r>
          <rPr>
            <sz val="10"/>
            <color rgb="FF000000"/>
            <rFont val="Tahoma"/>
            <family val="2"/>
          </rPr>
          <t>all related to comonent 3 which hasnt started yet</t>
        </r>
      </text>
    </comment>
    <comment ref="D110" authorId="1" shapeId="0" xr:uid="{0F12C4F0-85BE-EE43-8389-982FACC894F2}">
      <text>
        <r>
          <rPr>
            <b/>
            <sz val="10"/>
            <color rgb="FF000000"/>
            <rFont val="Tahoma"/>
            <family val="2"/>
          </rPr>
          <t>Microsoft Office User:</t>
        </r>
        <r>
          <rPr>
            <sz val="10"/>
            <color rgb="FF000000"/>
            <rFont val="Tahoma"/>
            <family val="2"/>
          </rPr>
          <t xml:space="preserve">
</t>
        </r>
        <r>
          <rPr>
            <sz val="10"/>
            <color rgb="FF000000"/>
            <rFont val="Tahoma"/>
            <family val="2"/>
          </rPr>
          <t xml:space="preserve">Urban Farminig/ container gardening
</t>
        </r>
      </text>
    </comment>
    <comment ref="H110" authorId="1" shapeId="0" xr:uid="{0F14417A-8870-2140-9298-DA362CBFEF5B}">
      <text>
        <r>
          <rPr>
            <b/>
            <sz val="10"/>
            <color rgb="FF000000"/>
            <rFont val="Tahoma"/>
            <family val="2"/>
          </rPr>
          <t>Microsoft Office User:</t>
        </r>
        <r>
          <rPr>
            <sz val="10"/>
            <color rgb="FF000000"/>
            <rFont val="Tahoma"/>
            <family val="2"/>
          </rPr>
          <t>assumption: 25% of all HH - 1200 HH in total</t>
        </r>
      </text>
    </comment>
  </commentList>
</comments>
</file>

<file path=xl/sharedStrings.xml><?xml version="1.0" encoding="utf-8"?>
<sst xmlns="http://schemas.openxmlformats.org/spreadsheetml/2006/main" count="2369" uniqueCount="1117">
  <si>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</si>
  <si>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</si>
  <si>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</si>
  <si>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</si>
  <si>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</si>
  <si>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</si>
  <si>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</si>
  <si>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</si>
  <si>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</si>
  <si>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</si>
  <si>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</si>
  <si>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</si>
  <si>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</si>
  <si>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</si>
  <si>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</si>
  <si>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</si>
  <si>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</si>
  <si>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</si>
  <si>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</si>
  <si>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</si>
  <si>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</si>
  <si>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</si>
  <si>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</si>
  <si>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</si>
  <si>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</si>
  <si>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</si>
  <si>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</si>
  <si>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</si>
  <si>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</si>
  <si>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</si>
  <si>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</si>
  <si>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</si>
  <si>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</si>
  <si>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</si>
  <si>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</si>
  <si>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</si>
  <si>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</si>
  <si>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</si>
  <si>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</si>
  <si>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</si>
  <si>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</si>
  <si>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</si>
  <si>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</si>
  <si>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</si>
  <si>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</si>
  <si>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</si>
  <si>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</si>
  <si>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</si>
  <si>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</si>
  <si>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</si>
  <si>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</si>
  <si>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</si>
  <si>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</si>
  <si>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</si>
  <si>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</si>
  <si>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</si>
  <si>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</si>
  <si>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</si>
  <si>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</si>
  <si>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</si>
  <si>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</si>
  <si>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</si>
  <si>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</si>
  <si>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</si>
  <si>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</si>
  <si>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</si>
  <si>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</si>
  <si>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</si>
  <si>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</si>
  <si>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</si>
  <si>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</si>
  <si>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</si>
  <si>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</si>
  <si>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</si>
  <si>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</si>
  <si>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</si>
  <si>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</si>
  <si>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</si>
  <si>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</si>
  <si>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</si>
  <si>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</si>
  <si>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</si>
  <si>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</si>
  <si>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</si>
  <si>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</si>
  <si>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</si>
  <si>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</si>
  <si>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</si>
  <si>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</si>
  <si>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</si>
  <si>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</si>
  <si>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</si>
  <si>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</si>
  <si>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</si>
  <si>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</si>
  <si>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</si>
  <si>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</si>
  <si>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</si>
  <si>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</si>
  <si>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</si>
  <si>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</si>
  <si>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</si>
  <si>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</si>
  <si>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</si>
  <si>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</si>
  <si>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</si>
  <si>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</si>
  <si>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</si>
  <si>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</si>
  <si>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</si>
  <si>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</si>
  <si>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</si>
  <si>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</si>
  <si>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</si>
  <si>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</si>
  <si>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</si>
  <si>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</si>
  <si>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</si>
  <si>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</si>
  <si>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</si>
  <si>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</si>
  <si>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</si>
  <si>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</si>
  <si>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</si>
  <si>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</si>
  <si>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</si>
  <si>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</si>
  <si>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</si>
  <si>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</si>
  <si>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</si>
  <si>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</si>
  <si>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</si>
  <si>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</si>
  <si>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</si>
  <si>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</si>
  <si>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</si>
  <si>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</si>
  <si>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</si>
  <si>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</si>
  <si>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</si>
  <si>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</si>
  <si>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</si>
  <si>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</si>
  <si>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</si>
  <si>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</si>
  <si>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</si>
  <si>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</si>
  <si>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</si>
  <si>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</si>
  <si>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</si>
  <si>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</si>
  <si>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</si>
  <si>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</si>
  <si>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</si>
  <si>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</si>
  <si>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</si>
  <si>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</si>
  <si>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</si>
  <si>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</si>
  <si>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</si>
  <si>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</si>
  <si>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</si>
  <si>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</si>
  <si>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</si>
  <si>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</si>
  <si>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</si>
  <si>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</si>
  <si>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</si>
  <si>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</si>
  <si>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</si>
  <si>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</si>
  <si>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</si>
  <si>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</si>
  <si>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</si>
  <si>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</si>
  <si>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</si>
  <si>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</si>
  <si>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</si>
  <si>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</si>
  <si>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</si>
  <si>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</si>
  <si>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</si>
  <si>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</si>
  <si>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</si>
  <si>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</si>
  <si>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</si>
  <si>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</si>
  <si>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</si>
  <si>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</si>
  <si>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</si>
  <si>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</si>
  <si>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</si>
  <si>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</si>
  <si>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</si>
  <si>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</si>
  <si>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</si>
  <si>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</si>
  <si>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</si>
  <si>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</si>
  <si>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</si>
  <si>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</si>
  <si>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</si>
  <si>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</si>
  <si>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</si>
  <si>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</si>
  <si>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</si>
  <si>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</si>
  <si>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</si>
  <si>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</si>
  <si>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</si>
  <si>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</si>
  <si>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</si>
  <si>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</si>
  <si>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</si>
  <si>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</si>
  <si>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</si>
  <si>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</si>
  <si>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</si>
  <si>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</si>
  <si>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</si>
  <si>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</si>
  <si>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</si>
  <si>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</si>
  <si>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</si>
  <si>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</si>
  <si>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</si>
  <si>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</si>
  <si>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</si>
  <si>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</si>
  <si>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</si>
  <si>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</si>
  <si>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</si>
  <si>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</si>
  <si>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</si>
  <si>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</si>
  <si>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</si>
  <si>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</si>
  <si>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</si>
  <si>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</si>
  <si>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</si>
  <si>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</si>
  <si>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</si>
  <si>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</si>
  <si>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</si>
  <si>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</si>
  <si>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</si>
  <si>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</si>
  <si>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</si>
  <si>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</si>
  <si>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</si>
  <si>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</si>
  <si>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</si>
  <si>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</si>
  <si>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</si>
  <si>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</si>
  <si>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</si>
  <si>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</si>
  <si>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</si>
  <si>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</si>
  <si>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</si>
  <si>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</si>
  <si>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</si>
  <si>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</si>
  <si>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</si>
  <si>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</si>
  <si>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</si>
  <si>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</si>
  <si>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</si>
  <si>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</si>
  <si>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</si>
  <si>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</si>
  <si>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</si>
  <si>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</si>
  <si>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</si>
  <si>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</si>
  <si>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</si>
  <si>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</si>
  <si>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</si>
  <si>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</si>
  <si>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</si>
  <si>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</si>
  <si>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</si>
  <si>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</si>
  <si>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</si>
  <si>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</si>
  <si>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</si>
  <si>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</si>
  <si>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</si>
  <si>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</si>
  <si>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</si>
  <si>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</si>
  <si>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</si>
  <si>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</si>
  <si>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</si>
  <si>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</si>
  <si>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</si>
  <si>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</si>
  <si>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</si>
  <si>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</si>
  <si>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</si>
  <si>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</si>
  <si>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</si>
  <si>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</si>
  <si>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</si>
  <si>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</si>
  <si>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</si>
  <si>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</si>
  <si>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</si>
  <si>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</si>
  <si>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</si>
  <si>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</si>
  <si>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</si>
  <si>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</si>
  <si>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</si>
  <si>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</si>
  <si>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</si>
  <si>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</si>
  <si>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</si>
  <si>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</si>
  <si>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</si>
  <si>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</si>
  <si>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</si>
  <si>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</si>
  <si>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</si>
  <si>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</si>
  <si>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</si>
  <si>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</si>
  <si>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</si>
  <si>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</si>
  <si>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</si>
  <si>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</si>
  <si>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</si>
  <si>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</si>
  <si>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</si>
  <si>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</si>
  <si>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</si>
  <si>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</si>
  <si>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</si>
  <si>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</si>
  <si>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</si>
  <si>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</si>
  <si>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</si>
  <si>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</si>
  <si>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</si>
  <si>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</si>
  <si>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</si>
  <si>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</si>
  <si>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</si>
  <si>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</si>
  <si>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</si>
  <si>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</si>
  <si>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</si>
  <si>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</si>
  <si>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</si>
  <si>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</si>
  <si>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</si>
  <si>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</si>
  <si>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</si>
  <si>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</si>
  <si>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</si>
  <si>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</si>
  <si>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</si>
  <si>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</si>
  <si>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</si>
  <si>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</si>
  <si>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</si>
  <si>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</si>
  <si>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</si>
  <si>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</si>
  <si>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</si>
  <si>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</si>
  <si>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</si>
  <si>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</si>
  <si>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</si>
  <si>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</si>
  <si>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</si>
  <si>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</si>
  <si>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</si>
  <si>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</si>
  <si>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</si>
  <si>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</si>
  <si>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</si>
  <si>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</si>
  <si>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</si>
  <si>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</si>
  <si>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</si>
  <si>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</si>
  <si>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</si>
  <si>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</si>
  <si>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</si>
  <si>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</si>
  <si>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</si>
  <si>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</si>
  <si>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</si>
  <si>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</si>
  <si>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</si>
  <si>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</si>
  <si>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</si>
  <si>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</si>
  <si>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</si>
  <si>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</si>
  <si>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</si>
  <si>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</si>
  <si>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</si>
  <si>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</si>
  <si>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</si>
  <si>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</si>
  <si>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</si>
  <si>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</si>
  <si>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</si>
  <si>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</si>
  <si>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</si>
  <si>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</si>
  <si>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</si>
  <si>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</si>
  <si>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</si>
  <si>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</si>
  <si>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</si>
  <si>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</si>
  <si>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</si>
  <si>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</si>
  <si>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</si>
  <si>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</si>
  <si>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</si>
  <si>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</si>
  <si>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</si>
  <si>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</si>
  <si>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</si>
  <si>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</si>
  <si>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</si>
  <si>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</si>
  <si>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</si>
  <si>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</si>
  <si>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</si>
  <si>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</si>
  <si>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</si>
  <si>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</si>
  <si>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</si>
  <si>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</si>
  <si>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</si>
  <si>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</si>
  <si>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</si>
  <si>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</si>
  <si>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</si>
  <si>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</si>
  <si>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</si>
  <si>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</si>
  <si>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</si>
  <si>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</si>
  <si>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</si>
  <si>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</si>
  <si>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</si>
  <si>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</si>
  <si>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</si>
  <si>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</si>
  <si>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</si>
  <si>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</si>
  <si>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</si>
  <si>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</si>
  <si>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</si>
  <si>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</si>
  <si>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</si>
  <si>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</si>
  <si>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</si>
  <si>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</si>
  <si>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</si>
  <si>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</si>
  <si>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</si>
  <si>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</si>
  <si>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</si>
  <si>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</si>
  <si>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</si>
  <si>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</si>
  <si>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</si>
  <si>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</si>
  <si>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</si>
  <si>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</si>
  <si>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</si>
  <si>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</si>
  <si>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</si>
  <si>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</si>
  <si>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</si>
  <si>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</si>
  <si>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</si>
  <si>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</si>
  <si>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</si>
  <si>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</si>
  <si>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</si>
  <si>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</si>
  <si>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</si>
  <si>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</si>
  <si>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</si>
  <si>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</si>
  <si>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</si>
  <si>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</si>
  <si>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</si>
  <si>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</si>
  <si>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</si>
  <si>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</si>
  <si>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</si>
  <si>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</si>
  <si>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</si>
  <si>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</si>
  <si>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</si>
  <si>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</si>
  <si>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</si>
  <si>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</si>
  <si>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</si>
  <si>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</si>
  <si>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</si>
  <si>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</si>
  <si>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</si>
  <si>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</si>
  <si>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</si>
  <si>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</si>
  <si>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</si>
  <si>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</si>
  <si>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</si>
  <si>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</si>
  <si>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</si>
  <si>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</si>
  <si>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</si>
  <si>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</si>
  <si>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</si>
  <si>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</si>
  <si>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</si>
  <si>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</si>
  <si>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</si>
  <si>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</si>
  <si>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</si>
  <si>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</si>
  <si>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</si>
  <si>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</si>
  <si>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</si>
  <si>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</si>
  <si>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</si>
  <si>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</si>
  <si>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</si>
  <si>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</si>
  <si>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</si>
  <si>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</si>
  <si>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</si>
  <si>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</si>
  <si>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</si>
  <si>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</si>
  <si>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</si>
  <si>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</si>
  <si>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</si>
  <si>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</si>
  <si>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</si>
  <si>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</si>
  <si>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</si>
  <si>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</si>
  <si>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</si>
  <si>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</si>
  <si>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</si>
  <si>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</si>
  <si>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</si>
  <si>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</si>
  <si>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</si>
  <si>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</si>
  <si>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</si>
  <si>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</si>
  <si>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</si>
  <si>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</si>
  <si>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</si>
  <si>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</si>
  <si>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</si>
  <si>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</si>
  <si>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</si>
  <si>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</si>
  <si>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</si>
  <si>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</si>
  <si>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</si>
  <si>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</si>
  <si>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</si>
  <si>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</si>
  <si>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</si>
  <si>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</si>
  <si>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</si>
  <si>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</si>
  <si>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</si>
  <si>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</si>
  <si>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</si>
  <si>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</si>
  <si>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</si>
  <si>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</si>
  <si>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</si>
  <si>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</si>
  <si>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</si>
  <si>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</si>
  <si>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</si>
  <si>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</si>
  <si>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</si>
  <si>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</si>
  <si>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</si>
  <si>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</si>
  <si>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</si>
  <si>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</si>
  <si>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</si>
  <si>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</si>
  <si>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</si>
  <si>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</si>
  <si>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</si>
  <si>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</si>
  <si>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</si>
  <si>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</si>
  <si>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</si>
  <si>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</si>
  <si>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</si>
  <si>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</si>
  <si>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</si>
  <si>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</si>
  <si>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</si>
  <si>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</si>
  <si>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</si>
  <si>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</si>
  <si>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</si>
  <si>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</si>
  <si>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</si>
  <si>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</si>
  <si>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</si>
  <si>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</si>
  <si>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</si>
  <si>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</si>
  <si>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</si>
  <si>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</si>
  <si>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</si>
  <si>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</si>
  <si>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</si>
  <si>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</si>
  <si>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</si>
  <si>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</si>
  <si>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</si>
  <si>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</si>
  <si>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</si>
  <si>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</si>
  <si>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</si>
  <si>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</si>
  <si>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</si>
  <si>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</si>
  <si>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</si>
  <si>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</si>
  <si>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</si>
  <si>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</si>
  <si>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</si>
  <si>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</si>
  <si>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</si>
  <si>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</si>
  <si>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</si>
  <si>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</si>
  <si>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</si>
  <si>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</si>
  <si>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</si>
  <si>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</si>
  <si>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</si>
  <si>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</si>
  <si>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</si>
  <si>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</si>
  <si>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</si>
  <si>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</si>
  <si>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</si>
  <si>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</si>
  <si>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</si>
  <si>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</si>
  <si>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</si>
  <si>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</si>
  <si>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</si>
  <si>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</si>
  <si>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</si>
  <si>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</si>
  <si>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</si>
  <si>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</si>
  <si>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</si>
  <si>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</si>
  <si>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</si>
  <si>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</si>
  <si>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</si>
  <si>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</si>
  <si>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</si>
  <si>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</si>
  <si>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</si>
  <si>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</si>
  <si>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</si>
  <si>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</si>
  <si>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</si>
  <si>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</si>
  <si>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</si>
  <si>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</si>
  <si>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</si>
  <si>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</si>
  <si>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</si>
  <si>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</si>
  <si>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</si>
  <si>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</si>
  <si>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</si>
  <si>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</si>
  <si>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</si>
  <si>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</si>
  <si>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</si>
  <si>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</si>
  <si>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</si>
  <si>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</si>
  <si>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</si>
  <si>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</si>
  <si>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</si>
  <si>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</si>
  <si>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</si>
  <si>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</si>
  <si>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</si>
  <si>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</si>
  <si>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</si>
  <si>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</si>
  <si>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</si>
  <si>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</si>
  <si>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</si>
  <si>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</si>
  <si>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</si>
  <si>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</si>
  <si>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</si>
  <si>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</si>
  <si>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</si>
  <si>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</si>
  <si>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</si>
  <si>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</si>
  <si>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</si>
  <si>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</si>
  <si>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</si>
  <si>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</si>
  <si>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</si>
  <si>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</si>
  <si>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</si>
  <si>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</si>
  <si>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</si>
  <si>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</si>
  <si>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</si>
  <si>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</si>
  <si>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</si>
  <si>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</si>
  <si>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</si>
  <si>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</si>
  <si>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</si>
  <si>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</si>
  <si>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</si>
  <si>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</si>
  <si>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</si>
  <si>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</si>
  <si>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</si>
  <si>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</si>
  <si>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</si>
  <si>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</si>
  <si>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</si>
  <si>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</si>
  <si>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</si>
  <si>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</si>
  <si>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</si>
  <si>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</si>
  <si>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</si>
  <si>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</si>
  <si>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</si>
  <si>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</si>
  <si>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</si>
  <si>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</si>
  <si>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</si>
  <si>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</si>
  <si>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</si>
  <si>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</si>
  <si>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</si>
  <si>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</si>
  <si>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</si>
  <si>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</si>
  <si>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</si>
  <si>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</si>
  <si>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</si>
  <si>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</si>
  <si>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</si>
  <si>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</si>
  <si>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</si>
  <si>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1:  cumulative from project start to [insert date]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</si>
  <si>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</si>
  <si>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</si>
  <si>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</si>
  <si>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</si>
  <si>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</si>
  <si>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</si>
  <si>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</si>
  <si>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</si>
  <si>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</si>
  <si>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</si>
  <si>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</si>
  <si>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</si>
  <si>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</si>
  <si>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</si>
  <si>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</si>
  <si>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</si>
  <si>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</si>
  <si>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</si>
  <si>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</si>
  <si>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</si>
  <si>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</si>
  <si>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</si>
  <si>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</si>
  <si>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</si>
  <si>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</si>
  <si>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</si>
  <si>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</si>
  <si>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</si>
  <si>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</si>
  <si>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</si>
  <si>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</si>
  <si>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</si>
  <si>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</si>
  <si>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</si>
  <si>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</si>
  <si>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</si>
  <si>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</si>
  <si>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</si>
  <si>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</si>
  <si>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</si>
  <si>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</si>
  <si>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</si>
  <si>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</si>
  <si>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</si>
  <si>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</si>
  <si>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</si>
  <si>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</si>
  <si>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</si>
  <si>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</si>
  <si>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</si>
  <si>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</si>
  <si>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</si>
  <si>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</si>
  <si>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</si>
  <si>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</si>
  <si>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</si>
  <si>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</si>
  <si>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</si>
  <si>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</si>
  <si>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</si>
  <si>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</si>
  <si>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</si>
  <si>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</si>
  <si>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</si>
  <si>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</si>
  <si>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Increasing the resilience of informal urban settlements in Fiji that are highly vulnerable to climate change and disaster risks</t>
  </si>
  <si>
    <t>The overall objective of the project is to increase the resilience of informal urban settlements in Fiji that are highly vulnerable to climate change and disaster risks. This will be achieved by implementing the activities aligned with the 4 project components:
1 Institutional strengthening for enhanced local climate response: aims to reduce vulnerability at the city-level to climate-related hazards and threats with a particular view to community level resilience. 2 Local (community/informal settlement) resilience strengthening: designed to strengthen awareness and ownership of adaptation and climate risk reduction processes and capacity within the targeted communities. 3 Enhancing resilience of community level physical, natural and socio-economic assets and ecosystems: increases adaptive capacity with relevant development and natural resource sectors and increases ecosystem resilience in response to climate change and variability-induced stress. 4 Awareness raising, knowledge management and Communication: the project implementation is fully transparent. All stakeholders are informed of products and results and have access to these for replication.
This project is implemented in 16 informal urban settlements in the 4 towns of Nadi, Lami, Lautoka and Sigatoka, all characterized by a high exposure to multiple climate hazards, especially cyclones and floods. Climate sensitivity is underpinned by rapid urbanization and population growth, underlying vulnerabilities (poverty, limited access to basic services, gender inequalities, weather dependent livelihoods, environmental and ecosystem degradation) and limited adaptive capacity at household, community and governance level.
In order to achieve the overall project objective, the project combines horizontally and vertically interrelated resilience strengthening of institutions, communities and physical, natural and social assets and ecosystems.</t>
  </si>
  <si>
    <t>FJI/NIE/Urban/2016/1 (AFBS pls check, this should be MIE)</t>
  </si>
  <si>
    <t>UN-Habitat</t>
  </si>
  <si>
    <t>Multi-lateral</t>
  </si>
  <si>
    <t>6 settlements in Lami: Quaia, Wainiwokai, Kalekana, Wailekutu, Bilo, Vuniivi
2 settlements in Sigatoka: Vunikavika, Kulukulu
2 Settlements in Nadi: Korociri, Nawijikuma
6 settlements in Lautoka: California, Veidogo, Vunato, Navutu, Taiperia, Naqiroso</t>
  </si>
  <si>
    <t>12-13 October 2017 (Decision B.30/24)</t>
  </si>
  <si>
    <t>11 July 2018 (inception workshop)</t>
  </si>
  <si>
    <t>Twitter account: Fiji Resilient Informal Settlements
@FijiRIS - https://twitter.com/FijiRIS
Facebook page: https://www.facebook.com/pg/FijiRIS/community/?ref=page_internal</t>
  </si>
  <si>
    <t>Ms. Makereta Konrote</t>
  </si>
  <si>
    <t>makereta.konrote@govnet.gov.fj</t>
  </si>
  <si>
    <t>Inga Korte</t>
  </si>
  <si>
    <t>inga.korte@un.org</t>
  </si>
  <si>
    <t>Bernhard Barth, UN-Habitat</t>
  </si>
  <si>
    <t>bernhard.barth@un.rog</t>
  </si>
  <si>
    <t xml:space="preserve">Sanjeeva Perera, PS Ministry of Housing and Community Development </t>
  </si>
  <si>
    <t>sanjeeva.perera@govnet.gov.fj</t>
  </si>
  <si>
    <t>Doris Susau, Live and Learn Environmental Education</t>
  </si>
  <si>
    <t>doris.susau@livelearn.org</t>
  </si>
  <si>
    <t>A first start-up Agreement of Cooperation with the local NGO Live and Learn Environmental Education (LLEE) was signed on 6 July 2018 (see procurement) over USD 96,500. 
An AoC has also been signed with the Ministry of Housing and Community Development and the Ministry of Local Government (by the same Minister) on October 6 over USD 210,143. 
Overall the project expenditure is below the projected amounts, due to the Government restructuring in the period pre- and post- election and the impact on the time required for the signing of the AoC with the two Ministries (formerly part of one Ministry of Local Governement, Housing and Environment), but also to the delay of LLEE in providing the expected outcomes. 
Expenditures are planned to reach a satisfactory level in the next few weeks, as a payment request is being processed for the MHCD and MLG for a total amount of 115,579 USD and several activities are in the pipeline.</t>
  </si>
  <si>
    <t>none</t>
  </si>
  <si>
    <t>1.1 City-wide (updated) risk and vulnerability assessment conducted for participating towns</t>
  </si>
  <si>
    <t>1.2 Hazard maps produced</t>
  </si>
  <si>
    <t>1.3 City-wide climate change action plans developed for participating towns</t>
  </si>
  <si>
    <t>1.4 Urban planner/resilience officer established in three towns</t>
  </si>
  <si>
    <t>2.1 Assessment and planning tool for community vulnerability assessment and action planning developed</t>
  </si>
  <si>
    <t>2.2 Community-based climate vulnerability and informal settlements assessments</t>
  </si>
  <si>
    <t>2.3. Community-level resilience, recovery and upgrading plans developed in identified informal settlements</t>
  </si>
  <si>
    <t>2.4 Awareness raising activities for targeted population groups</t>
  </si>
  <si>
    <t xml:space="preserve">2.5 Training of targeted household and communities </t>
  </si>
  <si>
    <t>3.1 Physical, natural, and social assets and ecosystems developed or strengthened in response to climate change impacts</t>
  </si>
  <si>
    <t>4.1 Lessons learned and best practices regarding resilient urban community development/housing are generated, captured and distributed</t>
  </si>
  <si>
    <t>4.2 Regional Advocacy and replication</t>
  </si>
  <si>
    <t>Estimated cumulative total disbursement as of [July 2019]</t>
  </si>
  <si>
    <t xml:space="preserve">A first start-up Agreement of Cooperation with the local NGO Live and Learn Environmental Education (LLEE) was signed on 6 July 2018 (see procurement) over USD 96,500, the agreement ended in July 2019 with USD 82,296 utilized. 
An AoC has also been signed with the Ministry of Housing and Community Development and the Ministry of Local Government (by the same Minister) on October 6 over USD 210,143 and was amended August 8th 2019 to cover USD 299,310, and it was further amended USD 365,377 with a duration until May 2021. 
Overall the project expenditure is below the projected amounts, due to project implementation delays (mainly due to long government procedures and complicated bureocratic procedures). </t>
  </si>
  <si>
    <t>n/a</t>
  </si>
  <si>
    <t>Estimated cumulative total disbursement as of July 2021</t>
  </si>
  <si>
    <t xml:space="preserve">1. Environmental/social:
Current climate and seasonal variability and/or hazard events result in infrastructure construction delays or undermine confidence in adaptation measures by local communities
</t>
  </si>
  <si>
    <t xml:space="preserve"> - N/A for construction works
 - Current climatic variability will be taken into account in the planning and execution of project activities and especially into project Component 3: infrastructure will be mainly constructed in the dry season/non cyclone season
 - Criteria for the selection of infrastructure projects at the community level will provide incentives for communities to cooperate towards long-term resilience because they are based on the outcomes of the climate change vulnerability and disaster risk assessments which look especially at long-term trends and impacts.</t>
  </si>
  <si>
    <t xml:space="preserve">2. Institutional:
Loss of government support (at all levels) for the project (activities and outputs) may result in lack of prioritization of AF project activities
</t>
  </si>
  <si>
    <t xml:space="preserve">3. Institutional:
Capacity constraints of local institutions may limit the effective implementation of interventions
</t>
  </si>
  <si>
    <t xml:space="preserve">4. Institutional/social
Lack of commitment/buy-in from local communities may result in delay at intervention sites
</t>
  </si>
  <si>
    <t xml:space="preserve">An inclusive bottom-up approach to action planning included participatory vulnerability assessments and action planning, consultative validation workshops with community representatives, and transparent prioritizations of actions was extrmeely successful in esnuring fulll community comittment to FRIS: Moving forwad, FRIS will improve communication through regular newsletters and notice boards, will establish community-level monitoring groups as well as grievance mechanisms to ensure comunity buy in remains high. </t>
  </si>
  <si>
    <t xml:space="preserve">5. Institutional/social:
Disagreement amongst stakeholders with regards to adaptation measures (infrastructure) and site selection
</t>
  </si>
  <si>
    <t xml:space="preserve">Community consultations are done in a way that none is left behind and views all all participants are heard. In all the communities where consultations have been organized, the priority needs were recognized and agreed upon by all participants.
Ensuring transparent and frequent comunication is key to maintaing the current level of agreement among communities. The resilience officers play a key role in esnuring communication with comunities, and a monitoring system is in place to ensure that regular field visits and communication takes place. </t>
  </si>
  <si>
    <t xml:space="preserve">6. Institutional:
Communities may not adopt activities during or after the AF project, including infrastructure maintenance
</t>
  </si>
  <si>
    <t xml:space="preserve"> - Solution design considers the sustainability aspects in terms of future management and gives priority to low-tech and low-maintenance solutions. 
- The interventions will be institutionalized within the ministries, local government bodies and communities to ensure sustainable delivery of (post-) project implementation, including formal agreements for infrastructure maintenance (at national and level) and infrastructure user fees (where feasible) at the community level. Given the commitment of the national government and the policy alignment of this project, and the direct reporting mechanisms of local government to national government, it can be assumed that such agreements will be honoured
 - Capacity building and training of communities will be undertaken to improve their awareness and understanding of the benefits of the activities, including infrastructure maintenance.
 - Communities are involved in project implementation/decision making throughout the project.</t>
  </si>
  <si>
    <t xml:space="preserve">7. Financial: 
Complexity of financial management and procurement. Certain administrative processes could delay the project execution or could lack integrity
</t>
  </si>
  <si>
    <t xml:space="preserve">8. Institutional: 
Delays in project implementation, and particularly in the development of infrastructure interventions
</t>
  </si>
  <si>
    <t xml:space="preserve">9. Institutional: 
A lack of coordination between and within national government Ministries and Departments
</t>
  </si>
  <si>
    <t xml:space="preserve"> - The PMC and particularly the chair of the committee support the coordination within the 2 main entities. 
- Regular PMC meetings and circulation of minutes ensure that all stakeholders are involved in the decision making process. 
- close engagement with new NDA focal point and several project briefings
- regular updates to Ministry of Local govenrment to ensure buy in and close invovlement of Departmet of Town and Country Planning
 - The proejct has also initiated frequent team meetings invovleing technical staff from both ministries to jointly address day-to-day issues. </t>
  </si>
  <si>
    <t>10. Legal:
Delays or barriers in gaining approval for infrastructure and housing due to delays in the development process or due to land tenure issues</t>
  </si>
  <si>
    <t>As prerviously reported: Initial project implementation was slowed down by national elections</t>
  </si>
  <si>
    <t xml:space="preserve"> - Adaptation of planning is done constantly, merging activities when possible in order to optimize the available resources and time. Holistic re-planning should allow to absorb the initial delay during the next phases of implementation.
 - All new officials have been appointed and briefed about the project and their role in the implementation process
</t>
  </si>
  <si>
    <t>As previously reported: Limited capacity of staff appointed by local NGO in delivering quality reports</t>
  </si>
  <si>
    <t>As previously reported, related activities had to be completed by consultants mobilized by the Ministry of Housing and CD, under direct supervision of UN-Habitat</t>
  </si>
  <si>
    <t xml:space="preserve">- the lockdown and movement restirtcions were imposed right before comunity validation workshops were scheduled. The consultants were able to re-arrange their work plan to minimize delays 
- project is about to hire two international staff (one engineering consultant and once capacity development consultant), and will recruit from a pool of internationals that is already in Suva as no international travel to Fiji is possible
- The project component 2 and 3 heavily depend on engagement with the communities in the field. Should Fiji experience another breakout of community transmissions (and related restrictions), the project will need to revise work plans as trainings and site assessments/ physical works cannot be conducted remotely. We suggest in that case to put a stronger focus on component 1 and 4 that can to some extent be executed remotely. </t>
  </si>
  <si>
    <t xml:space="preserve"> - The team invested a lot in relationship building and improved communication with national (MHCD; MLG) and local (municipal councils) stakeholders. As a result, good working relationships with local stakeholders have been established through increased interaction and regular team meetings to increase governemnt ownership. 
- However, staffing changes withing the counterpart municipaliteis and ministries severely affected the relationships that were built previously.
 - The project management committee agreed to meet more regularly to improve communication and ownership. However, the outbreak of COVID in Fiji sevrely impacted the availability of counterparts. 
 - The team has increased communication and collaboration with the MHCD policy advisors to ensure consideration and integration of FRIS lessons learnt at policy level. However, working from home and COVID-19 related restrictions, paired with limited internet avaialbility of national counterparts, severely affecetd the team's capacity to comunicate and actively engage with MHCD.  </t>
  </si>
  <si>
    <t xml:space="preserve"> - The project has a strong community capacity building and training component, designed to promote effectiveness and sustainability at the community and municipal and national government levels
 - Hiring of skilled staff (resilience officers in the 4 project locations) is facilitating assessments and planning at local level 
- Request to MHCD to hire designated staff to implement the FRIS project (two internationals and two national staff) for the coming two years. These positions are now included in the implementation design/ work plan and have been approved by the project management committee. The outbreak of COVID-19 in Fiji delayed the recruitment (all borders closed and only working from home) but recruitment is now underway 
- The FRIS team is working cosely with counterpart staff on a day to day basis to build implementing capacities</t>
  </si>
  <si>
    <t>- UN-Habitat’s control framework, under the financial rules and regulations of the UN secretariat, ensures documentation of clearly defined roles and responsibilities for management, internal auditors, the governing body, other personnel and demonstrates prove of payment / disbursement. Furthermore, financial training has been provided to project staff. 
- UN-Habitat is assisting MHCD in compiling financial reports and prvides on the job training to finance staff. However, high staff trunover or prolonged vacancies innthe finance department requries frequent refresher trainings and close monitoirng of all exenses. 
- The project manager and the project team have a certifying role (for key procurements / expenditures) and actively assist the partners in the reporting process</t>
  </si>
  <si>
    <r>
      <t xml:space="preserve">The PMC agreed that the design of engineering slutions and sub-projects will be implemented in-house by MHCD in order to build institutional capacities and to avoid lengthy subcontracting processes. This however requires additional human resources and it was agreed that international as well as national staff will be hired by the implementing partner to support FRIS implementation. The recruitment of these  positions is currently underway. 
The first and second outbreak of the COVID-19 pandemic and resulting movement restrictions further delayed field work actitvies by several months. currently no field work is possible, expected to be possible again by the end of 2021. </t>
    </r>
    <r>
      <rPr>
        <sz val="11"/>
        <color rgb="FFFF0000"/>
        <rFont val="Times New Roman"/>
        <family val="1"/>
      </rPr>
      <t xml:space="preserve">
</t>
    </r>
    <r>
      <rPr>
        <sz val="11"/>
        <rFont val="Times New Roman"/>
        <family val="1"/>
      </rPr>
      <t xml:space="preserve">COntact with communities has been fostered through weekly monitoring calls by the Resilience Officers as well as provision of suport on COVID-19 assistance. </t>
    </r>
  </si>
  <si>
    <t xml:space="preserve">Support from Permanent Secretary of Housing is high and will expedite negotiations with local authorities on approvals. </t>
  </si>
  <si>
    <t>First outbreak of the global COVID-19 pandemic and related restrictions</t>
  </si>
  <si>
    <t>Second outbreak of COVID-19 pandemic and related restritcions: Fiji was hit extrmely hard in a second wave of the outbreak in April 2021 - all restrictions are still in place</t>
  </si>
  <si>
    <t xml:space="preserve">- all FRIS project satfff are working form home, equipped with laptop and internet
- weekly online team meetigs and distribution of tasks to ensure that engagement with communities continues
- The project component 2 and 3 heavily depend on engagement with the communities in the field as well as international expertise, and had to be put on hold during the current outbreak. </t>
  </si>
  <si>
    <t xml:space="preserve">Impacts were not identified. However risks could not be excluded. The screening (prior to the first Project Management Committee resulted in the identification of the following potential risks.
Risk: Equal and meaningful participation in all planning and capacity development activities is critical to ensure optimal project outcomes and with regard to avoidance of other ESGY related risks.
Opportunity: The project has the opportunity to empower marginalized groups with benefits beyond those intended by the project. 
Planning schemes (beyond this project) can support higher degree of equity. </t>
  </si>
  <si>
    <t>Project Manager and task manager to work in cooperation with communities, CSO and knowable stakeholders to ensure representative participation which includes women, youth, people with disabilities, elderly, representatives of all communities.</t>
  </si>
  <si>
    <t>1. Methodologies for city-wide vulnerability assessments and hazard maps are compliant with ESGY principles. 
2. City-wide action plans integrate ESGY principles</t>
  </si>
  <si>
    <t>0
0</t>
  </si>
  <si>
    <t>1. Joint Risk Monitoring of all outcome areas 1, 2 and 4 for potential risks as per preliminary ESMP by Project Management Committee.
2. Training of all key project stakeholders  
3. Continues awareness raising of all communities
4. Posters for communities in English, Hindi, Fijian displayed
5. Integration of ESS in compliance mechanisms of all Agreements of Cooperation. 
6. Reporting on ESS to each PMC.</t>
  </si>
  <si>
    <t>Impacts were not identified. However risks could not be excluded, in particlular for USPs. The screening (prior to the first Project Management Committee resulted in the identification of the following potential risks.
The outcome of the planning activities (outpt 1) could adversely affect vulnerable and marginalized groups 
If well designed, the activity could contribute to the participation of and specific environmental and social development gains for vulnerable and marginalized groups beyond the expectations of the project.</t>
  </si>
  <si>
    <t>Design of planning processes and assurance of adequate engagement of stakeholders (see above).
Every outcome (plans, consultations, training design) will be reviewed against this principle (all principles) by the task manager, the project manager and in certain cases UN-Habitat’s regional office.</t>
  </si>
  <si>
    <t xml:space="preserve">1. Each plan, design, workshop/ consultation outcome screened against potential negative implications for people in vulnerable situations. </t>
  </si>
  <si>
    <t xml:space="preserve">Impacts were not identified and the safeguards were not triggered during project development. However, the importance of this principle was highlighted for the project. The screening (prior to the first Project Management Committee resulted in the identification of the following potential risks.
Whilst at the planning stage (output 1) land rights will not be directly affected, this risk was triggered to ensure that all planning fully considers potential implications. If not done carefully the planning process may affect land tenure arrangements and/or community-based property rights/customary rights to land, territories and/or resources
</t>
  </si>
  <si>
    <t xml:space="preserve">Land rights will be assessed as part of the vulnerability assessment. Potential risks will be openly discussed with communities and experts. </t>
  </si>
  <si>
    <t>1. Vulnerability Assessment methodology incorporates land rights
2. Number of assessment reports that include land-rights (target: all)</t>
  </si>
  <si>
    <t>as above</t>
  </si>
  <si>
    <t xml:space="preserve">Impacts were not identified. However risks could not be excluded, in particlular for USPs but also considering the planing process (components 1 and 2). The screening (prior to the first Project Management Committee resulted in the identification of the following potential risks:
Whilst the project design should ensure that women are fully participating and are empowered this principle was triggered to ensure that women and youth are fully participating in design of project activities and thus would also participate in implementation and benefit from and have access to opportunities and benefits (related to projects under activity 3.1.1)
The Knowledge Management, Advocacy and Communications Strategy (output 4) and its elements has been reviewed. The ESGY principles have conscientiously been integrated. 
The principle was triggered to ensure that monitoring of the implementation against the ESGY Principles takes place. </t>
  </si>
  <si>
    <t>Meaningful participation of women will be ensured (see above).
Gender experts will support the process. 
Community planners will be trained to ensure gender and youth aware processes. 
Gender disaggregated data will be collected.</t>
  </si>
  <si>
    <t>1. Number of community planners trained in gender and youth aware planning. 
2. Number of assessments that include comprehensive disaggregated (gender, youth) data sets.
3. Number of KMAC team members trained in ESGY strategy
4. Percentage of KMAC materials screened against the relevant ESGY principles.
5. Percentage of KMAC materials that actively promote gender equality and empowerment of women and youth</t>
  </si>
  <si>
    <t>0
0
0
0
0</t>
  </si>
  <si>
    <t xml:space="preserve">Impacts were not identified. However risks could not be excluded, in particlular for USPs. The screening (prior to the first Project Management Committee) resulted in the identification of the following potential risks.
Indigenous people (iTaukei) are both part of the informal settler communities as well as land owners. Whilst land rights and other cultural rights of different groups are complex, these are generally well understood and institutional mechanisms are in place. Indigenous people are also not a minority. 
However, all project members and stakeholders need to be fully aware of rights and dynamics.   
</t>
  </si>
  <si>
    <t>Meaning full participation not only of the individual stakeholders but also by their organizations and the TLTB is required</t>
  </si>
  <si>
    <t xml:space="preserve">1. Number or assessments and plans that fully recognize iTaukei (as well as minority) rights and concerns </t>
  </si>
  <si>
    <t xml:space="preserve">This principle was triggered as potentially occruing for the USP. However, this is seen as a precautionary action only as involuntary resettlement can be excluded but voluntary (in site or near site) resettlments as part of / or consequence of the project is potentially possible. 
The screening (prior to the first Project Management Committee) however concluded that unvoluntary resettement is not triggered for outputs 1, 2 and 4. Screeing of USPs remains critical. </t>
  </si>
  <si>
    <t>n/a to be assessed for all USP</t>
  </si>
  <si>
    <t xml:space="preserve">This principle was not triggered during the project development phase. The screening (prior to the first Project Management Committee) resulted in the identification of the following potential risks. 
The city-wide vulnerability assessments and risk maps should by definition support the protection of natural habitats. However, as they feed into local planning schemes it is critical to consider all dimensions of the LPS and to ensure that the VA and risk maps support the overall LPS and are strongly rooted in EBA approaches (opportunity). 
</t>
  </si>
  <si>
    <t>Methodology to consider EbA as an integral dimension</t>
  </si>
  <si>
    <t>1. Number of city/ town level CVRAs and APs consider ecosystems and natural habitats and in particular the Mangrove Management Plan explicitly (target all)  
2. Number of city-wide Action Plans that consider ecosystems and natural habitats, in particular the Mangrove Management Plan, explicitly (target all)</t>
  </si>
  <si>
    <t>0
0</t>
  </si>
  <si>
    <t xml:space="preserve">Neither during the project development phase nor during the implementation (when all activities were screened again prior to commencement) impacts were identified. This principle was triggered due to he outbreak of the global pandemic, While all members of society are affected, the pandemic has exacerbated  existing vunerabilities, hence the project's target beneficiaries are disproportionately affected bz health and socio-economic impacts. </t>
  </si>
  <si>
    <t xml:space="preserve">1. number of communities that receive awareness raising on COVID-19 and safe hygiene 
2. Number of Assessments conducted to gain insight on the impact of COVID-19 on informal settlements 
</t>
  </si>
  <si>
    <t>0
0</t>
  </si>
  <si>
    <t xml:space="preserve">Yes, executing entities, project team members, local government and other partners and most importantly community members have regularly engaged on the ESP and its principles. All Executing Entities'  deliverables are monitored against the ESP. </t>
  </si>
  <si>
    <t>no</t>
  </si>
  <si>
    <t xml:space="preserve">Currently no impacts have been observed. However, in order to implement the ESMP of the project capactiy development, monitoring and promotion of redress mechanisms have been widely shared. </t>
  </si>
  <si>
    <t>yes . However, more emphasis will be placed on hiring MHCD staff fully dedicated  to the project and recevie special ESS training. 
The inception report included a revised Environmental and Social Management Report, https://www.dropbox.com/s/i4frbg46df16lnf/04%20Annex%204%20ESGY%20Strategy.pdf?dl=0 and the First Programme Management Committee Report included varous annexes for approval of the board (https://www.dropbox.com/s/hz5ld5ri368zd6j/02%20Annex%202%20PMC%20Fiji%20consolidated%20report.pdf?dl=0). 
In addition in July 2019 a further update was issued (https://www.dropbox.com/s/rn2u6zzqyn8lgsc/ESGY%20Scoping%20and%20Intermin%20Management%20Report%20-%20Fiji%20Jul%202019.pdf?dl=0). We apologize for not submitting this in line with the Board decision.  
Please note that both documents are significantly advanced from the document which was part of the Project Document. We do not have a version with track change.</t>
  </si>
  <si>
    <t>LLEE and MLGHE (and its successor Ministry of Housing and Community Development): have received and provided training to partners and beneficiaries and ensurede that the redress mechanisms are fully understood. All Resilience Officers are rgularly trained.</t>
  </si>
  <si>
    <t>yes</t>
  </si>
  <si>
    <t xml:space="preserve">At this stage the overall ESMP role remains with the Project Manager (IP). The EEs have designated focal points. The Project Managmement Committee provides general oversight. </t>
  </si>
  <si>
    <t xml:space="preserve">USPs have not been identified. However an update was undertaken providing a greater overview of the the project sites and communities. </t>
  </si>
  <si>
    <t>na</t>
  </si>
  <si>
    <t xml:space="preserve">yes (integrated, not stand alone) </t>
  </si>
  <si>
    <t>yes, at outcome and output levels</t>
  </si>
  <si>
    <t xml:space="preserve">Strengthened Awareness and ownership of adptation and climate risk reduction processes at the community level with particular emphasis on women, youth, older people and other people in vulnerable situtations. </t>
  </si>
  <si>
    <t>Outcome</t>
  </si>
  <si>
    <t xml:space="preserve">Percentage of targeted population aware of perdicted adverse impacts of climate change and of appropriate responses, disaggregated by gender and age. </t>
  </si>
  <si>
    <t>Mid-term (30%), End 50%</t>
  </si>
  <si>
    <t>good (very active engagement of all community members, in particular women. For example, 53,8% of validation workshop participants were female)</t>
  </si>
  <si>
    <t xml:space="preserve">Community-based climate vulnerability and informal settlements assessments, including hazard maps, in target informal settlements. </t>
  </si>
  <si>
    <t>Output</t>
  </si>
  <si>
    <t>No. and type of risk reduction actoins or strategies introduced at local level - no. of assessments conducted. The assessments will look at gender differentiated vulnerabilities to climate risks.</t>
  </si>
  <si>
    <t>good (active engagement of women and initial integration of gender issues in all 16 assessment reports. Special attention was given to gender diferentiated analysis during the assesment process)</t>
  </si>
  <si>
    <t xml:space="preserve">Community-level resilience, recoverya and upgrading plans developed in targeted informal settlements. </t>
  </si>
  <si>
    <t xml:space="preserve">Output </t>
  </si>
  <si>
    <t xml:space="preserve">No. and type of risk reduction actoins or strategies introduced at local level - no. of plans developed. Roles and Responsibilities of women are identified in the plans. </t>
  </si>
  <si>
    <t>Increased adaptive capacity with relevant development and natural resource sectors and increased ecosystem resilience in response to climate change and variability-induced stress</t>
  </si>
  <si>
    <t>Physical infrastructure improved to withstand climate change and variability-induced stress (AF indicator 4.2.) and Ecosystem services and natural assets maintained or improved under climate change and variability-induced stress (AF indicator 5) - number of settlements, people and women that have access to improved or newly constructed resilient infrastructure and/or ecosystem services and natural resource</t>
  </si>
  <si>
    <t>6,000 (50% women)</t>
  </si>
  <si>
    <t>Lessons learned and best practices regarding resilient urban community development/ housing are generated, captured and distributed to other communities, civil society, and policy-makers in government appropriate mechanisms</t>
  </si>
  <si>
    <t xml:space="preserve">output </t>
  </si>
  <si>
    <t>i. No of materials
ii. Gender-specific lessons included</t>
  </si>
  <si>
    <t>tbc</t>
  </si>
  <si>
    <t>good, key information documents include gender dimension in particular: ESGY brochures (one for general public and one for communities), ESGY poster (for communities) in English, Fijian and Hindi, presence on Twitter. The Community Capacity Development Strategy includes specific trainings atrgeted at female recipients (for example financial literacy, women'shygiene, etc.). 
The FRIS participatory approach inclused guidelines on how to adopt a gender based appraoch in the design and implementation of actitives (including conductiion of workshops, etc.)</t>
  </si>
  <si>
    <r>
      <t>Rated result for the reporting period (</t>
    </r>
    <r>
      <rPr>
        <b/>
        <u/>
        <sz val="11"/>
        <color theme="1"/>
        <rFont val="Times New Roman"/>
        <family val="1"/>
      </rPr>
      <t>good</t>
    </r>
    <r>
      <rPr>
        <b/>
        <sz val="11"/>
        <color theme="1"/>
        <rFont val="Times New Roman"/>
        <family val="1"/>
      </rPr>
      <t>)</t>
    </r>
  </si>
  <si>
    <t>GBV mentioned by some participants during workshops</t>
  </si>
  <si>
    <t xml:space="preserve">Referral to GBV hotline, staff attended a GBV training session and is now included in awareness sessions as part fo capacity building </t>
  </si>
  <si>
    <t>Female participation</t>
  </si>
  <si>
    <t>Women's economic empowernmet: many communities reported the challenging situation for women to combine formal employment and childcare/ family duties</t>
  </si>
  <si>
    <t>An integrated Environmenat and Social Safeguards, Gender and Youth Strategy (ESGY) has been developed and Executing Entities have been trained. The project manager oversees project implemetation and ensures that the policy is upheld and outputs comply with the requirements. The FRIS participatory approach includes guidelines on how to adopt a gender based appraoch in the design and implementation of field actitives (including conduction of workshops, etc.)</t>
  </si>
  <si>
    <t xml:space="preserve">The Executing Entities have to comply with the ESGY strategy, ensure to collect gender disaggreated data, ensure women's representation and that the gender dimension of climate change is integrated in their work packages. </t>
  </si>
  <si>
    <t xml:space="preserve">yes, whilst compliance has been ensured, it has been critical that the project manager constantly ensures quality control, including compliance with the ESGY strategy. </t>
  </si>
  <si>
    <t xml:space="preserve">The outbreak of COVID-19 significantly altered the assessment of Priniciple 13, Public Health. Guidelines on physical distancing as and safe hygiene are followed by all project staff, and awareness raising on those were delivered to all communities. Project staff has access to PPE (hand sanitizer and masks and gloves). Govenrment guidelines on meetings and movement restrictions are strictly followed. The second wave of COVID-19 outbreak in Fiji severely impacted project implementation and comunity engagement had to be implemented remotely(via phone)  for several months.   </t>
  </si>
  <si>
    <t>all communities have received substantial awareness raising on COVID-19 symtions and preventive measures
A Rapid Assessment on the impact of COVID-19 on informal settlements has been carried out
Remote monitoring and awareness raising calls were implemented during lockdowns to increase awareness on COVID-19 safety measures and to encourage vaccination</t>
  </si>
  <si>
    <t xml:space="preserve">Currently all FRIS project staff are female (6 staff) which had a huge impact on female particpation throught the project. Female beneficiaries have been encouraged to participate adn were reported feeling empowerd dure to the number of female team members directly invovled in community enaggeement. </t>
  </si>
  <si>
    <t>1.1.1 Conduct City-wide risk and vulnerability assessment in target areas</t>
  </si>
  <si>
    <t>Complete by month 15</t>
  </si>
  <si>
    <t>MS</t>
  </si>
  <si>
    <t>1.2.1 Produce hazard maps in target areas</t>
  </si>
  <si>
    <t>1.3.1 Develop City-wide climate change action plans in target areas</t>
  </si>
  <si>
    <t>Complete by month 24</t>
  </si>
  <si>
    <t>1.4.1 Establish an urban planner / resilience officer</t>
  </si>
  <si>
    <t>Complete</t>
  </si>
  <si>
    <t>HS</t>
  </si>
  <si>
    <t>2.1.1 Develop assessment and planning tool</t>
  </si>
  <si>
    <t>Complete by month 6</t>
  </si>
  <si>
    <t>2.2.1 Community based vulnerability assessment</t>
  </si>
  <si>
    <t>Complete by month 18</t>
  </si>
  <si>
    <t>2.3.1 Community Action Plans</t>
  </si>
  <si>
    <t>Complete by month 21</t>
  </si>
  <si>
    <t>2.4.1 Community risk reduction assessment and awareness</t>
  </si>
  <si>
    <t>50% complete by month 24, 100% by month 36</t>
  </si>
  <si>
    <t>2.5.1 Community capacity development - resilient livelihoods</t>
  </si>
  <si>
    <t>month 24 complete 10%, 36-50%, 48-100%</t>
  </si>
  <si>
    <t>3.1.1 Implementation of sup-projects</t>
  </si>
  <si>
    <t>month 12 (1 demo project), 24 – 10%, 36-50%, 48-100%)</t>
  </si>
  <si>
    <t xml:space="preserve">Preparation ongoing. Completion expected wth major delays. </t>
  </si>
  <si>
    <t>4.1.1 Advocacy and Knowledge Management</t>
  </si>
  <si>
    <t>Website establish by month 12; Advocacy material produced (months 12, 24, 36, 48)</t>
  </si>
  <si>
    <t xml:space="preserve">Ongoing: FB and Twitter accounts are active, advocacy material available. Newsletter produced. </t>
  </si>
  <si>
    <t xml:space="preserve">4.1.2 Regional Advocacy </t>
  </si>
  <si>
    <t>Complete by month 48</t>
  </si>
  <si>
    <t>Preparation finalized. Completion expected with delay by month 48</t>
  </si>
  <si>
    <t>Partially completed. Perception hazard maps produced. Final hazard maps will be completed by month 48</t>
  </si>
  <si>
    <t>ongoing: Assessment completed. Awareness rasing ongoing.  completion expected with  delays due to COVID-19 movement restrictions</t>
  </si>
  <si>
    <t>ongoing: Capacity Development Plan approved. Implementation of capacity development will be impleemnted  with  delays due to COVID-19 movement restrictions</t>
  </si>
  <si>
    <t>Contribution to the organization of the Pacific Urban Forum in 2019 and virtual Pacific Urban Forum in 2021; participation at high level officials in tripartite conference in Brussels, presentation of FRIS and engagament in various regional conferences and seminars</t>
  </si>
  <si>
    <t xml:space="preserve">inga.korte@un.org </t>
  </si>
  <si>
    <t xml:space="preserve">Bernhard Barth </t>
  </si>
  <si>
    <t>Bernhard.Barth@un.org</t>
  </si>
  <si>
    <t>Generally good progress, however, capacity challenges and bureaucratic delays by national executing entity result in delays</t>
  </si>
  <si>
    <t>Outcome 6</t>
  </si>
  <si>
    <t>Outcome 7</t>
  </si>
  <si>
    <t>Outcome 8</t>
  </si>
  <si>
    <t xml:space="preserve">Suruj Prasad </t>
  </si>
  <si>
    <t>suruj.prasad@govnet.gov.fj</t>
  </si>
  <si>
    <r>
      <t xml:space="preserve">Outcome 1
</t>
    </r>
    <r>
      <rPr>
        <sz val="11"/>
        <color indexed="8"/>
        <rFont val="Times New Roman"/>
        <family val="1"/>
      </rPr>
      <t>Reduced vulnerability at the city-level to climate-related hazards and threats</t>
    </r>
  </si>
  <si>
    <t xml:space="preserve">Local capacity strengthened to build resilience based on relevant threat and hazard information generated and disseminated to stakeholders in a timely manner </t>
  </si>
  <si>
    <t>1 (Nadi)</t>
  </si>
  <si>
    <t>4 Local authorities integrate resilience in local planning schemes</t>
  </si>
  <si>
    <t>Output 1.1</t>
  </si>
  <si>
    <t>No. and type of projects that conduct and update risk and vulnerability assessments – city-wide assessments</t>
  </si>
  <si>
    <t>2 (Lami and Nadi)</t>
  </si>
  <si>
    <t xml:space="preserve">2 city-wide assessments (new)
2 assessments updated
</t>
  </si>
  <si>
    <t>Output 1.2</t>
  </si>
  <si>
    <t>Number of Hazard maps produced – city-wide</t>
  </si>
  <si>
    <t>4 city-wide (included relevant types of hazards)</t>
  </si>
  <si>
    <t>Output 1.3</t>
  </si>
  <si>
    <t>Number of city-wide climate change action plans developed</t>
  </si>
  <si>
    <t>Output 1.4</t>
  </si>
  <si>
    <t>Urban planner / Resilience officer established</t>
  </si>
  <si>
    <r>
      <t xml:space="preserve">Outcome 2
</t>
    </r>
    <r>
      <rPr>
        <sz val="11"/>
        <color indexed="8"/>
        <rFont val="Times New Roman"/>
        <family val="1"/>
      </rPr>
      <t>Strengthened awareness and ownership of adaptation and climate risk reduction processes and capacity at the community level</t>
    </r>
  </si>
  <si>
    <t xml:space="preserve">Percentage of targeted population aware of predicted adverse impacts of climate change, and of appropriate responses – disaggregated by gender and age </t>
  </si>
  <si>
    <t>Output 2.1</t>
  </si>
  <si>
    <t>No. and type of risk reduction actions or strategies introduced at local level – number of assessment and planning tools developed</t>
  </si>
  <si>
    <t>Output 2.2</t>
  </si>
  <si>
    <t xml:space="preserve">No. and type of risk reduction actions or strategies introduced at local level – number of assessments conducted
The assessments will look at gender-differentiated vulnerabilities to climate risks
</t>
  </si>
  <si>
    <t>Output 2.3</t>
  </si>
  <si>
    <t>No. and type of risk reduction actions or strategies introduced at local level – number of plans developed</t>
  </si>
  <si>
    <t>Output 2.4</t>
  </si>
  <si>
    <t>No. and type of risk reduction actions or strategies introduced at local level – number of target population people participating in assessments and awareness activities</t>
  </si>
  <si>
    <t xml:space="preserve">16 (at least one per settlement)
Target population: 2640 (of which at least 50% of women)
</t>
  </si>
  <si>
    <t>Output 2.5</t>
  </si>
  <si>
    <t xml:space="preserve">No. and type of risk reduction actions or strategies introduced at local level – number of trainings provided and target group people attending them </t>
  </si>
  <si>
    <t xml:space="preserve">16 (at least one per settlement) 
Target population: 1920 (of which at least 50% of women)
</t>
  </si>
  <si>
    <r>
      <t xml:space="preserve">Outcome 3
</t>
    </r>
    <r>
      <rPr>
        <sz val="11"/>
        <color indexed="8"/>
        <rFont val="Times New Roman"/>
        <family val="1"/>
      </rPr>
      <t>Increased adaptive capacity with relevant development and natural resource sectors and increased ecosystem resilience in response to climate change and variability-induced stress</t>
    </r>
  </si>
  <si>
    <t>Physical infrastructure improved to withstand climate change and variability-induced stress and Ecosystem services and natural assets maintained or improved under climate change and variability-induced stress - number of settlements, people and women that have access to improved or newly constructed resilient infrastructure and/or ecosystem services and natural resources</t>
  </si>
  <si>
    <t xml:space="preserve">6.000 people
of which at least 50 percent women
</t>
  </si>
  <si>
    <t>Output 3.1</t>
  </si>
  <si>
    <t xml:space="preserve">No. and type of health or social infrastructure developed or modified to respond to new conditions resulting from climate variability and change (by type) </t>
  </si>
  <si>
    <t>To be defined at base-line</t>
  </si>
  <si>
    <t>Details to be defined during the project - after community prioritization and selection of interventions</t>
  </si>
  <si>
    <t xml:space="preserve">No. of physical assets strengthened or constructed to withstand conditions resulting from climate variability and change (by asset types) </t>
  </si>
  <si>
    <t>To be defined during the project - after community prioritization and selection of interventions</t>
  </si>
  <si>
    <t xml:space="preserve">No. and type of natural resource assets created, maintained or improved to withstand conditions resulting from climate variability and change (by type of assets) </t>
  </si>
  <si>
    <t xml:space="preserve">To be defined during the project - after community prioritization, selection of interventions and gender inclusion assessment </t>
  </si>
  <si>
    <r>
      <t xml:space="preserve">Outcome 4
</t>
    </r>
    <r>
      <rPr>
        <sz val="11"/>
        <color indexed="8"/>
        <rFont val="Times New Roman"/>
        <family val="1"/>
      </rPr>
      <t>Project implementation is fully transparent. All stakeholders are informed of products and results and have access to these for replication</t>
    </r>
  </si>
  <si>
    <t xml:space="preserve">Project outcomes are of relevance to other stakeholders </t>
  </si>
  <si>
    <t>Output 4.1</t>
  </si>
  <si>
    <t xml:space="preserve">Total no of knowledge management products
(number of Gender-specific lessons included)
</t>
  </si>
  <si>
    <t>81 
(52 gender specific)</t>
  </si>
  <si>
    <t>Output 4.2</t>
  </si>
  <si>
    <t>No of materials and presentations</t>
  </si>
  <si>
    <t>As above mentioned, government will subcontract implement most of the city-wide activities, initially planned for Government direct implementation. 
The completion of community level activities was successfully implemented by MHCD in-house consultants rather than local partners.</t>
  </si>
  <si>
    <t xml:space="preserve">Gender considerations are embedded in all project aspects, not only from a numeric perspective (ensure participation of women in consultations, trainings and workshops; gender balance considered in HR processes) but also from a social and psychological point of view. For exmaple, the FRIS project team currently consists of ony female members, ensuring especially during field work that gender aspects are easily addressed. This has proven extrmeely helpful in engaging with female beneficiaries through creating a project culture that highlights the importance of female participation and leadership. 
Focus groups discussions were carried out giving the opportunity to women to express themselves as much as possible (women groups are directed by women to reduce the gap, women are invited to speak in an appropriate manner). Survey questionnaire were screened to ensure gender sensitivity is reflected in it; survey teams were gender balanced. Transgender community is considered as a vulnerable group and a special attention is given to the specific needs of this group. </t>
  </si>
  <si>
    <t>Costing of sufficient staff is of critical importance: the resources and capacities of implementing partners are extremely limited. Projects like this that reuqire constant community engagemenet and negotiations with several stakeholders require quite a few human resources. 
Thorough community mobilization and capacity building remains critical - most settlements do not have. a formal govenrnace structure and requrie extensive support in order to set up community committees that can guide prject implementation in a tranparent and inclusive way. 
Climate resilience in Fiji is very situational and requries individual solutions for each settleemnt/ household. Howevr, the FRIS project tries to identify solutions that are applicable at a larger scale and could be easily contextualized for future prorgammmes</t>
  </si>
  <si>
    <t xml:space="preserve">The potential remains substantial. 
Already in the assessment and design phase the project has a srtong focus on impleemnting interventions that can be scaled up later on. For example, FRIS will develop/pilot/implement various flood resistant sanitation options that can be replicated in other settlememnts, tailored to specific environmental conditions (wet or dry land, access to water/ no access to water, coastal/ flood prone area, etc.). 
For all measures that are related to capacity building, there is huge potential for replication: the project is already planning to replicate trainings in other settlements that are covered by MHCD. </t>
  </si>
  <si>
    <t>Costing of sufficient staff is of critical importance: the resources and capacities of implementing partners are extremely limited. Projects like this that reuqire constant comunity engagemenet and negotiations with several stakeholders require quite a few human resources. 
Thorough community mobilization and capacity building remains critical - most settlements do not have. a formal govenrnace structure and requrie extensive support in order to set up community committees that can guide prject implementation in a tranparent and inclusive way. 
Climate adaptation in Fiji is very situational and requries individual solutions for each settleemnt/ household. Howevr, the FRIS project tries to identify solutions that are applicable at a larger scale and could be easily contextualized for future prorgammmes</t>
  </si>
  <si>
    <t>no adaptation interventions have been undertaken yet (component 3 yet to start). However, already in the assessment and design phase the project has a srtong focus on impleemnting interventions that can be scaled up later on. For example, FRIS will develop/pilot/implement various flood resistant sanitation options that can be replicated in other settlememnts, tailored to specific environmental conditions (wet or dry land, access to water/ no access to water, coastal/ flood prone area, etc.)</t>
  </si>
  <si>
    <t xml:space="preserve">- strong focus on capacity building/ knowledge transfer to communities 
- strong focus on improving community organization to improve governance structures
- strong alignment with national policies and NAP 
- implementation modality that ensures strong invovlement of MHCD: instead of outsorcing various tasks to local executing agencies (such as Live and Learn, or egngineering subcontractors), a team from within MHCD will take lead in engineeering as well as capacity building activities. This approach will allow for more technical and managerial oversight as well as more timely implementation, and will directly impact sustainability.  </t>
  </si>
  <si>
    <t>The project follows a sound methodology to assess climate vulnerabilties and priority interventions.
So far, the project has made very soud progress toward its desired results. The training to communities is being rolled out and a lot of  emphasis is being placed on organising/ mobilizing communities. However, the project now faces the risk of delay, so future programming may need to be mindful of potential for delays</t>
  </si>
  <si>
    <t xml:space="preserve">For project formulation, the comprehensive experience of UN-Habitat in the region and Fiji as well as that of the EE and the NDA provided the foundation. Extensive consultations and literature reviews supplemented this. UN-Habitat actively engages in the United Nations Outcome Group on Climate Cange and DRR sharing project experience and reeceiving feedback. The project works with a wide range of government and civil society partneres for accurate data and information. 
For project implementation, the latest census data (2017) was used to provide context for VAAPs and will directly feed into the city level analysis. </t>
  </si>
  <si>
    <t xml:space="preserve">The project deals with large data sets (related to the hazard mapping. Vulnerability Assessment Reports,  as well as the comunity household survey). Sharing large datasets with the local resilience officers has been challlenging, especially when internet access is slow and limited. The project makes use of a variedty of different platforms to share data (depending on feasibility of each municipality), and include dropbox, WeTransfer, googledrive, as well as external hard discs for storage and backups. </t>
  </si>
  <si>
    <t xml:space="preserve">Yes absolutely. For example, the understanding of communities' vulenrabilities provided the basis for development of inclusive and sustainable climate action plans and hence directly contributed to the project outcomes. </t>
  </si>
  <si>
    <t>FJI/NIE/Urban/2016/1</t>
  </si>
  <si>
    <t>This is anew indicator that was not included in the mid-term review, we willl add for completion evaluation</t>
  </si>
  <si>
    <t>2: Physical asset (produced/improved/strenghtened)</t>
  </si>
  <si>
    <t>Performance at mid-term/ PPR3</t>
  </si>
  <si>
    <t>11 July 2020 - 10 July 2021</t>
  </si>
  <si>
    <t xml:space="preserve">A first start-up Agreement of Cooperation with the local NGO Live and Learn Environmental Education (LLEE) was signed on 6 July 2018 (see procurement) over USD 96,500, the agreement ended in July 2019 with USD 82,296 utilized. 
An AoC has also been signed with the Ministry of Housing and Community Development and the Ministry of Local Government (by the same Minister) on October 6 over USD 210,143 and was amended August 8th 2019 to cover USD 299,310, and it was further amended USD 3,121,043 with a duration until May 2021. 
Overall the project expenditure is below the projected amounts, due to project implementation delays (mainly due to COVID-19 related restirtcions, long government procedures and complicated bureocratic procedures). </t>
  </si>
  <si>
    <t>Inception report, submitted August 2018
Midterm evaluation, submitted February 2021
18 month no cost extension request, submitted along with this PPR 3</t>
  </si>
  <si>
    <t>16 
460 (54% women)</t>
  </si>
  <si>
    <t>16 
235 (54% women)</t>
  </si>
  <si>
    <t>2423 
(64% of total target)
of which 1043 are women 
(43% of total target)</t>
  </si>
  <si>
    <t xml:space="preserve">3750 people 
(50 % of total beneficiaries) 
of which 1875 are women
(50% of total target)
</t>
  </si>
  <si>
    <t>40 
(20 gender specific)</t>
  </si>
  <si>
    <t>Extension request submitted alongside this PPR3, (requested end date: December 2023, 18 months extension)</t>
  </si>
  <si>
    <t>good (active engagement of women during the action planning and validation process: Risk reductino actions were identified, validated and prioritized by commuinty members during validation workshps with 53,8% of female representation)</t>
  </si>
  <si>
    <t>n/a Related project activities have not started in the reporting period</t>
  </si>
  <si>
    <t>FRIS actitvies (such as workshops) encouraged women to participate by providing specifci material and activities for children to do while mothers/ parents attended the workshop (such as drawing and crafts). 
The urban container farming pilot activities of FRIS were specifically requested by female headed households to provide family friendly income generation or subsistance farming opportunities and has been received very well. FRIS will expand on this further untile the end of project implementation.</t>
  </si>
  <si>
    <t xml:space="preserve">4 HS, 4 S, 3 MS, 1 U: 
HS: Rating scores in the highly satisfactory category are related to the excellent work on component 2 (Methodlogy and Tool, Community Vulnerability Assessments and Climate Action Planning) as well as the strategically important placement of skilled Resilience Officers in the municipal councils. The above lead to the successful establishment of close relatioships with the comunities and in-depth understanding of vulnerabilities adn exposure in the atrget settleemnts. It provides a solid basis for component 3 and is extrmeely important to ensure community ownerhisp and sustainability of the proejct.  
S: Rating scores in the satisfactoy catgeroy are mainly related to implementation delays (related to capacity buiding as well as the production of community-level hazard maps). The Knoewledge management and advocacy component is rate dsatisfactory because progress has been made but can be improved. 
MS: Raiting scores in the marginally satisfactory category are related to project implementation delays related to city-level assessments and city-level climate action plans, both activities are delayed. However, porgress has been made and the work can be finalized within the roject timeframe without major impacts of the delay on otehr project components. 
U: Rating in the Unsatisfactory category is related to the delays of implemenation of subprojects (component 3). It iwill be challenging fort the project to catch up with the delays within the project duration, and more dedicated staff is rrequired to provide engineering and management capacities. </t>
  </si>
  <si>
    <t xml:space="preserve">Unfortunately COVID-19 really impacted the project implementation over the past 12 months, otheerwise good progress. </t>
  </si>
  <si>
    <t xml:space="preserve">For sucecessful project impelemntation, executing entities and partners require detailed and concrete work plans, extensive monitoring and frequent follow-up. It has proven more beneficial to have staff embedded within the ministry/ municipalities - reporting diretly to the UN-Habitat team leader rather than outsorcing tasks to local partners.  
Physical proximity is an important factor for timely implementation: the FRIS team is situated within the MHCD and can thus interact closely with relevant couterparts. Having moved out of the joint buidling with MLG/ MHCD has weakened the working realtionship with MLG and rquires more efforts to maintain interaction/ ownership.
The Working From Home arrangements due to the outbreak of the COVID-19 pandemic severely impacted the ability of the project team to support project impementation. Frequent personal interaction with the MHCD counterparts is essential for successful project implemenattion.  
Resources and capacities of executing agencies are limited and requrire extensive guidance and oversight from the team leader/ project assistant. </t>
  </si>
  <si>
    <t xml:space="preserve">Component 1: quite extensive delays in the conduction of town-level assessments due to long bureocratic procedures (about 12-18 months). However, delays in this component will not have a major impact on the overall impleemnatation as it will still be finalized well within the overall project duration. 
Component 2: moderate delays caused by low capacities of local partners and the need to hire consultants to finalize the technical assessments (around 6 months). This component was also affected by restrictions imposed due to the COVID-19 pandemic. In order to mitigate further impacts, it was agreed to build MHCD capacities in.house to implement this coponent rather than sourcing it out to partners. 
Component 3: Severe delays in implemenatation Ddue to COVID-19 as well as becuase implementation is linked with component 2. to reduce delays, moving forward more in-house staff will be allcoated to engineering and physical works oversight. Also, the PMC was given a more active rolse in order to move impleemnattion forward. However, a proejct extension will be required in orde rto finalize the actitvies. 
Compoennt 4: Slight delays experienced due to high staff turnover in MHCD responsible for knowledge management. The FRIS team has taken over more responsibilities in the emantime in order to ensure proper knowledge amangement and advocacy. However this has no impact on overall project workplan/duration. </t>
  </si>
  <si>
    <r>
      <t xml:space="preserve">- </t>
    </r>
    <r>
      <rPr>
        <b/>
        <sz val="11"/>
        <color theme="1"/>
        <rFont val="Times New Roman"/>
        <family val="1"/>
      </rPr>
      <t>Communtity Governance</t>
    </r>
    <r>
      <rPr>
        <sz val="11"/>
        <color theme="1"/>
        <rFont val="Times New Roman"/>
        <family val="1"/>
      </rPr>
      <t xml:space="preserve">: Community organization has drastically improved, leading to incrased social coherence
- </t>
    </r>
    <r>
      <rPr>
        <b/>
        <sz val="11"/>
        <color theme="1"/>
        <rFont val="Times New Roman"/>
        <family val="1"/>
      </rPr>
      <t>Linkages</t>
    </r>
    <r>
      <rPr>
        <sz val="11"/>
        <color theme="1"/>
        <rFont val="Times New Roman"/>
        <family val="1"/>
      </rPr>
      <t xml:space="preserve">: Connecting target communities with municipalities as well as national government has been important for the target communities. In several cases, issues are now being addressed more easily and faster (for example trash collection, water pollution, local disputes) with the help of Resilience Officers. 
- </t>
    </r>
    <r>
      <rPr>
        <b/>
        <sz val="11"/>
        <color theme="1"/>
        <rFont val="Times New Roman"/>
        <family val="1"/>
      </rPr>
      <t>Climate Resilient Assets</t>
    </r>
    <r>
      <rPr>
        <sz val="11"/>
        <color theme="1"/>
        <rFont val="Times New Roman"/>
        <family val="1"/>
      </rPr>
      <t xml:space="preserve">: Building community assets that are urgently needed
- </t>
    </r>
    <r>
      <rPr>
        <b/>
        <sz val="11"/>
        <color theme="1"/>
        <rFont val="Times New Roman"/>
        <family val="1"/>
      </rPr>
      <t>Advocacy</t>
    </r>
    <r>
      <rPr>
        <sz val="11"/>
        <color theme="1"/>
        <rFont val="Times New Roman"/>
        <family val="1"/>
      </rPr>
      <t xml:space="preserve">: The project highlights the importance of incremental informal settlements upgrading to a wide range of stakeholers through continued advocacy, potentialy leading to an increase in programming targeted specifically at infromal settlements 
- </t>
    </r>
    <r>
      <rPr>
        <b/>
        <sz val="11"/>
        <color theme="1"/>
        <rFont val="Times New Roman"/>
        <family val="1"/>
      </rPr>
      <t>Increased awareness</t>
    </r>
    <r>
      <rPr>
        <sz val="11"/>
        <color theme="1"/>
        <rFont val="Times New Roman"/>
        <family val="1"/>
      </rPr>
      <t>: thorugh continued engagement and capacity development, communities haev benefitted extensively from awareness raising actitvies on a range of topics, including COVID-19 and health related isssues, impacts of climate, and DRR</t>
    </r>
  </si>
  <si>
    <t>newlsetters, presentations at local and regioanl conferences</t>
  </si>
  <si>
    <t xml:space="preserve">10 learning objectives were established, and the project is on track to meet them. 
- 3 learning objectives have been met (2.2.1. autonomous replication in other communities possible,  2.1.2 improved understanding community vulnerabilities, and 2.1.3 improved climate change sensitive community planning). 
- 3 learning objectives are well underway to be met and activities are still ongoing (2.1.4 improved climate change awareness of comunities, 2.1.5 improved awareenss of community livelihood opportunities, 4.1.1 sharing of lessons learnt and best practices)
- 4 learning objectives are only partially met as activities are delayed/ have only partially started (1.1.1 improved understanding of local vulnerabilities at city level, 1.1.2 improved awareness of geography of hazard risks, 1.1.3 improved climate change sensitive planning at city level, 3.1.1 imrpoved knowledge of resilient community and housing development)
</t>
  </si>
  <si>
    <t>Estimated cumulative total disbursement as of July 2020</t>
  </si>
  <si>
    <t>All risk mitigation measures were taken as outlined above. No additional risk measurres in additin to Steps taken to Mitigate Risks above</t>
  </si>
  <si>
    <r>
      <t xml:space="preserve">Staff turnover affected implementation in 2019 and 2021 and led to several delays. 
Government ownership is still average at best, and is mainly due to lack of counterpart resources/ staff. 
</t>
    </r>
    <r>
      <rPr>
        <sz val="11"/>
        <color rgb="FFC00000"/>
        <rFont val="Times New Roman"/>
        <family val="1"/>
      </rPr>
      <t>Risk status: high</t>
    </r>
  </si>
  <si>
    <r>
      <t xml:space="preserve"> Especially at national level the project is faced with limited capacities, mainly due to limited resources rather than lack of technical capacities. 
However, at municipal level, the project design accounted for capacity constraints by placing resilience officers within municipalities.
At community level, the project also accounted for a strong capacity building component and has not yet faced any difficultis due to limited capacities. 
</t>
    </r>
    <r>
      <rPr>
        <sz val="11"/>
        <color rgb="FFC00000"/>
        <rFont val="Times New Roman"/>
        <family val="1"/>
      </rPr>
      <t>Risk status: medium</t>
    </r>
  </si>
  <si>
    <r>
      <t xml:space="preserve">Not encountered so far: communities have shown a lot of interest and have systematically involved in consultations
</t>
    </r>
    <r>
      <rPr>
        <sz val="11"/>
        <color rgb="FFC00000"/>
        <rFont val="Times New Roman"/>
        <family val="1"/>
      </rPr>
      <t>Risk status: low</t>
    </r>
  </si>
  <si>
    <r>
      <t>Not encountered so far</t>
    </r>
    <r>
      <rPr>
        <sz val="11"/>
        <color rgb="FFC00000"/>
        <rFont val="Times New Roman"/>
        <family val="1"/>
      </rPr>
      <t xml:space="preserve">
Risk status: low</t>
    </r>
  </si>
  <si>
    <r>
      <t xml:space="preserve">Not encountered so far
</t>
    </r>
    <r>
      <rPr>
        <sz val="11"/>
        <color rgb="FFC00000"/>
        <rFont val="Times New Roman"/>
        <family val="1"/>
      </rPr>
      <t>Risk status: low</t>
    </r>
  </si>
  <si>
    <r>
      <t xml:space="preserve">Difficulties are encountered by the local executing entity (MHCD) in compiling financial reports following requested formats. Furthermore,  the financial year closes every year in July and all unspent proejct funds have to be returned to Ministry of Economy. Requesting the funds back usually takes between 3-5 months, leaving the project without funds for up to 4 months every year. 
</t>
    </r>
    <r>
      <rPr>
        <sz val="11"/>
        <color rgb="FFC00000"/>
        <rFont val="Times New Roman"/>
        <family val="1"/>
      </rPr>
      <t>Risk status: high</t>
    </r>
  </si>
  <si>
    <r>
      <t xml:space="preserve">Infrastructure construction has not started yet; the selection of sub-projects is ongoing. Long list of subprojects is approved by PMC. The design of sub-projects will depend on the presnece of international staff to lead the process.
</t>
    </r>
    <r>
      <rPr>
        <sz val="11"/>
        <color rgb="FFC00000"/>
        <rFont val="Times New Roman"/>
        <family val="1"/>
      </rPr>
      <t>Risk status: high</t>
    </r>
  </si>
  <si>
    <r>
      <t xml:space="preserve">Some difficulty is encountered in the coordination within the 2 implementing Ministries. After project initiation the implementing ministry split into two (Ministry of Lcoal Govenrment and Miminstry of Housng &amp; COmunity Development). The project is located within the Ministry of Housing but requires frequeent engagement from Ministry of Local Govenrment, which has been rather limited. 
The Involvement of the National Designated Authority has been limited to participation in the Project Management Committees, and the main counterpart has recently left his position. 
</t>
    </r>
    <r>
      <rPr>
        <sz val="11"/>
        <color rgb="FFC00000"/>
        <rFont val="Times New Roman"/>
        <family val="1"/>
      </rPr>
      <t>Risk status: high</t>
    </r>
  </si>
  <si>
    <r>
      <t xml:space="preserve">Infrastructure construction has not started yet. Initial discussions have taken place and full support from Ministry of Housing was assured to negotiate the approvals. 
</t>
    </r>
    <r>
      <rPr>
        <sz val="11"/>
        <color rgb="FFC00000"/>
        <rFont val="Times New Roman"/>
        <family val="1"/>
      </rPr>
      <t>Risk status: medium</t>
    </r>
  </si>
  <si>
    <r>
      <t xml:space="preserve">The initial delay had not been fully recovered before COVID-19 
</t>
    </r>
    <r>
      <rPr>
        <sz val="11"/>
        <color rgb="FFC00000"/>
        <rFont val="Times New Roman"/>
        <family val="1"/>
      </rPr>
      <t xml:space="preserve">Risk status: low </t>
    </r>
  </si>
  <si>
    <r>
      <t xml:space="preserve">The issue has been resolved but had financial implications
</t>
    </r>
    <r>
      <rPr>
        <sz val="11"/>
        <color rgb="FFC00000"/>
        <rFont val="Times New Roman"/>
        <family val="1"/>
      </rPr>
      <t>Risk status: medium</t>
    </r>
  </si>
  <si>
    <r>
      <t xml:space="preserve">The following restrictions on movement and gatherings had/ have an impact on FRIS project implementation: 
- Suva on lockdown (until March 2020)
- no gatherings of 20 or more people (until April 2020)
- international travel restrictions, Fiji's borders are closed and no international staff allowed into the country (until submission of PPR), with most other restirctions being lifted
</t>
    </r>
    <r>
      <rPr>
        <sz val="11"/>
        <color rgb="FFC00000"/>
        <rFont val="Times New Roman"/>
        <family val="1"/>
      </rPr>
      <t>Risk status: high</t>
    </r>
  </si>
  <si>
    <r>
      <t xml:space="preserve">The following restrictions on movement and gatherings had/ have an impact on FRIS project implementation and will be in place until 80% of the adult population are fully vaccinated: 
- Suva on essential movement only
- most staff working from home (including MInistries)
- no gatherings or worek related meetings
- establishment of containment zones around Suva, Nadi and Lautoka
- international travel restrictions, Fiji's borders are closed and no international staff allowed into the country (until submission of PPR), with most other restirctions being lifted
</t>
    </r>
    <r>
      <rPr>
        <sz val="11"/>
        <color rgb="FFC00000"/>
        <rFont val="Times New Roman"/>
        <family val="1"/>
      </rPr>
      <t>Risk status: high</t>
    </r>
  </si>
  <si>
    <r>
      <t>Infrastructure construction has not started yet; identification of sub-projects still in scoping stage</t>
    </r>
    <r>
      <rPr>
        <sz val="11"/>
        <color rgb="FFC00000"/>
        <rFont val="Times New Roman"/>
        <family val="1"/>
      </rPr>
      <t xml:space="preserve">
Risk status: low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</si>
</sst>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0_ ;[Red]\-#,##0\ "/>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b/>
      <sz val="9"/>
      <color indexed="81"/>
      <name val="Tahoma"/>
      <family val="2"/>
    </font>
    <font>
      <sz val="9"/>
      <color indexed="81"/>
      <name val="Tahoma"/>
      <family val="2"/>
    </font>
    <font>
      <sz val="9"/>
      <color theme="1"/>
      <name val="Calibri"/>
      <family val="2"/>
      <scheme val="minor"/>
    </font>
    <font>
      <b/>
      <u/>
      <sz val="11"/>
      <color theme="1"/>
      <name val="Times New Roman"/>
      <family val="1"/>
    </font>
    <font>
      <b/>
      <sz val="9"/>
      <color rgb="FF000000"/>
      <name val="Tahoma"/>
      <family val="2"/>
    </font>
    <font>
      <sz val="9"/>
      <color rgb="FF000000"/>
      <name val="Tahoma"/>
      <family val="2"/>
    </font>
    <font>
      <b/>
      <sz val="10"/>
      <color rgb="FF000000"/>
      <name val="Tahoma"/>
      <family val="2"/>
    </font>
    <font>
      <sz val="10"/>
      <color rgb="FF000000"/>
      <name val="Tahoma"/>
      <family val="2"/>
    </font>
    <font>
      <sz val="10"/>
      <color rgb="FF000000"/>
      <name val="Calibri"/>
      <family val="2"/>
      <scheme val="minor"/>
    </font>
    <font>
      <sz val="8"/>
      <color rgb="FF000000"/>
      <name val="Segoe UI"/>
      <family val="2"/>
    </font>
    <font>
      <sz val="11"/>
      <color rgb="FFC00000"/>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7"/>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auto="1"/>
      </left>
      <right style="medium">
        <color auto="1"/>
      </right>
      <top/>
      <bottom/>
      <diagonal/>
    </border>
    <border>
      <left/>
      <right/>
      <top/>
      <bottom style="thin">
        <color auto="1"/>
      </bottom>
      <diagonal/>
    </border>
    <border>
      <left/>
      <right/>
      <top style="thin">
        <color indexed="64"/>
      </top>
      <bottom/>
      <diagonal/>
    </border>
  </borders>
  <cellStyleXfs count="5">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cellStyleXfs>
  <cellXfs count="919">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1"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15" xfId="0" applyFont="1" applyFill="1" applyBorder="1" applyAlignment="1" applyProtection="1">
      <alignment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23" xfId="0" applyFont="1" applyFill="1" applyBorder="1" applyAlignment="1">
      <alignment vertical="top" wrapText="1"/>
    </xf>
    <xf numFmtId="0" fontId="25" fillId="0" borderId="1" xfId="0" applyFont="1" applyFill="1" applyBorder="1" applyAlignment="1">
      <alignment vertical="top" wrapText="1"/>
    </xf>
    <xf numFmtId="0" fontId="25" fillId="0" borderId="3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1" fillId="3" borderId="24" xfId="0" applyFont="1" applyFill="1" applyBorder="1"/>
    <xf numFmtId="0" fontId="21"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38" fillId="11" borderId="57"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9" fillId="0" borderId="60"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0" fontId="41" fillId="0" borderId="57"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11" borderId="61" xfId="0" applyFont="1" applyFill="1" applyBorder="1" applyAlignment="1" applyProtection="1">
      <alignment horizontal="center" vertical="center" wrapText="1"/>
    </xf>
    <xf numFmtId="0" fontId="38" fillId="11" borderId="45" xfId="0" applyFont="1" applyFill="1" applyBorder="1" applyAlignment="1" applyProtection="1">
      <alignment horizontal="center" vertical="center" wrapText="1"/>
    </xf>
    <xf numFmtId="0" fontId="39" fillId="0" borderId="11" xfId="0" applyFont="1" applyFill="1" applyBorder="1" applyAlignment="1" applyProtection="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pplyProtection="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3" xfId="0" applyFont="1" applyFill="1" applyBorder="1" applyAlignment="1" applyProtection="1">
      <alignment horizontal="center" vertical="center" wrapText="1"/>
    </xf>
    <xf numFmtId="0" fontId="38" fillId="11" borderId="11" xfId="0" applyFont="1" applyFill="1" applyBorder="1" applyAlignment="1" applyProtection="1">
      <alignment horizontal="center" vertical="center" wrapText="1"/>
    </xf>
    <xf numFmtId="0" fontId="38" fillId="11" borderId="7" xfId="0" applyFont="1" applyFill="1" applyBorder="1" applyAlignment="1" applyProtection="1">
      <alignment horizontal="center" vertical="center" wrapText="1"/>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11" borderId="61" xfId="0" applyFont="1" applyFill="1" applyBorder="1" applyAlignment="1" applyProtection="1">
      <alignment horizontal="center" vertical="center"/>
    </xf>
    <xf numFmtId="0" fontId="38" fillId="11" borderId="9" xfId="0" applyFont="1" applyFill="1" applyBorder="1" applyAlignment="1" applyProtection="1">
      <alignment horizontal="center" vertical="center"/>
    </xf>
    <xf numFmtId="0" fontId="38" fillId="11" borderId="57" xfId="0" applyFont="1" applyFill="1" applyBorder="1" applyAlignment="1" applyProtection="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pplyProtection="1">
      <alignment horizontal="center" vertical="center" wrapText="1"/>
    </xf>
    <xf numFmtId="0" fontId="38" fillId="11" borderId="30" xfId="0" applyFont="1" applyFill="1" applyBorder="1" applyAlignment="1" applyProtection="1">
      <alignment horizontal="center" vertical="center" wrapText="1"/>
    </xf>
    <xf numFmtId="0" fontId="38" fillId="11" borderId="54" xfId="0" applyFont="1" applyFill="1" applyBorder="1" applyAlignment="1" applyProtection="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11" borderId="6" xfId="0" applyFont="1" applyFill="1" applyBorder="1" applyAlignment="1" applyProtection="1">
      <alignment horizontal="center" vertical="center" wrapText="1"/>
    </xf>
    <xf numFmtId="0" fontId="38" fillId="11" borderId="29" xfId="0" applyFont="1" applyFill="1" applyBorder="1" applyAlignment="1" applyProtection="1">
      <alignment horizontal="center" vertical="center"/>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57"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11" borderId="45" xfId="0" applyFont="1" applyFill="1" applyBorder="1" applyAlignment="1" applyProtection="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pplyProtection="1">
      <alignment horizontal="center" vertical="center"/>
    </xf>
    <xf numFmtId="0" fontId="38" fillId="11" borderId="10" xfId="0" applyFont="1" applyFill="1" applyBorder="1" applyAlignment="1" applyProtection="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pplyProtection="1">
      <alignment horizontal="center" vertical="center"/>
    </xf>
    <xf numFmtId="0" fontId="38" fillId="11" borderId="11" xfId="0" applyFont="1" applyFill="1" applyBorder="1" applyAlignment="1" applyProtection="1">
      <alignment horizontal="center" wrapText="1"/>
    </xf>
    <xf numFmtId="0" fontId="38" fillId="11" borderId="7" xfId="0" applyFont="1" applyFill="1" applyBorder="1" applyAlignment="1" applyProtection="1">
      <alignment horizontal="center" wrapText="1"/>
    </xf>
    <xf numFmtId="0" fontId="38" fillId="11" borderId="57" xfId="0" applyFont="1" applyFill="1" applyBorder="1" applyAlignment="1" applyProtection="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8" fillId="11" borderId="30" xfId="0" applyFont="1" applyFill="1" applyBorder="1" applyAlignment="1" applyProtection="1">
      <alignment horizontal="center" vertical="center" wrapText="1"/>
    </xf>
    <xf numFmtId="0" fontId="35" fillId="12" borderId="54" xfId="4" applyFill="1" applyBorder="1" applyAlignment="1" applyProtection="1">
      <alignment horizontal="center" vertical="center"/>
      <protection locked="0"/>
    </xf>
    <xf numFmtId="0" fontId="0" fillId="10" borderId="1" xfId="0" applyFill="1" applyBorder="1" applyProtection="1"/>
    <xf numFmtId="0" fontId="35" fillId="12" borderId="57" xfId="4" applyFill="1" applyBorder="1" applyAlignment="1" applyProtection="1">
      <alignment vertical="center"/>
      <protection locked="0"/>
    </xf>
    <xf numFmtId="0" fontId="0" fillId="0" borderId="0" xfId="0" applyAlignment="1">
      <alignment vertical="center" wrapText="1"/>
    </xf>
    <xf numFmtId="0" fontId="13" fillId="0" borderId="1" xfId="0" applyFont="1" applyFill="1" applyBorder="1" applyAlignment="1">
      <alignment vertical="top" wrapText="1"/>
    </xf>
    <xf numFmtId="0" fontId="0" fillId="0" borderId="0" xfId="0" applyAlignment="1">
      <alignment horizontal="left" vertical="top"/>
    </xf>
    <xf numFmtId="0" fontId="0" fillId="0" borderId="0" xfId="0" applyFill="1"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Fill="1" applyBorder="1" applyAlignment="1">
      <alignment horizontal="left" vertical="top" wrapText="1"/>
    </xf>
    <xf numFmtId="0" fontId="21" fillId="0" borderId="11" xfId="0" applyFont="1" applyFill="1" applyBorder="1" applyAlignment="1">
      <alignment horizontal="left" vertical="top" wrapText="1"/>
    </xf>
    <xf numFmtId="0" fontId="21" fillId="0" borderId="6" xfId="0" applyFont="1" applyFill="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3" borderId="22" xfId="0" applyFont="1" applyFill="1" applyBorder="1" applyAlignment="1">
      <alignment horizontal="left" vertical="top"/>
    </xf>
    <xf numFmtId="0" fontId="21" fillId="13" borderId="0" xfId="0" applyFont="1" applyFill="1" applyBorder="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0" borderId="11" xfId="0" applyFont="1" applyFill="1" applyBorder="1" applyAlignment="1">
      <alignment horizontal="left" vertical="center"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50"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4" fontId="1" fillId="3" borderId="0" xfId="0" applyNumberFormat="1" applyFont="1" applyFill="1" applyBorder="1" applyAlignment="1" applyProtection="1">
      <alignment horizontal="left"/>
      <protection locked="0"/>
    </xf>
    <xf numFmtId="0" fontId="29" fillId="2" borderId="37" xfId="0" applyFont="1" applyFill="1" applyBorder="1" applyAlignment="1" applyProtection="1">
      <alignment horizontal="left"/>
    </xf>
    <xf numFmtId="0" fontId="1" fillId="2" borderId="14" xfId="0" applyFont="1" applyFill="1" applyBorder="1" applyAlignment="1" applyProtection="1">
      <alignment vertical="top" wrapText="1"/>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29" fillId="2" borderId="23" xfId="0" applyFont="1" applyFill="1" applyBorder="1" applyAlignment="1" applyProtection="1">
      <alignment horizontal="left"/>
    </xf>
    <xf numFmtId="0" fontId="14" fillId="3" borderId="0" xfId="0" applyFont="1" applyFill="1" applyBorder="1" applyAlignment="1" applyProtection="1">
      <alignment horizontal="right"/>
    </xf>
    <xf numFmtId="0" fontId="45" fillId="2" borderId="51" xfId="0" applyFont="1" applyFill="1" applyBorder="1" applyAlignment="1" applyProtection="1">
      <alignment horizontal="lef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4"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3" fillId="2" borderId="8" xfId="0" applyFont="1" applyFill="1" applyBorder="1" applyAlignment="1" applyProtection="1">
      <alignment horizontal="right" wrapText="1"/>
    </xf>
    <xf numFmtId="0" fontId="53" fillId="2" borderId="5" xfId="0" applyFont="1" applyFill="1" applyBorder="1" applyAlignment="1" applyProtection="1">
      <alignment horizontal="right" wrapText="1"/>
    </xf>
    <xf numFmtId="0" fontId="53" fillId="2" borderId="6" xfId="0" applyFont="1" applyFill="1" applyBorder="1" applyAlignment="1" applyProtection="1">
      <alignment horizontal="right"/>
    </xf>
    <xf numFmtId="0" fontId="53"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4" xfId="0" applyFont="1" applyFill="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pplyProtection="1">
      <alignment horizontal="center" vertical="center" wrapText="1"/>
    </xf>
    <xf numFmtId="0" fontId="58" fillId="11" borderId="30" xfId="0" applyFont="1" applyFill="1" applyBorder="1" applyAlignment="1" applyProtection="1">
      <alignment horizontal="center" vertical="center" wrapText="1"/>
    </xf>
    <xf numFmtId="0" fontId="58" fillId="11" borderId="11" xfId="0" applyFont="1" applyFill="1" applyBorder="1" applyAlignment="1" applyProtection="1">
      <alignment horizontal="center" vertical="center" wrapText="1"/>
    </xf>
    <xf numFmtId="0" fontId="58" fillId="11" borderId="54" xfId="0" applyFont="1" applyFill="1" applyBorder="1" applyAlignment="1" applyProtection="1">
      <alignment horizontal="center" vertical="center" wrapText="1"/>
    </xf>
    <xf numFmtId="0" fontId="58" fillId="11" borderId="6" xfId="0" applyFont="1" applyFill="1" applyBorder="1" applyAlignment="1" applyProtection="1">
      <alignment horizontal="center" vertical="center" wrapText="1"/>
    </xf>
    <xf numFmtId="0" fontId="58" fillId="11" borderId="61" xfId="0" applyFont="1" applyFill="1" applyBorder="1" applyAlignment="1" applyProtection="1">
      <alignment horizontal="center" vertical="center"/>
    </xf>
    <xf numFmtId="0" fontId="58" fillId="11" borderId="8" xfId="0" applyFont="1" applyFill="1" applyBorder="1" applyAlignment="1" applyProtection="1">
      <alignment vertical="center"/>
    </xf>
    <xf numFmtId="0" fontId="58" fillId="11" borderId="50"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41" xfId="0" applyFont="1" applyFill="1" applyBorder="1" applyAlignment="1" applyProtection="1">
      <alignment horizontal="center" vertical="center"/>
    </xf>
    <xf numFmtId="0" fontId="58" fillId="11" borderId="11" xfId="0" applyFont="1" applyFill="1" applyBorder="1" applyAlignment="1" applyProtection="1">
      <alignment horizontal="center" wrapText="1"/>
    </xf>
    <xf numFmtId="0" fontId="58" fillId="11" borderId="7" xfId="0" applyFont="1" applyFill="1" applyBorder="1" applyAlignment="1" applyProtection="1">
      <alignment horizontal="center" vertical="center" wrapText="1"/>
    </xf>
    <xf numFmtId="0" fontId="1" fillId="2" borderId="44"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35" fillId="8" borderId="5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protection locked="0"/>
    </xf>
    <xf numFmtId="0" fontId="35" fillId="12" borderId="57" xfId="4" applyFill="1" applyBorder="1" applyAlignment="1" applyProtection="1">
      <alignment horizontal="center" vertical="center" wrapText="1"/>
      <protection locked="0"/>
    </xf>
    <xf numFmtId="0" fontId="35" fillId="12" borderId="61"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1" fontId="1" fillId="2" borderId="3" xfId="0" applyNumberFormat="1" applyFont="1" applyFill="1" applyBorder="1" applyAlignment="1" applyProtection="1">
      <alignment horizontal="left" vertical="top"/>
      <protection locked="0"/>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wrapText="1"/>
      <protection locked="0"/>
    </xf>
    <xf numFmtId="14" fontId="1" fillId="2" borderId="3" xfId="0" applyNumberFormat="1" applyFont="1" applyFill="1" applyBorder="1" applyAlignment="1" applyProtection="1">
      <alignment horizontal="left" vertical="top"/>
    </xf>
    <xf numFmtId="0" fontId="1" fillId="2" borderId="3" xfId="0" applyFont="1" applyFill="1" applyBorder="1" applyAlignment="1" applyProtection="1">
      <alignment horizontal="left" vertical="top"/>
    </xf>
    <xf numFmtId="0" fontId="1" fillId="2" borderId="27" xfId="0" applyFont="1" applyFill="1" applyBorder="1" applyAlignment="1" applyProtection="1">
      <alignment horizontal="left" vertical="top"/>
    </xf>
    <xf numFmtId="15" fontId="1" fillId="2" borderId="27" xfId="0" applyNumberFormat="1" applyFont="1" applyFill="1" applyBorder="1" applyAlignment="1" applyProtection="1">
      <alignment horizontal="left" vertical="top"/>
    </xf>
    <xf numFmtId="0" fontId="20" fillId="0" borderId="0" xfId="1" applyAlignment="1" applyProtection="1"/>
    <xf numFmtId="0" fontId="20" fillId="2" borderId="3" xfId="1" applyFill="1" applyBorder="1" applyAlignment="1" applyProtection="1">
      <protection locked="0"/>
    </xf>
    <xf numFmtId="0" fontId="1" fillId="2" borderId="2" xfId="0" applyFont="1" applyFill="1" applyBorder="1" applyAlignment="1" applyProtection="1">
      <alignment wrapText="1"/>
      <protection locked="0"/>
    </xf>
    <xf numFmtId="0" fontId="20" fillId="2" borderId="3" xfId="1" applyFill="1" applyBorder="1" applyAlignment="1" applyProtection="1">
      <alignment wrapText="1"/>
      <protection locked="0"/>
    </xf>
    <xf numFmtId="0" fontId="13" fillId="0" borderId="1" xfId="0" applyFont="1" applyFill="1" applyBorder="1" applyAlignment="1" applyProtection="1">
      <alignment vertical="top" wrapText="1"/>
      <protection locked="0"/>
    </xf>
    <xf numFmtId="165" fontId="1" fillId="2" borderId="9" xfId="0" applyNumberFormat="1" applyFont="1" applyFill="1" applyBorder="1" applyAlignment="1" applyProtection="1">
      <alignment vertical="top" wrapText="1"/>
    </xf>
    <xf numFmtId="165" fontId="1" fillId="2" borderId="7" xfId="0" applyNumberFormat="1" applyFont="1" applyFill="1" applyBorder="1" applyAlignment="1" applyProtection="1">
      <alignment vertical="top" wrapText="1"/>
    </xf>
    <xf numFmtId="165" fontId="1" fillId="2" borderId="37" xfId="0" applyNumberFormat="1" applyFont="1" applyFill="1" applyBorder="1" applyAlignment="1" applyProtection="1">
      <alignment vertical="top" wrapText="1"/>
    </xf>
    <xf numFmtId="1" fontId="1" fillId="2" borderId="18" xfId="0" applyNumberFormat="1" applyFont="1" applyFill="1" applyBorder="1" applyAlignment="1" applyProtection="1">
      <alignment vertical="top" wrapText="1"/>
    </xf>
    <xf numFmtId="165" fontId="1" fillId="2" borderId="29" xfId="0" applyNumberFormat="1" applyFont="1" applyFill="1" applyBorder="1" applyAlignment="1" applyProtection="1">
      <alignment vertical="top" wrapText="1"/>
    </xf>
    <xf numFmtId="14" fontId="1" fillId="2" borderId="15" xfId="0" applyNumberFormat="1" applyFont="1" applyFill="1" applyBorder="1" applyAlignment="1" applyProtection="1">
      <alignment vertical="top" wrapText="1"/>
    </xf>
    <xf numFmtId="165" fontId="1" fillId="2" borderId="9" xfId="0" applyNumberFormat="1" applyFont="1" applyFill="1" applyBorder="1" applyAlignment="1">
      <alignment vertical="top" wrapText="1"/>
    </xf>
    <xf numFmtId="165" fontId="1" fillId="2" borderId="7" xfId="0" applyNumberFormat="1" applyFont="1" applyFill="1" applyBorder="1" applyAlignment="1">
      <alignment vertical="top" wrapText="1"/>
    </xf>
    <xf numFmtId="165" fontId="1" fillId="2" borderId="37" xfId="0" applyNumberFormat="1" applyFont="1" applyFill="1" applyBorder="1" applyAlignment="1">
      <alignment vertical="top" wrapText="1"/>
    </xf>
    <xf numFmtId="165" fontId="13" fillId="2" borderId="29" xfId="0" applyNumberFormat="1" applyFont="1" applyFill="1" applyBorder="1" applyAlignment="1" applyProtection="1">
      <alignment vertical="top" wrapText="1"/>
    </xf>
    <xf numFmtId="0" fontId="2" fillId="2" borderId="44" xfId="0" applyFont="1" applyFill="1" applyBorder="1" applyAlignment="1" applyProtection="1">
      <alignment horizontal="right" vertical="center" wrapText="1"/>
    </xf>
    <xf numFmtId="165" fontId="1" fillId="2" borderId="43" xfId="0" applyNumberFormat="1" applyFont="1" applyFill="1" applyBorder="1" applyAlignment="1" applyProtection="1">
      <alignment vertical="top" wrapText="1"/>
    </xf>
    <xf numFmtId="165" fontId="1" fillId="2" borderId="1" xfId="0" applyNumberFormat="1" applyFont="1" applyFill="1" applyBorder="1" applyAlignment="1" applyProtection="1">
      <alignment vertical="top" wrapText="1"/>
    </xf>
    <xf numFmtId="0" fontId="0" fillId="13" borderId="0" xfId="0" applyFill="1"/>
    <xf numFmtId="0" fontId="21" fillId="13" borderId="0" xfId="0" applyFont="1" applyFill="1" applyAlignment="1">
      <alignment horizontal="left" vertical="top"/>
    </xf>
    <xf numFmtId="0" fontId="28" fillId="13" borderId="0" xfId="0" applyFont="1" applyFill="1" applyAlignment="1">
      <alignment horizontal="left" vertical="top"/>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61" fillId="0" borderId="0" xfId="0" applyFont="1" applyAlignment="1">
      <alignment horizontal="left" vertical="center"/>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0" fillId="13" borderId="0" xfId="0" applyFill="1" applyAlignment="1">
      <alignment horizontal="left" vertical="top"/>
    </xf>
    <xf numFmtId="0" fontId="21" fillId="13" borderId="0" xfId="0" applyFont="1" applyFill="1" applyAlignment="1">
      <alignment horizontal="left" vertical="top" wrapText="1"/>
    </xf>
    <xf numFmtId="0" fontId="48" fillId="13" borderId="0" xfId="0" applyFont="1" applyFill="1" applyAlignment="1">
      <alignment horizontal="left" vertical="top"/>
    </xf>
    <xf numFmtId="0" fontId="28" fillId="13" borderId="0" xfId="0" applyFont="1" applyFill="1" applyAlignment="1">
      <alignment horizontal="left" vertical="top" wrapText="1"/>
    </xf>
    <xf numFmtId="0" fontId="48"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8" fillId="0" borderId="8" xfId="0" applyFont="1" applyBorder="1" applyAlignment="1">
      <alignment horizontal="left" vertical="center" wrapText="1"/>
    </xf>
    <xf numFmtId="0" fontId="21"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1" fillId="3" borderId="0" xfId="0" applyFont="1" applyFill="1" applyAlignment="1">
      <alignment horizontal="left" vertical="top" wrapText="1"/>
    </xf>
    <xf numFmtId="0" fontId="28" fillId="3" borderId="0" xfId="0" applyFont="1" applyFill="1" applyAlignment="1">
      <alignment horizontal="left" vertical="top"/>
    </xf>
    <xf numFmtId="0" fontId="28" fillId="0" borderId="34" xfId="0" applyFont="1" applyBorder="1" applyAlignment="1">
      <alignment horizontal="center" vertical="center" wrapText="1"/>
    </xf>
    <xf numFmtId="0" fontId="21" fillId="0" borderId="40" xfId="0" applyFont="1" applyBorder="1" applyAlignment="1">
      <alignment horizontal="center" vertical="center"/>
    </xf>
    <xf numFmtId="0" fontId="21" fillId="0" borderId="34" xfId="0" applyFont="1" applyBorder="1" applyAlignment="1">
      <alignment horizontal="center" vertical="center" wrapText="1"/>
    </xf>
    <xf numFmtId="0" fontId="45" fillId="0" borderId="0" xfId="0" applyFont="1" applyAlignment="1">
      <alignment horizontal="left" vertical="top"/>
    </xf>
    <xf numFmtId="0" fontId="28" fillId="3" borderId="0" xfId="0" applyFont="1" applyFill="1" applyAlignment="1">
      <alignment horizontal="left" vertical="top" wrapText="1"/>
    </xf>
    <xf numFmtId="0" fontId="21" fillId="2" borderId="1" xfId="0" applyFont="1" applyFill="1" applyBorder="1" applyAlignment="1">
      <alignment vertical="center" wrapText="1"/>
    </xf>
    <xf numFmtId="0" fontId="21" fillId="2" borderId="1" xfId="0" applyFont="1" applyFill="1" applyBorder="1" applyAlignment="1">
      <alignment horizontal="center" vertical="center" wrapText="1"/>
    </xf>
    <xf numFmtId="0" fontId="1" fillId="5" borderId="1" xfId="0" applyFont="1" applyFill="1" applyBorder="1" applyAlignment="1" applyProtection="1">
      <alignment horizontal="center" vertical="center"/>
    </xf>
    <xf numFmtId="0" fontId="2" fillId="2" borderId="11" xfId="0" applyFont="1" applyFill="1" applyBorder="1" applyAlignment="1">
      <alignment horizontal="center" vertical="center" wrapText="1"/>
    </xf>
    <xf numFmtId="0" fontId="2" fillId="2" borderId="61" xfId="0" applyFont="1" applyFill="1" applyBorder="1" applyAlignment="1">
      <alignment horizontal="center" vertical="center" wrapText="1"/>
    </xf>
    <xf numFmtId="0" fontId="28" fillId="3" borderId="32" xfId="0" applyFont="1" applyFill="1" applyBorder="1" applyAlignment="1">
      <alignment horizontal="center" vertical="center" wrapText="1"/>
    </xf>
    <xf numFmtId="0" fontId="2" fillId="2" borderId="64" xfId="0" applyFont="1" applyFill="1" applyBorder="1" applyAlignment="1" applyProtection="1">
      <alignment horizontal="center" vertical="center" wrapText="1"/>
    </xf>
    <xf numFmtId="0" fontId="2" fillId="3" borderId="5" xfId="0" applyFont="1" applyFill="1" applyBorder="1" applyAlignment="1">
      <alignment vertical="center" wrapText="1"/>
    </xf>
    <xf numFmtId="0" fontId="2" fillId="2" borderId="45" xfId="0" applyFont="1" applyFill="1" applyBorder="1" applyAlignment="1">
      <alignment horizontal="center" vertical="center" wrapText="1"/>
    </xf>
    <xf numFmtId="0" fontId="2" fillId="3" borderId="6" xfId="0" applyFont="1" applyFill="1" applyBorder="1" applyAlignment="1">
      <alignment vertical="center" wrapText="1"/>
    </xf>
    <xf numFmtId="0" fontId="2" fillId="2" borderId="7" xfId="0" applyFont="1" applyFill="1" applyBorder="1" applyAlignment="1">
      <alignment horizontal="center" vertical="center" wrapText="1"/>
    </xf>
    <xf numFmtId="0" fontId="2" fillId="3" borderId="12" xfId="0" applyFont="1" applyFill="1" applyBorder="1" applyAlignment="1">
      <alignment vertical="center" wrapText="1"/>
    </xf>
    <xf numFmtId="0" fontId="2" fillId="2" borderId="13"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3" borderId="8" xfId="0" applyFont="1" applyFill="1" applyBorder="1" applyAlignment="1">
      <alignment vertical="center" wrapText="1"/>
    </xf>
    <xf numFmtId="0" fontId="2" fillId="2" borderId="10" xfId="0" applyFont="1" applyFill="1" applyBorder="1" applyAlignment="1">
      <alignment horizontal="center" vertical="center" wrapText="1"/>
    </xf>
    <xf numFmtId="0" fontId="2" fillId="0" borderId="9" xfId="0" applyFont="1" applyBorder="1" applyAlignment="1">
      <alignment horizontal="center" vertical="center" wrapText="1"/>
    </xf>
    <xf numFmtId="0" fontId="14" fillId="0" borderId="7" xfId="0" applyFont="1" applyBorder="1" applyAlignment="1">
      <alignment horizontal="center" vertical="center" wrapText="1"/>
    </xf>
    <xf numFmtId="0" fontId="2" fillId="0" borderId="14" xfId="0" applyFont="1" applyBorder="1" applyAlignment="1">
      <alignment horizontal="center" vertical="center" wrapText="1"/>
    </xf>
    <xf numFmtId="0" fontId="2" fillId="2" borderId="9"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40" fillId="12" borderId="11" xfId="4" applyFont="1" applyFill="1" applyBorder="1" applyAlignment="1" applyProtection="1">
      <alignment horizontal="center" vertical="center" wrapText="1"/>
      <protection locked="0"/>
    </xf>
    <xf numFmtId="10" fontId="40" fillId="12" borderId="11" xfId="4" applyNumberFormat="1" applyFont="1" applyFill="1" applyBorder="1" applyAlignment="1" applyProtection="1">
      <alignment horizontal="center" vertical="center" wrapText="1"/>
      <protection locked="0"/>
    </xf>
    <xf numFmtId="0" fontId="42" fillId="2" borderId="53" xfId="0" applyFont="1" applyFill="1" applyBorder="1" applyAlignment="1" applyProtection="1">
      <alignment vertical="center" wrapText="1"/>
    </xf>
    <xf numFmtId="0" fontId="0" fillId="0" borderId="0" xfId="0" applyFill="1" applyProtection="1"/>
    <xf numFmtId="0" fontId="39" fillId="0" borderId="57" xfId="0" applyFont="1" applyFill="1" applyBorder="1" applyAlignment="1" applyProtection="1">
      <alignment vertical="center" wrapText="1"/>
    </xf>
    <xf numFmtId="0" fontId="42" fillId="2" borderId="57" xfId="0" applyFont="1" applyFill="1" applyBorder="1" applyAlignment="1" applyProtection="1">
      <alignment vertical="center" wrapText="1"/>
    </xf>
    <xf numFmtId="0" fontId="35" fillId="12" borderId="57" xfId="4" applyFill="1" applyBorder="1" applyAlignment="1" applyProtection="1">
      <alignment wrapText="1"/>
      <protection locked="0"/>
    </xf>
    <xf numFmtId="0" fontId="42" fillId="2" borderId="40" xfId="0" applyFont="1" applyFill="1" applyBorder="1" applyAlignment="1" applyProtection="1">
      <alignment vertical="center" wrapText="1"/>
    </xf>
    <xf numFmtId="10" fontId="35" fillId="8" borderId="40" xfId="4" applyNumberFormat="1" applyBorder="1" applyAlignment="1" applyProtection="1">
      <alignment horizontal="center" vertical="center" wrapText="1"/>
      <protection locked="0"/>
    </xf>
    <xf numFmtId="10" fontId="35" fillId="12" borderId="40" xfId="4" applyNumberFormat="1" applyFill="1" applyBorder="1" applyAlignment="1" applyProtection="1">
      <alignment horizontal="center" vertical="center" wrapText="1"/>
      <protection locked="0"/>
    </xf>
    <xf numFmtId="0" fontId="38" fillId="11" borderId="70" xfId="0" applyFont="1" applyFill="1" applyBorder="1" applyAlignment="1" applyProtection="1">
      <alignment horizontal="center" vertical="center" wrapText="1"/>
    </xf>
    <xf numFmtId="0" fontId="0" fillId="0" borderId="35" xfId="0" applyFill="1" applyBorder="1" applyAlignment="1" applyProtection="1">
      <alignment horizontal="left" vertical="center" wrapText="1"/>
    </xf>
    <xf numFmtId="0" fontId="0" fillId="0" borderId="71" xfId="0" applyFill="1" applyBorder="1" applyAlignment="1" applyProtection="1">
      <alignment horizontal="left" vertical="center" wrapText="1"/>
    </xf>
    <xf numFmtId="0" fontId="42" fillId="0" borderId="71" xfId="0" applyFont="1" applyFill="1" applyBorder="1" applyAlignment="1" applyProtection="1">
      <alignment vertical="center" wrapText="1"/>
    </xf>
    <xf numFmtId="10" fontId="35" fillId="0" borderId="71" xfId="4" applyNumberFormat="1" applyFill="1" applyBorder="1" applyAlignment="1" applyProtection="1">
      <alignment horizontal="center" vertical="center" wrapText="1"/>
      <protection locked="0"/>
    </xf>
    <xf numFmtId="0" fontId="35" fillId="0" borderId="71" xfId="4" applyFill="1" applyBorder="1" applyAlignment="1" applyProtection="1">
      <alignment horizontal="center" wrapText="1"/>
      <protection locked="0"/>
    </xf>
    <xf numFmtId="10" fontId="35" fillId="0" borderId="56" xfId="4" applyNumberFormat="1" applyFill="1" applyBorder="1" applyAlignment="1" applyProtection="1">
      <alignment horizontal="center" vertical="center" wrapText="1"/>
      <protection locked="0"/>
    </xf>
    <xf numFmtId="0" fontId="0" fillId="0" borderId="29" xfId="0" applyFill="1" applyBorder="1" applyAlignment="1" applyProtection="1">
      <alignment horizontal="left" vertical="center" wrapText="1"/>
    </xf>
    <xf numFmtId="0" fontId="0" fillId="0" borderId="70" xfId="0" applyFill="1" applyBorder="1" applyAlignment="1" applyProtection="1">
      <alignment horizontal="left" vertical="center" wrapText="1"/>
    </xf>
    <xf numFmtId="0" fontId="42" fillId="0" borderId="70" xfId="0" applyFont="1" applyFill="1" applyBorder="1" applyAlignment="1" applyProtection="1">
      <alignment vertical="center" wrapText="1"/>
    </xf>
    <xf numFmtId="10" fontId="35" fillId="0" borderId="70" xfId="4" applyNumberFormat="1" applyFill="1" applyBorder="1" applyAlignment="1" applyProtection="1">
      <alignment horizontal="center" vertical="center" wrapText="1"/>
      <protection locked="0"/>
    </xf>
    <xf numFmtId="0" fontId="35" fillId="0" borderId="70" xfId="4" applyFill="1" applyBorder="1" applyAlignment="1" applyProtection="1">
      <alignment horizontal="center" wrapText="1"/>
      <protection locked="0"/>
    </xf>
    <xf numFmtId="10" fontId="35" fillId="0" borderId="62" xfId="4" applyNumberFormat="1" applyFill="1" applyBorder="1" applyAlignment="1" applyProtection="1">
      <alignment horizontal="center" vertical="center" wrapText="1"/>
      <protection locked="0"/>
    </xf>
    <xf numFmtId="0" fontId="35" fillId="12" borderId="45" xfId="4" applyFill="1" applyBorder="1" applyAlignment="1" applyProtection="1">
      <alignment horizontal="left" wrapText="1"/>
      <protection locked="0"/>
    </xf>
    <xf numFmtId="0" fontId="13" fillId="2" borderId="1" xfId="0" applyFont="1" applyFill="1" applyBorder="1" applyAlignment="1" applyProtection="1">
      <alignment horizontal="left"/>
    </xf>
    <xf numFmtId="0" fontId="2" fillId="0" borderId="11"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13" fillId="0" borderId="1" xfId="0" applyFont="1" applyFill="1" applyBorder="1" applyAlignment="1">
      <alignment vertical="center"/>
    </xf>
    <xf numFmtId="0" fontId="21" fillId="0" borderId="1" xfId="0" quotePrefix="1" applyFont="1" applyFill="1" applyBorder="1" applyAlignment="1">
      <alignment vertical="top" wrapText="1"/>
    </xf>
    <xf numFmtId="0" fontId="1" fillId="2" borderId="8" xfId="0" applyFont="1" applyFill="1" applyBorder="1" applyAlignment="1">
      <alignment vertical="top" wrapText="1"/>
    </xf>
    <xf numFmtId="0" fontId="1" fillId="2" borderId="6" xfId="0" applyFont="1" applyFill="1" applyBorder="1" applyAlignment="1">
      <alignment vertical="top" wrapText="1"/>
    </xf>
    <xf numFmtId="0" fontId="1" fillId="2" borderId="34" xfId="0" applyFont="1" applyFill="1" applyBorder="1" applyAlignment="1">
      <alignment vertical="top" wrapText="1"/>
    </xf>
    <xf numFmtId="14" fontId="1" fillId="2" borderId="2" xfId="0" applyNumberFormat="1" applyFont="1" applyFill="1" applyBorder="1" applyAlignment="1" applyProtection="1">
      <alignment vertical="top" wrapText="1"/>
    </xf>
    <xf numFmtId="14" fontId="1" fillId="2" borderId="3" xfId="0" applyNumberFormat="1" applyFont="1" applyFill="1" applyBorder="1" applyAlignment="1" applyProtection="1">
      <alignment vertical="top"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6" xfId="0" applyFont="1" applyFill="1" applyBorder="1" applyAlignment="1" applyProtection="1">
      <alignment horizontal="left" vertical="top"/>
    </xf>
    <xf numFmtId="0" fontId="1" fillId="2" borderId="24" xfId="0" applyFont="1" applyFill="1" applyBorder="1" applyAlignment="1" applyProtection="1">
      <alignment horizontal="left" vertical="top"/>
    </xf>
    <xf numFmtId="0" fontId="2" fillId="3" borderId="0" xfId="0" applyFont="1" applyFill="1" applyBorder="1" applyAlignment="1" applyProtection="1">
      <alignment horizontal="right" wrapText="1"/>
    </xf>
    <xf numFmtId="0" fontId="9" fillId="3" borderId="0" xfId="0" applyFont="1" applyFill="1" applyBorder="1" applyAlignment="1" applyProtection="1">
      <alignment horizontal="center"/>
    </xf>
    <xf numFmtId="0" fontId="2" fillId="3" borderId="0" xfId="0" applyFont="1" applyFill="1" applyBorder="1" applyAlignment="1" applyProtection="1">
      <alignment horizontal="left" vertical="center" wrapText="1"/>
    </xf>
    <xf numFmtId="0" fontId="12" fillId="2" borderId="44"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13"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22"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1" fillId="0" borderId="44" xfId="0" applyNumberFormat="1" applyFont="1" applyFill="1" applyBorder="1" applyAlignment="1" applyProtection="1">
      <alignment horizontal="center" vertical="top" wrapText="1"/>
      <protection locked="0"/>
    </xf>
    <xf numFmtId="3" fontId="1" fillId="0"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center" wrapText="1"/>
    </xf>
    <xf numFmtId="0" fontId="2" fillId="2" borderId="44"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2" fillId="3" borderId="0" xfId="0" applyFont="1" applyFill="1" applyBorder="1" applyAlignment="1" applyProtection="1">
      <alignment horizontal="center" vertical="top" wrapText="1"/>
    </xf>
    <xf numFmtId="0" fontId="10" fillId="3" borderId="0" xfId="0" applyFont="1" applyFill="1" applyBorder="1" applyAlignment="1" applyProtection="1">
      <alignment vertical="top" wrapText="1"/>
    </xf>
    <xf numFmtId="3" fontId="1" fillId="3" borderId="0"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9" fillId="0" borderId="0" xfId="0" applyFont="1" applyFill="1" applyBorder="1" applyAlignment="1" applyProtection="1">
      <alignment horizontal="left" vertical="center" wrapText="1"/>
    </xf>
    <xf numFmtId="0" fontId="1" fillId="3" borderId="0" xfId="0" applyFont="1" applyFill="1" applyBorder="1" applyAlignment="1" applyProtection="1">
      <alignment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vertical="top"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13" fillId="2" borderId="6" xfId="0" applyFont="1" applyFill="1" applyBorder="1" applyAlignment="1" applyProtection="1">
      <alignment vertical="top" wrapText="1"/>
    </xf>
    <xf numFmtId="0" fontId="13" fillId="2" borderId="7" xfId="0" applyFont="1" applyFill="1" applyBorder="1" applyAlignment="1" applyProtection="1">
      <alignmen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6" xfId="0" quotePrefix="1" applyFont="1" applyFill="1" applyBorder="1" applyAlignment="1" applyProtection="1">
      <alignment vertical="top" wrapText="1"/>
    </xf>
    <xf numFmtId="0" fontId="13" fillId="2" borderId="12" xfId="0" quotePrefix="1" applyFont="1" applyFill="1" applyBorder="1" applyAlignment="1" applyProtection="1">
      <alignment horizontal="left" vertical="top" wrapText="1"/>
    </xf>
    <xf numFmtId="0" fontId="13" fillId="2" borderId="14" xfId="0" applyFont="1" applyFill="1" applyBorder="1" applyAlignment="1" applyProtection="1">
      <alignment horizontal="left" vertical="top" wrapText="1"/>
    </xf>
    <xf numFmtId="0" fontId="13" fillId="2" borderId="12" xfId="0" applyFont="1" applyFill="1" applyBorder="1" applyAlignment="1" applyProtection="1">
      <alignment horizontal="center" vertical="top" wrapText="1"/>
    </xf>
    <xf numFmtId="0" fontId="13" fillId="2" borderId="14" xfId="0" applyFont="1" applyFill="1" applyBorder="1" applyAlignment="1" applyProtection="1">
      <alignment horizontal="center" vertical="top" wrapText="1"/>
    </xf>
    <xf numFmtId="0" fontId="13" fillId="3" borderId="0" xfId="0" applyFont="1" applyFill="1" applyBorder="1" applyAlignment="1" applyProtection="1">
      <alignment horizontal="center"/>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13" fillId="3" borderId="0" xfId="0" applyFont="1" applyFill="1" applyBorder="1" applyAlignment="1" applyProtection="1">
      <alignment horizontal="left" vertical="top" wrapText="1"/>
    </xf>
    <xf numFmtId="0" fontId="13" fillId="0" borderId="52" xfId="0" applyFont="1" applyFill="1" applyBorder="1" applyAlignment="1" applyProtection="1">
      <alignment horizontal="left" vertical="top" wrapText="1"/>
    </xf>
    <xf numFmtId="0" fontId="13" fillId="0" borderId="54" xfId="0" applyFont="1" applyFill="1" applyBorder="1" applyAlignment="1" applyProtection="1">
      <alignment horizontal="left" vertical="top" wrapText="1"/>
    </xf>
    <xf numFmtId="0" fontId="13" fillId="2" borderId="6" xfId="0" quotePrefix="1" applyFont="1" applyFill="1" applyBorder="1" applyAlignment="1" applyProtection="1">
      <alignment horizontal="left" vertical="top" wrapText="1"/>
    </xf>
    <xf numFmtId="0" fontId="13" fillId="2" borderId="7"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horizontal="center" vertical="top" wrapText="1"/>
    </xf>
    <xf numFmtId="0" fontId="6" fillId="0" borderId="0" xfId="0" applyFont="1" applyFill="1" applyBorder="1" applyAlignment="1" applyProtection="1">
      <alignment vertical="top" wrapText="1"/>
    </xf>
    <xf numFmtId="3" fontId="6" fillId="0" borderId="0" xfId="0" applyNumberFormat="1" applyFont="1" applyFill="1" applyBorder="1" applyAlignment="1" applyProtection="1">
      <alignment vertical="top" wrapText="1"/>
      <protection locked="0"/>
    </xf>
    <xf numFmtId="0" fontId="13" fillId="2" borderId="44" xfId="0" applyFont="1" applyFill="1" applyBorder="1" applyAlignment="1" applyProtection="1">
      <alignment horizontal="left" vertical="top"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13" fillId="2" borderId="49" xfId="0" applyFont="1" applyFill="1" applyBorder="1" applyAlignment="1" applyProtection="1">
      <alignment vertical="top" wrapText="1"/>
    </xf>
    <xf numFmtId="0" fontId="13" fillId="2" borderId="51" xfId="0" applyFont="1" applyFill="1" applyBorder="1" applyAlignment="1" applyProtection="1">
      <alignment vertical="top" wrapText="1"/>
    </xf>
    <xf numFmtId="0" fontId="13" fillId="2" borderId="6"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21" fillId="0" borderId="0" xfId="0" applyFont="1" applyFill="1" applyBorder="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28" fillId="0" borderId="0" xfId="0" applyFont="1" applyFill="1" applyBorder="1" applyAlignment="1">
      <alignment horizontal="center" vertical="center" wrapText="1"/>
    </xf>
    <xf numFmtId="0" fontId="21" fillId="0" borderId="40" xfId="0" applyFont="1" applyFill="1" applyBorder="1" applyAlignment="1">
      <alignment horizontal="left" vertical="top" wrapText="1"/>
    </xf>
    <xf numFmtId="0" fontId="0" fillId="0" borderId="61" xfId="0" applyFill="1" applyBorder="1" applyAlignment="1">
      <alignment horizontal="left" vertical="top" wrapText="1"/>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left" vertical="center" wrapText="1"/>
    </xf>
    <xf numFmtId="0" fontId="0" fillId="0" borderId="11" xfId="0" applyBorder="1" applyAlignment="1">
      <alignment horizontal="left" vertical="center"/>
    </xf>
    <xf numFmtId="0" fontId="0" fillId="0" borderId="7" xfId="0" applyBorder="1" applyAlignment="1">
      <alignment horizontal="left" vertical="center"/>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4"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53" xfId="0" applyFont="1" applyBorder="1" applyAlignment="1">
      <alignment horizontal="center" vertical="center" wrapText="1"/>
    </xf>
    <xf numFmtId="0" fontId="14" fillId="0" borderId="54" xfId="0" applyFont="1" applyBorder="1" applyAlignment="1">
      <alignment horizontal="center" vertical="center" wrapText="1"/>
    </xf>
    <xf numFmtId="0" fontId="21" fillId="0" borderId="46" xfId="0" applyFont="1" applyBorder="1" applyAlignment="1">
      <alignment horizontal="left" vertical="center"/>
    </xf>
    <xf numFmtId="0" fontId="21" fillId="0" borderId="65"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21" fillId="0" borderId="10" xfId="0" applyFont="1" applyBorder="1" applyAlignment="1">
      <alignment horizontal="left" vertical="top" wrapText="1"/>
    </xf>
    <xf numFmtId="0" fontId="21" fillId="0" borderId="9" xfId="0" applyFont="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8" fillId="0" borderId="52" xfId="0" applyFont="1" applyBorder="1" applyAlignment="1">
      <alignment vertical="center" wrapText="1"/>
    </xf>
    <xf numFmtId="0" fontId="28" fillId="0" borderId="57" xfId="0" applyFont="1" applyBorder="1" applyAlignment="1">
      <alignment vertical="center" wrapText="1"/>
    </xf>
    <xf numFmtId="0" fontId="28" fillId="0" borderId="30" xfId="0" applyFont="1" applyBorder="1" applyAlignment="1">
      <alignment horizontal="left" vertical="center" wrapText="1"/>
    </xf>
    <xf numFmtId="0" fontId="28" fillId="0" borderId="53" xfId="0" applyFont="1" applyBorder="1" applyAlignment="1">
      <alignment horizontal="left" vertical="center" wrapText="1"/>
    </xf>
    <xf numFmtId="0" fontId="28" fillId="0" borderId="54"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11" xfId="0" applyFont="1" applyBorder="1" applyAlignment="1">
      <alignment horizontal="left" vertical="top" wrapText="1"/>
    </xf>
    <xf numFmtId="0" fontId="28" fillId="0" borderId="7" xfId="0" applyFont="1" applyBorder="1" applyAlignment="1">
      <alignment horizontal="left" vertical="top"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50" fillId="0" borderId="44"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50" fillId="0" borderId="44" xfId="0" applyFont="1" applyFill="1" applyBorder="1" applyAlignment="1">
      <alignment horizontal="center"/>
    </xf>
    <xf numFmtId="0" fontId="50" fillId="0" borderId="31" xfId="0" applyFont="1" applyFill="1" applyBorder="1" applyAlignment="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left" vertical="center" wrapText="1"/>
    </xf>
    <xf numFmtId="0" fontId="1" fillId="2" borderId="44"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0" fillId="2" borderId="44"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0" fillId="0" borderId="19" xfId="0" applyFont="1" applyFill="1" applyBorder="1" applyAlignment="1" applyProtection="1">
      <alignment horizontal="left" vertical="center" wrapText="1"/>
    </xf>
    <xf numFmtId="0" fontId="10" fillId="0" borderId="20" xfId="0" applyFont="1" applyFill="1" applyBorder="1" applyAlignment="1" applyProtection="1">
      <alignment horizontal="left" vertical="center" wrapText="1"/>
    </xf>
    <xf numFmtId="0" fontId="10" fillId="0" borderId="21" xfId="0" applyFont="1" applyFill="1" applyBorder="1" applyAlignment="1" applyProtection="1">
      <alignment horizontal="left" vertical="center" wrapText="1"/>
    </xf>
    <xf numFmtId="0" fontId="10" fillId="0" borderId="22"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23" xfId="0" applyFont="1" applyFill="1" applyBorder="1" applyAlignment="1" applyProtection="1">
      <alignment horizontal="left" vertical="center" wrapText="1"/>
    </xf>
    <xf numFmtId="0" fontId="10" fillId="0" borderId="24" xfId="0" applyFont="1" applyFill="1" applyBorder="1" applyAlignment="1" applyProtection="1">
      <alignment horizontal="left" vertical="center" wrapText="1"/>
    </xf>
    <xf numFmtId="0" fontId="10" fillId="0" borderId="25" xfId="0" applyFont="1" applyFill="1" applyBorder="1" applyAlignment="1" applyProtection="1">
      <alignment horizontal="left" vertical="center" wrapText="1"/>
    </xf>
    <xf numFmtId="0" fontId="10" fillId="0" borderId="26"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54" xfId="0" applyFont="1" applyFill="1" applyBorder="1" applyAlignment="1" applyProtection="1">
      <alignment horizontal="left" vertical="center" wrapText="1"/>
    </xf>
    <xf numFmtId="0" fontId="1" fillId="2" borderId="44" xfId="0" applyFont="1" applyFill="1" applyBorder="1" applyAlignment="1" applyProtection="1">
      <alignment horizontal="center"/>
      <protection locked="0"/>
    </xf>
    <xf numFmtId="0" fontId="17" fillId="3" borderId="0" xfId="0" applyFont="1" applyFill="1" applyBorder="1" applyAlignment="1" applyProtection="1">
      <alignment horizontal="left" vertical="center" wrapText="1"/>
    </xf>
    <xf numFmtId="0" fontId="17" fillId="2" borderId="44" xfId="0" applyFont="1" applyFill="1" applyBorder="1" applyAlignment="1" applyProtection="1">
      <alignment horizontal="left" vertical="center" wrapText="1"/>
    </xf>
    <xf numFmtId="0" fontId="17" fillId="2" borderId="17" xfId="0" applyFont="1" applyFill="1" applyBorder="1" applyAlignment="1" applyProtection="1">
      <alignment horizontal="left" vertical="center" wrapText="1"/>
    </xf>
    <xf numFmtId="0" fontId="17" fillId="2" borderId="31"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4" fillId="3" borderId="0" xfId="0" applyFont="1" applyFill="1" applyBorder="1" applyAlignment="1" applyProtection="1">
      <alignment horizontal="right" vertical="center" wrapText="1"/>
    </xf>
    <xf numFmtId="0" fontId="2" fillId="2" borderId="13" xfId="0" applyFont="1" applyFill="1" applyBorder="1" applyAlignment="1">
      <alignment horizontal="center" vertical="center" wrapText="1"/>
    </xf>
    <xf numFmtId="0" fontId="1" fillId="2" borderId="10" xfId="0" applyFont="1" applyFill="1" applyBorder="1" applyAlignment="1">
      <alignment horizontal="left" vertical="center" wrapText="1"/>
    </xf>
    <xf numFmtId="0" fontId="1" fillId="2" borderId="11" xfId="0" applyFont="1" applyFill="1" applyBorder="1" applyAlignment="1">
      <alignment horizontal="left" vertical="top" wrapText="1"/>
    </xf>
    <xf numFmtId="0" fontId="1" fillId="2" borderId="13"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2" fillId="3" borderId="6"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64" xfId="0" applyFont="1" applyFill="1" applyBorder="1" applyAlignment="1" applyProtection="1">
      <alignment horizontal="center" vertical="center" wrapText="1"/>
    </xf>
    <xf numFmtId="0" fontId="1" fillId="2" borderId="61" xfId="0" applyFont="1" applyFill="1" applyBorder="1" applyAlignment="1">
      <alignment horizontal="left" vertical="center" wrapText="1"/>
    </xf>
    <xf numFmtId="0" fontId="4" fillId="3" borderId="0" xfId="0" applyFont="1" applyFill="1" applyBorder="1" applyAlignment="1" applyProtection="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4" xfId="0" applyFont="1" applyFill="1" applyBorder="1" applyAlignment="1">
      <alignment horizontal="center"/>
    </xf>
    <xf numFmtId="0" fontId="23" fillId="0" borderId="55"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7" fillId="14" borderId="40" xfId="0" applyFont="1" applyFill="1" applyBorder="1" applyAlignment="1" applyProtection="1">
      <alignment horizontal="left" vertical="center" wrapText="1"/>
    </xf>
    <xf numFmtId="0" fontId="57" fillId="14" borderId="58" xfId="0" applyFont="1" applyFill="1" applyBorder="1" applyAlignment="1" applyProtection="1">
      <alignment horizontal="left" vertical="center" wrapText="1"/>
    </xf>
    <xf numFmtId="0" fontId="57" fillId="14" borderId="61" xfId="0" applyFont="1" applyFill="1" applyBorder="1" applyAlignment="1" applyProtection="1">
      <alignment horizontal="left" vertical="center" wrapText="1"/>
    </xf>
    <xf numFmtId="0" fontId="58" fillId="11" borderId="30" xfId="0" applyFont="1" applyFill="1" applyBorder="1" applyAlignment="1" applyProtection="1">
      <alignment horizontal="center" vertical="center" wrapText="1"/>
    </xf>
    <xf numFmtId="0" fontId="58" fillId="11" borderId="57" xfId="0" applyFont="1" applyFill="1" applyBorder="1" applyAlignment="1" applyProtection="1">
      <alignment horizontal="center" vertical="center" wrapText="1"/>
    </xf>
    <xf numFmtId="0" fontId="51" fillId="8" borderId="30" xfId="4" applyFont="1" applyBorder="1" applyAlignment="1" applyProtection="1">
      <alignment horizontal="center" vertical="center"/>
      <protection locked="0"/>
    </xf>
    <xf numFmtId="0" fontId="51" fillId="8" borderId="57"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7" xfId="4" applyFont="1" applyFill="1" applyBorder="1" applyAlignment="1" applyProtection="1">
      <alignment horizontal="center" vertical="center"/>
      <protection locked="0"/>
    </xf>
    <xf numFmtId="0" fontId="0" fillId="10" borderId="44"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58" fillId="11" borderId="61" xfId="0" applyFont="1" applyFill="1" applyBorder="1" applyAlignment="1" applyProtection="1">
      <alignment horizontal="center" vertical="center"/>
    </xf>
    <xf numFmtId="0" fontId="58" fillId="11" borderId="29"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9" xfId="0" applyFont="1" applyFill="1" applyBorder="1" applyAlignment="1" applyProtection="1">
      <alignment horizontal="center" vertical="center"/>
    </xf>
    <xf numFmtId="0" fontId="58" fillId="11" borderId="50" xfId="0" applyFont="1" applyFill="1" applyBorder="1" applyAlignment="1" applyProtection="1">
      <alignment horizontal="center" vertical="center"/>
    </xf>
    <xf numFmtId="0" fontId="58" fillId="11" borderId="51" xfId="0" applyFont="1" applyFill="1" applyBorder="1" applyAlignment="1" applyProtection="1">
      <alignment horizontal="center" vertical="center"/>
    </xf>
    <xf numFmtId="0" fontId="58"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7" fillId="14" borderId="11" xfId="0" applyFont="1" applyFill="1" applyBorder="1" applyAlignment="1" applyProtection="1">
      <alignment horizontal="left" vertical="center" wrapText="1"/>
    </xf>
    <xf numFmtId="0" fontId="58" fillId="11" borderId="54" xfId="0" applyFont="1" applyFill="1" applyBorder="1" applyAlignment="1" applyProtection="1">
      <alignment horizontal="center" vertical="center" wrapText="1"/>
    </xf>
    <xf numFmtId="0" fontId="58" fillId="11" borderId="53" xfId="0" applyFont="1" applyFill="1" applyBorder="1" applyAlignment="1" applyProtection="1">
      <alignment horizontal="center" vertical="center" wrapText="1"/>
    </xf>
    <xf numFmtId="0" fontId="47" fillId="8" borderId="53" xfId="4" applyFont="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6" fillId="0" borderId="0" xfId="0" applyFont="1" applyAlignment="1" applyProtection="1">
      <alignment horizontal="left"/>
    </xf>
    <xf numFmtId="0" fontId="0" fillId="10" borderId="40"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38" fillId="11" borderId="41" xfId="0" applyFont="1" applyFill="1" applyBorder="1" applyAlignment="1" applyProtection="1">
      <alignment horizontal="center" vertical="center" wrapText="1"/>
    </xf>
    <xf numFmtId="0" fontId="38" fillId="11" borderId="60" xfId="0" applyFont="1" applyFill="1" applyBorder="1" applyAlignment="1" applyProtection="1">
      <alignment horizontal="center" vertical="center" wrapText="1"/>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0" fillId="0" borderId="58" xfId="0" applyBorder="1" applyAlignment="1" applyProtection="1">
      <alignment horizontal="left" vertical="center" wrapText="1"/>
    </xf>
    <xf numFmtId="0" fontId="0" fillId="0" borderId="61" xfId="0" applyBorder="1" applyAlignment="1" applyProtection="1">
      <alignment horizontal="left" vertical="center" wrapText="1"/>
    </xf>
    <xf numFmtId="0" fontId="0" fillId="0" borderId="58" xfId="0" applyBorder="1" applyAlignment="1" applyProtection="1">
      <alignment horizontal="center" vertical="center" wrapText="1"/>
    </xf>
    <xf numFmtId="0" fontId="0" fillId="0" borderId="61" xfId="0" applyBorder="1" applyAlignment="1" applyProtection="1">
      <alignment horizontal="center" vertical="center" wrapText="1"/>
    </xf>
    <xf numFmtId="0" fontId="0" fillId="0" borderId="40" xfId="0" applyBorder="1" applyAlignment="1" applyProtection="1">
      <alignment horizontal="left" vertical="center" wrapText="1"/>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58"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69" xfId="4" applyBorder="1" applyAlignment="1" applyProtection="1">
      <alignment horizontal="center" wrapText="1"/>
      <protection locked="0"/>
    </xf>
    <xf numFmtId="0" fontId="38" fillId="11" borderId="30" xfId="0" applyFont="1" applyFill="1" applyBorder="1" applyAlignment="1" applyProtection="1">
      <alignment horizontal="center" vertical="center" wrapText="1"/>
    </xf>
    <xf numFmtId="0" fontId="38" fillId="11" borderId="54" xfId="0" applyFont="1" applyFill="1" applyBorder="1" applyAlignment="1" applyProtection="1">
      <alignment horizontal="center" vertical="center" wrapText="1"/>
    </xf>
    <xf numFmtId="0" fontId="38" fillId="11" borderId="41" xfId="0" applyFont="1" applyFill="1" applyBorder="1" applyAlignment="1" applyProtection="1">
      <alignment horizontal="center" vertical="center"/>
    </xf>
    <xf numFmtId="0" fontId="38" fillId="11" borderId="60" xfId="0" applyFont="1" applyFill="1" applyBorder="1" applyAlignment="1" applyProtection="1">
      <alignment horizontal="center" vertical="center"/>
    </xf>
    <xf numFmtId="0" fontId="35" fillId="8" borderId="61"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38" fillId="11" borderId="50" xfId="0" applyFont="1" applyFill="1" applyBorder="1" applyAlignment="1" applyProtection="1">
      <alignment horizontal="center" vertical="center"/>
    </xf>
    <xf numFmtId="0" fontId="38" fillId="11" borderId="49" xfId="0" applyFont="1" applyFill="1" applyBorder="1" applyAlignment="1" applyProtection="1">
      <alignment horizontal="center" vertical="center" wrapText="1"/>
    </xf>
    <xf numFmtId="0" fontId="38" fillId="11" borderId="51"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8" fillId="11" borderId="53" xfId="0" applyFont="1" applyFill="1" applyBorder="1" applyAlignment="1" applyProtection="1">
      <alignment horizontal="center" vertical="center" wrapText="1"/>
    </xf>
    <xf numFmtId="0" fontId="35" fillId="8" borderId="53"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8" fillId="11" borderId="49" xfId="0" applyFont="1" applyFill="1" applyBorder="1" applyAlignment="1" applyProtection="1">
      <alignment horizontal="center" vertical="center"/>
    </xf>
    <xf numFmtId="0" fontId="35" fillId="8" borderId="57"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8" fillId="11" borderId="57"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0" fillId="10" borderId="63"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0" fillId="10" borderId="61" xfId="0" applyFill="1" applyBorder="1" applyAlignment="1" applyProtection="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0" borderId="40" xfId="0" applyBorder="1" applyAlignment="1" applyProtection="1">
      <alignment horizontal="center" vertical="center" wrapText="1"/>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checked="Checked"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checked="Checked"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checked="Checked"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checked="Checked"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checked="Checked"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checked="Checked"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checked="Checked"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checked="Checked"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checked="Checked"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checked="Checked"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checked="Checked"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checked="Checked"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checked="Checked"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checked="Checked"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checked="Checked"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checked="Checked"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checked="Checked"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checked="Checked"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ustomXml" Target="../ink/ink2.xml"/><Relationship Id="rId2" Type="http://schemas.openxmlformats.org/officeDocument/2006/relationships/image" Target="../media/image2.png"/><Relationship Id="rId1" Type="http://schemas.openxmlformats.org/officeDocument/2006/relationships/customXml" Target="../ink/ink1.xml"/><Relationship Id="rId4" Type="http://schemas.openxmlformats.org/officeDocument/2006/relationships/image" Target="NUL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520700</xdr:colOff>
          <xdr:row>9</xdr:row>
          <xdr:rowOff>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1892300</xdr:colOff>
          <xdr:row>9</xdr:row>
          <xdr:rowOff>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397250" y="1492250"/>
              <a:ext cx="1066800" cy="3727450"/>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397250" y="5191125"/>
              <a:ext cx="1066800" cy="3632200"/>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397250" y="8794750"/>
              <a:ext cx="1066800" cy="3568700"/>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397250" y="12334875"/>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46750" y="1246188"/>
              <a:ext cx="1066800" cy="274637"/>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46750" y="1497263"/>
              <a:ext cx="1066800" cy="3727450"/>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397250" y="17533938"/>
              <a:ext cx="1066800" cy="282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397250" y="17787938"/>
              <a:ext cx="1066800" cy="36480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397250" y="21407438"/>
              <a:ext cx="1066800" cy="2393950"/>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397250" y="23772813"/>
              <a:ext cx="1066800" cy="2870200"/>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397250" y="26614438"/>
              <a:ext cx="1066800" cy="2825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397250" y="26868438"/>
              <a:ext cx="1066800" cy="28257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397250" y="27122438"/>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397250" y="27376438"/>
              <a:ext cx="1066800" cy="28225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397250" y="30170438"/>
              <a:ext cx="1066800" cy="282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397250" y="30424438"/>
              <a:ext cx="1066800" cy="2825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46750" y="30424438"/>
              <a:ext cx="1066800" cy="2825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46750" y="30170438"/>
              <a:ext cx="1066800" cy="282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46750" y="27376438"/>
              <a:ext cx="1066800" cy="28225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46750" y="27122438"/>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46750" y="26868438"/>
              <a:ext cx="1066800" cy="28257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46750" y="26614438"/>
              <a:ext cx="1066800" cy="2825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46750" y="23772813"/>
              <a:ext cx="1066800" cy="2870200"/>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46750" y="21407438"/>
              <a:ext cx="1066800" cy="2393950"/>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46750" y="17787938"/>
              <a:ext cx="1066800" cy="36480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46750" y="17533938"/>
              <a:ext cx="1066800" cy="282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46750" y="12334875"/>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46750" y="5191125"/>
              <a:ext cx="1066800" cy="3632200"/>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46750" y="8794750"/>
              <a:ext cx="1066800" cy="3568700"/>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397250" y="1246188"/>
              <a:ext cx="1066800" cy="274637"/>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397250" y="409575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46750" y="33670875"/>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784850" y="41119425"/>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46750" y="47005875"/>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0</xdr:row>
          <xdr:rowOff>0</xdr:rowOff>
        </xdr:from>
        <xdr:to>
          <xdr:col>6</xdr:col>
          <xdr:colOff>508000</xdr:colOff>
          <xdr:row>9</xdr:row>
          <xdr:rowOff>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400-00004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0</xdr:row>
          <xdr:rowOff>0</xdr:rowOff>
        </xdr:from>
        <xdr:to>
          <xdr:col>5</xdr:col>
          <xdr:colOff>1866900</xdr:colOff>
          <xdr:row>9</xdr:row>
          <xdr:rowOff>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400-00004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111" name="Group 110">
              <a:extLst>
                <a:ext uri="{FF2B5EF4-FFF2-40B4-BE49-F238E27FC236}">
                  <a16:creationId xmlns:a16="http://schemas.microsoft.com/office/drawing/2014/main" id="{00000000-0008-0000-0400-00006F000000}"/>
                </a:ext>
              </a:extLst>
            </xdr:cNvPr>
            <xdr:cNvGrpSpPr/>
          </xdr:nvGrpSpPr>
          <xdr:grpSpPr>
            <a:xfrm>
              <a:off x="3397250" y="1492250"/>
              <a:ext cx="1066800" cy="3727450"/>
              <a:chOff x="3057525" y="5286375"/>
              <a:chExt cx="1066800"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400-00004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400-00004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114" name="Group 113">
              <a:extLst>
                <a:ext uri="{FF2B5EF4-FFF2-40B4-BE49-F238E27FC236}">
                  <a16:creationId xmlns:a16="http://schemas.microsoft.com/office/drawing/2014/main" id="{00000000-0008-0000-0400-000072000000}"/>
                </a:ext>
              </a:extLst>
            </xdr:cNvPr>
            <xdr:cNvGrpSpPr/>
          </xdr:nvGrpSpPr>
          <xdr:grpSpPr>
            <a:xfrm>
              <a:off x="3397250" y="5191125"/>
              <a:ext cx="1066800" cy="3632200"/>
              <a:chOff x="3057525" y="5286375"/>
              <a:chExt cx="1066800"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400-00004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400-00004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17" name="Group 116">
              <a:extLst>
                <a:ext uri="{FF2B5EF4-FFF2-40B4-BE49-F238E27FC236}">
                  <a16:creationId xmlns:a16="http://schemas.microsoft.com/office/drawing/2014/main" id="{00000000-0008-0000-0400-000075000000}"/>
                </a:ext>
              </a:extLst>
            </xdr:cNvPr>
            <xdr:cNvGrpSpPr/>
          </xdr:nvGrpSpPr>
          <xdr:grpSpPr>
            <a:xfrm>
              <a:off x="3397250" y="8794750"/>
              <a:ext cx="1066800" cy="3568700"/>
              <a:chOff x="3057525" y="5286375"/>
              <a:chExt cx="1066800"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400-00004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400-00004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20" name="Group 119">
              <a:extLst>
                <a:ext uri="{FF2B5EF4-FFF2-40B4-BE49-F238E27FC236}">
                  <a16:creationId xmlns:a16="http://schemas.microsoft.com/office/drawing/2014/main" id="{00000000-0008-0000-0400-000078000000}"/>
                </a:ext>
              </a:extLst>
            </xdr:cNvPr>
            <xdr:cNvGrpSpPr/>
          </xdr:nvGrpSpPr>
          <xdr:grpSpPr>
            <a:xfrm>
              <a:off x="3397250" y="12334875"/>
              <a:ext cx="1066800" cy="219075"/>
              <a:chOff x="3057525" y="5286375"/>
              <a:chExt cx="1066800"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400-00004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400-00005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23" name="Group 122">
              <a:extLst>
                <a:ext uri="{FF2B5EF4-FFF2-40B4-BE49-F238E27FC236}">
                  <a16:creationId xmlns:a16="http://schemas.microsoft.com/office/drawing/2014/main" id="{00000000-0008-0000-0400-00007B000000}"/>
                </a:ext>
              </a:extLst>
            </xdr:cNvPr>
            <xdr:cNvGrpSpPr/>
          </xdr:nvGrpSpPr>
          <xdr:grpSpPr>
            <a:xfrm>
              <a:off x="5746750" y="1246188"/>
              <a:ext cx="1066800" cy="274637"/>
              <a:chOff x="3057525" y="5286375"/>
              <a:chExt cx="1066800"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400-00005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400-00005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26" name="Group 125">
              <a:extLst>
                <a:ext uri="{FF2B5EF4-FFF2-40B4-BE49-F238E27FC236}">
                  <a16:creationId xmlns:a16="http://schemas.microsoft.com/office/drawing/2014/main" id="{00000000-0008-0000-0400-00007E000000}"/>
                </a:ext>
              </a:extLst>
            </xdr:cNvPr>
            <xdr:cNvGrpSpPr/>
          </xdr:nvGrpSpPr>
          <xdr:grpSpPr>
            <a:xfrm>
              <a:off x="5746750" y="1497263"/>
              <a:ext cx="1066800" cy="3727450"/>
              <a:chOff x="3057525" y="5286375"/>
              <a:chExt cx="1066800"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400-00005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400-00005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129" name="Group 128">
              <a:extLst>
                <a:ext uri="{FF2B5EF4-FFF2-40B4-BE49-F238E27FC236}">
                  <a16:creationId xmlns:a16="http://schemas.microsoft.com/office/drawing/2014/main" id="{00000000-0008-0000-0400-000081000000}"/>
                </a:ext>
              </a:extLst>
            </xdr:cNvPr>
            <xdr:cNvGrpSpPr/>
          </xdr:nvGrpSpPr>
          <xdr:grpSpPr>
            <a:xfrm>
              <a:off x="3397250" y="17533938"/>
              <a:ext cx="1066800" cy="282575"/>
              <a:chOff x="3057525" y="5286375"/>
              <a:chExt cx="1066800"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400-00005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400-00005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2" name="Group 131">
              <a:extLst>
                <a:ext uri="{FF2B5EF4-FFF2-40B4-BE49-F238E27FC236}">
                  <a16:creationId xmlns:a16="http://schemas.microsoft.com/office/drawing/2014/main" id="{00000000-0008-0000-0400-000084000000}"/>
                </a:ext>
              </a:extLst>
            </xdr:cNvPr>
            <xdr:cNvGrpSpPr/>
          </xdr:nvGrpSpPr>
          <xdr:grpSpPr>
            <a:xfrm>
              <a:off x="3397250" y="17787938"/>
              <a:ext cx="1066800" cy="3648075"/>
              <a:chOff x="3057525" y="5286375"/>
              <a:chExt cx="1066800"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400-00005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400-00005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135" name="Group 134">
              <a:extLst>
                <a:ext uri="{FF2B5EF4-FFF2-40B4-BE49-F238E27FC236}">
                  <a16:creationId xmlns:a16="http://schemas.microsoft.com/office/drawing/2014/main" id="{00000000-0008-0000-0400-000087000000}"/>
                </a:ext>
              </a:extLst>
            </xdr:cNvPr>
            <xdr:cNvGrpSpPr/>
          </xdr:nvGrpSpPr>
          <xdr:grpSpPr>
            <a:xfrm>
              <a:off x="3397250" y="21407438"/>
              <a:ext cx="1066800" cy="2393950"/>
              <a:chOff x="3057525" y="5286375"/>
              <a:chExt cx="1066800"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400-00005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400-00005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138" name="Group 137">
              <a:extLst>
                <a:ext uri="{FF2B5EF4-FFF2-40B4-BE49-F238E27FC236}">
                  <a16:creationId xmlns:a16="http://schemas.microsoft.com/office/drawing/2014/main" id="{00000000-0008-0000-0400-00008A000000}"/>
                </a:ext>
              </a:extLst>
            </xdr:cNvPr>
            <xdr:cNvGrpSpPr/>
          </xdr:nvGrpSpPr>
          <xdr:grpSpPr>
            <a:xfrm>
              <a:off x="3397250" y="23772813"/>
              <a:ext cx="1066800" cy="2870200"/>
              <a:chOff x="3057525" y="5286375"/>
              <a:chExt cx="1066800" cy="219075"/>
            </a:xfrm>
          </xdr:grpSpPr>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400-00005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400-00005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141" name="Group 140">
              <a:extLst>
                <a:ext uri="{FF2B5EF4-FFF2-40B4-BE49-F238E27FC236}">
                  <a16:creationId xmlns:a16="http://schemas.microsoft.com/office/drawing/2014/main" id="{00000000-0008-0000-0400-00008D000000}"/>
                </a:ext>
              </a:extLst>
            </xdr:cNvPr>
            <xdr:cNvGrpSpPr/>
          </xdr:nvGrpSpPr>
          <xdr:grpSpPr>
            <a:xfrm>
              <a:off x="3397250" y="26614438"/>
              <a:ext cx="1066800" cy="282575"/>
              <a:chOff x="3057525" y="5286375"/>
              <a:chExt cx="1066800" cy="219075"/>
            </a:xfrm>
          </xdr:grpSpPr>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400-00005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4" name="Check Box 94" hidden="1">
                <a:extLst>
                  <a:ext uri="{63B3BB69-23CF-44E3-9099-C40C66FF867C}">
                    <a14:compatExt spid="_x0000_s10334"/>
                  </a:ext>
                  <a:ext uri="{FF2B5EF4-FFF2-40B4-BE49-F238E27FC236}">
                    <a16:creationId xmlns:a16="http://schemas.microsoft.com/office/drawing/2014/main" id="{00000000-0008-0000-0400-00005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144" name="Group 143">
              <a:extLst>
                <a:ext uri="{FF2B5EF4-FFF2-40B4-BE49-F238E27FC236}">
                  <a16:creationId xmlns:a16="http://schemas.microsoft.com/office/drawing/2014/main" id="{00000000-0008-0000-0400-000090000000}"/>
                </a:ext>
              </a:extLst>
            </xdr:cNvPr>
            <xdr:cNvGrpSpPr/>
          </xdr:nvGrpSpPr>
          <xdr:grpSpPr>
            <a:xfrm>
              <a:off x="3397250" y="26868438"/>
              <a:ext cx="1066800" cy="282575"/>
              <a:chOff x="3057525" y="5286375"/>
              <a:chExt cx="1066800" cy="219075"/>
            </a:xfrm>
          </xdr:grpSpPr>
          <xdr:sp macro="" textlink="">
            <xdr:nvSpPr>
              <xdr:cNvPr id="10335" name="Check Box 95" hidden="1">
                <a:extLst>
                  <a:ext uri="{63B3BB69-23CF-44E3-9099-C40C66FF867C}">
                    <a14:compatExt spid="_x0000_s10335"/>
                  </a:ext>
                  <a:ext uri="{FF2B5EF4-FFF2-40B4-BE49-F238E27FC236}">
                    <a16:creationId xmlns:a16="http://schemas.microsoft.com/office/drawing/2014/main" id="{00000000-0008-0000-0400-00005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6" name="Check Box 96" hidden="1">
                <a:extLst>
                  <a:ext uri="{63B3BB69-23CF-44E3-9099-C40C66FF867C}">
                    <a14:compatExt spid="_x0000_s10336"/>
                  </a:ext>
                  <a:ext uri="{FF2B5EF4-FFF2-40B4-BE49-F238E27FC236}">
                    <a16:creationId xmlns:a16="http://schemas.microsoft.com/office/drawing/2014/main" id="{00000000-0008-0000-0400-00006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147" name="Group 146">
              <a:extLst>
                <a:ext uri="{FF2B5EF4-FFF2-40B4-BE49-F238E27FC236}">
                  <a16:creationId xmlns:a16="http://schemas.microsoft.com/office/drawing/2014/main" id="{00000000-0008-0000-0400-000093000000}"/>
                </a:ext>
              </a:extLst>
            </xdr:cNvPr>
            <xdr:cNvGrpSpPr/>
          </xdr:nvGrpSpPr>
          <xdr:grpSpPr>
            <a:xfrm>
              <a:off x="3397250" y="27122438"/>
              <a:ext cx="1066800" cy="219075"/>
              <a:chOff x="3057525" y="5286375"/>
              <a:chExt cx="1066800"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id="{00000000-0008-0000-0400-00006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id="{00000000-0008-0000-0400-00006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150" name="Group 149">
              <a:extLst>
                <a:ext uri="{FF2B5EF4-FFF2-40B4-BE49-F238E27FC236}">
                  <a16:creationId xmlns:a16="http://schemas.microsoft.com/office/drawing/2014/main" id="{00000000-0008-0000-0400-000096000000}"/>
                </a:ext>
              </a:extLst>
            </xdr:cNvPr>
            <xdr:cNvGrpSpPr/>
          </xdr:nvGrpSpPr>
          <xdr:grpSpPr>
            <a:xfrm>
              <a:off x="3397250" y="27376438"/>
              <a:ext cx="1066800" cy="2822575"/>
              <a:chOff x="3057525" y="5286375"/>
              <a:chExt cx="1066800"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id="{00000000-0008-0000-0400-00006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id="{00000000-0008-0000-0400-00006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153" name="Group 152">
              <a:extLst>
                <a:ext uri="{FF2B5EF4-FFF2-40B4-BE49-F238E27FC236}">
                  <a16:creationId xmlns:a16="http://schemas.microsoft.com/office/drawing/2014/main" id="{00000000-0008-0000-0400-000099000000}"/>
                </a:ext>
              </a:extLst>
            </xdr:cNvPr>
            <xdr:cNvGrpSpPr/>
          </xdr:nvGrpSpPr>
          <xdr:grpSpPr>
            <a:xfrm>
              <a:off x="3397250" y="30170438"/>
              <a:ext cx="1066800" cy="282575"/>
              <a:chOff x="3057525" y="5286375"/>
              <a:chExt cx="1066800" cy="219075"/>
            </a:xfrm>
          </xdr:grpSpPr>
          <xdr:sp macro="" textlink="">
            <xdr:nvSpPr>
              <xdr:cNvPr id="10341" name="Check Box 101" hidden="1">
                <a:extLst>
                  <a:ext uri="{63B3BB69-23CF-44E3-9099-C40C66FF867C}">
                    <a14:compatExt spid="_x0000_s10341"/>
                  </a:ext>
                  <a:ext uri="{FF2B5EF4-FFF2-40B4-BE49-F238E27FC236}">
                    <a16:creationId xmlns:a16="http://schemas.microsoft.com/office/drawing/2014/main" id="{00000000-0008-0000-0400-00006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2" name="Check Box 102" hidden="1">
                <a:extLst>
                  <a:ext uri="{63B3BB69-23CF-44E3-9099-C40C66FF867C}">
                    <a14:compatExt spid="_x0000_s10342"/>
                  </a:ext>
                  <a:ext uri="{FF2B5EF4-FFF2-40B4-BE49-F238E27FC236}">
                    <a16:creationId xmlns:a16="http://schemas.microsoft.com/office/drawing/2014/main" id="{00000000-0008-0000-0400-00006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156" name="Group 155">
              <a:extLst>
                <a:ext uri="{FF2B5EF4-FFF2-40B4-BE49-F238E27FC236}">
                  <a16:creationId xmlns:a16="http://schemas.microsoft.com/office/drawing/2014/main" id="{00000000-0008-0000-0400-00009C000000}"/>
                </a:ext>
              </a:extLst>
            </xdr:cNvPr>
            <xdr:cNvGrpSpPr/>
          </xdr:nvGrpSpPr>
          <xdr:grpSpPr>
            <a:xfrm>
              <a:off x="3397250" y="30424438"/>
              <a:ext cx="1066800" cy="282575"/>
              <a:chOff x="3057525" y="5286375"/>
              <a:chExt cx="1066800"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id="{00000000-0008-0000-0400-00006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id="{00000000-0008-0000-0400-00006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59" name="Group 158">
              <a:extLst>
                <a:ext uri="{FF2B5EF4-FFF2-40B4-BE49-F238E27FC236}">
                  <a16:creationId xmlns:a16="http://schemas.microsoft.com/office/drawing/2014/main" id="{00000000-0008-0000-0400-00009F000000}"/>
                </a:ext>
              </a:extLst>
            </xdr:cNvPr>
            <xdr:cNvGrpSpPr/>
          </xdr:nvGrpSpPr>
          <xdr:grpSpPr>
            <a:xfrm>
              <a:off x="5746750" y="30424438"/>
              <a:ext cx="1066800" cy="282575"/>
              <a:chOff x="3057525" y="5286375"/>
              <a:chExt cx="1066800"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id="{00000000-0008-0000-0400-00006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id="{00000000-0008-0000-0400-00006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62" name="Group 161">
              <a:extLst>
                <a:ext uri="{FF2B5EF4-FFF2-40B4-BE49-F238E27FC236}">
                  <a16:creationId xmlns:a16="http://schemas.microsoft.com/office/drawing/2014/main" id="{00000000-0008-0000-0400-0000A2000000}"/>
                </a:ext>
              </a:extLst>
            </xdr:cNvPr>
            <xdr:cNvGrpSpPr/>
          </xdr:nvGrpSpPr>
          <xdr:grpSpPr>
            <a:xfrm>
              <a:off x="5746750" y="30170438"/>
              <a:ext cx="1066800" cy="282575"/>
              <a:chOff x="3057525" y="5286375"/>
              <a:chExt cx="1066800"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id="{00000000-0008-0000-0400-00006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id="{00000000-0008-0000-0400-00006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65" name="Group 164">
              <a:extLst>
                <a:ext uri="{FF2B5EF4-FFF2-40B4-BE49-F238E27FC236}">
                  <a16:creationId xmlns:a16="http://schemas.microsoft.com/office/drawing/2014/main" id="{00000000-0008-0000-0400-0000A5000000}"/>
                </a:ext>
              </a:extLst>
            </xdr:cNvPr>
            <xdr:cNvGrpSpPr/>
          </xdr:nvGrpSpPr>
          <xdr:grpSpPr>
            <a:xfrm>
              <a:off x="5746750" y="27376438"/>
              <a:ext cx="1066800" cy="2822575"/>
              <a:chOff x="3057525" y="5286375"/>
              <a:chExt cx="1066800"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id="{00000000-0008-0000-0400-00006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id="{00000000-0008-0000-0400-00006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168" name="Group 167">
              <a:extLst>
                <a:ext uri="{FF2B5EF4-FFF2-40B4-BE49-F238E27FC236}">
                  <a16:creationId xmlns:a16="http://schemas.microsoft.com/office/drawing/2014/main" id="{00000000-0008-0000-0400-0000A8000000}"/>
                </a:ext>
              </a:extLst>
            </xdr:cNvPr>
            <xdr:cNvGrpSpPr/>
          </xdr:nvGrpSpPr>
          <xdr:grpSpPr>
            <a:xfrm>
              <a:off x="5746750" y="27122438"/>
              <a:ext cx="1066800" cy="219075"/>
              <a:chOff x="3057525" y="5286375"/>
              <a:chExt cx="1066800"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id="{00000000-0008-0000-0400-00006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id="{00000000-0008-0000-0400-00007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171" name="Group 170">
              <a:extLst>
                <a:ext uri="{FF2B5EF4-FFF2-40B4-BE49-F238E27FC236}">
                  <a16:creationId xmlns:a16="http://schemas.microsoft.com/office/drawing/2014/main" id="{00000000-0008-0000-0400-0000AB000000}"/>
                </a:ext>
              </a:extLst>
            </xdr:cNvPr>
            <xdr:cNvGrpSpPr/>
          </xdr:nvGrpSpPr>
          <xdr:grpSpPr>
            <a:xfrm>
              <a:off x="5746750" y="26868438"/>
              <a:ext cx="1066800" cy="282575"/>
              <a:chOff x="3057525" y="5286375"/>
              <a:chExt cx="1066800"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id="{00000000-0008-0000-0400-00007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id="{00000000-0008-0000-0400-00007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74" name="Group 173">
              <a:extLst>
                <a:ext uri="{FF2B5EF4-FFF2-40B4-BE49-F238E27FC236}">
                  <a16:creationId xmlns:a16="http://schemas.microsoft.com/office/drawing/2014/main" id="{00000000-0008-0000-0400-0000AE000000}"/>
                </a:ext>
              </a:extLst>
            </xdr:cNvPr>
            <xdr:cNvGrpSpPr/>
          </xdr:nvGrpSpPr>
          <xdr:grpSpPr>
            <a:xfrm>
              <a:off x="5746750" y="26614438"/>
              <a:ext cx="1066800" cy="282575"/>
              <a:chOff x="3057525" y="5286375"/>
              <a:chExt cx="1066800"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id="{00000000-0008-0000-0400-00007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id="{00000000-0008-0000-0400-00007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77" name="Group 176">
              <a:extLst>
                <a:ext uri="{FF2B5EF4-FFF2-40B4-BE49-F238E27FC236}">
                  <a16:creationId xmlns:a16="http://schemas.microsoft.com/office/drawing/2014/main" id="{00000000-0008-0000-0400-0000B1000000}"/>
                </a:ext>
              </a:extLst>
            </xdr:cNvPr>
            <xdr:cNvGrpSpPr/>
          </xdr:nvGrpSpPr>
          <xdr:grpSpPr>
            <a:xfrm>
              <a:off x="5746750" y="23772813"/>
              <a:ext cx="1066800" cy="2870200"/>
              <a:chOff x="3057525" y="5286375"/>
              <a:chExt cx="1066800"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400-00007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400-00007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180" name="Group 179">
              <a:extLst>
                <a:ext uri="{FF2B5EF4-FFF2-40B4-BE49-F238E27FC236}">
                  <a16:creationId xmlns:a16="http://schemas.microsoft.com/office/drawing/2014/main" id="{00000000-0008-0000-0400-0000B4000000}"/>
                </a:ext>
              </a:extLst>
            </xdr:cNvPr>
            <xdr:cNvGrpSpPr/>
          </xdr:nvGrpSpPr>
          <xdr:grpSpPr>
            <a:xfrm>
              <a:off x="5746750" y="21407438"/>
              <a:ext cx="1066800" cy="2393950"/>
              <a:chOff x="3057525" y="5286375"/>
              <a:chExt cx="1066800"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id="{00000000-0008-0000-0400-00007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400-00007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183" name="Group 182">
              <a:extLst>
                <a:ext uri="{FF2B5EF4-FFF2-40B4-BE49-F238E27FC236}">
                  <a16:creationId xmlns:a16="http://schemas.microsoft.com/office/drawing/2014/main" id="{00000000-0008-0000-0400-0000B7000000}"/>
                </a:ext>
              </a:extLst>
            </xdr:cNvPr>
            <xdr:cNvGrpSpPr/>
          </xdr:nvGrpSpPr>
          <xdr:grpSpPr>
            <a:xfrm>
              <a:off x="5746750" y="17787938"/>
              <a:ext cx="1066800" cy="3648075"/>
              <a:chOff x="3057525" y="5286375"/>
              <a:chExt cx="1066800"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400-00007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400-00007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186" name="Group 185">
              <a:extLst>
                <a:ext uri="{FF2B5EF4-FFF2-40B4-BE49-F238E27FC236}">
                  <a16:creationId xmlns:a16="http://schemas.microsoft.com/office/drawing/2014/main" id="{00000000-0008-0000-0400-0000BA000000}"/>
                </a:ext>
              </a:extLst>
            </xdr:cNvPr>
            <xdr:cNvGrpSpPr/>
          </xdr:nvGrpSpPr>
          <xdr:grpSpPr>
            <a:xfrm>
              <a:off x="5746750" y="17533938"/>
              <a:ext cx="1066800" cy="282575"/>
              <a:chOff x="3057525" y="5286375"/>
              <a:chExt cx="1066800"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400-00007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id="{00000000-0008-0000-0400-00007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189" name="Group 188">
              <a:extLst>
                <a:ext uri="{FF2B5EF4-FFF2-40B4-BE49-F238E27FC236}">
                  <a16:creationId xmlns:a16="http://schemas.microsoft.com/office/drawing/2014/main" id="{00000000-0008-0000-0400-0000BD000000}"/>
                </a:ext>
              </a:extLst>
            </xdr:cNvPr>
            <xdr:cNvGrpSpPr/>
          </xdr:nvGrpSpPr>
          <xdr:grpSpPr>
            <a:xfrm>
              <a:off x="5746750" y="12334875"/>
              <a:ext cx="1066800" cy="219075"/>
              <a:chOff x="3057525" y="5286375"/>
              <a:chExt cx="1066800"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400-00007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400-00007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192" name="Group 191">
              <a:extLst>
                <a:ext uri="{FF2B5EF4-FFF2-40B4-BE49-F238E27FC236}">
                  <a16:creationId xmlns:a16="http://schemas.microsoft.com/office/drawing/2014/main" id="{00000000-0008-0000-0400-0000C0000000}"/>
                </a:ext>
              </a:extLst>
            </xdr:cNvPr>
            <xdr:cNvGrpSpPr/>
          </xdr:nvGrpSpPr>
          <xdr:grpSpPr>
            <a:xfrm>
              <a:off x="5746750" y="5191125"/>
              <a:ext cx="1066800" cy="3632200"/>
              <a:chOff x="3057525" y="5286375"/>
              <a:chExt cx="1066800"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400-00007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id="{00000000-0008-0000-0400-00008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195" name="Group 194">
              <a:extLst>
                <a:ext uri="{FF2B5EF4-FFF2-40B4-BE49-F238E27FC236}">
                  <a16:creationId xmlns:a16="http://schemas.microsoft.com/office/drawing/2014/main" id="{00000000-0008-0000-0400-0000C3000000}"/>
                </a:ext>
              </a:extLst>
            </xdr:cNvPr>
            <xdr:cNvGrpSpPr/>
          </xdr:nvGrpSpPr>
          <xdr:grpSpPr>
            <a:xfrm>
              <a:off x="5746750" y="8794750"/>
              <a:ext cx="1066800" cy="3568700"/>
              <a:chOff x="3057525" y="5286375"/>
              <a:chExt cx="1066800"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id="{00000000-0008-0000-0400-00008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id="{00000000-0008-0000-0400-00008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198" name="Group 197">
              <a:extLst>
                <a:ext uri="{FF2B5EF4-FFF2-40B4-BE49-F238E27FC236}">
                  <a16:creationId xmlns:a16="http://schemas.microsoft.com/office/drawing/2014/main" id="{00000000-0008-0000-0400-0000C6000000}"/>
                </a:ext>
              </a:extLst>
            </xdr:cNvPr>
            <xdr:cNvGrpSpPr/>
          </xdr:nvGrpSpPr>
          <xdr:grpSpPr>
            <a:xfrm>
              <a:off x="3397250" y="1246188"/>
              <a:ext cx="1066800" cy="274637"/>
              <a:chOff x="3057525" y="5286375"/>
              <a:chExt cx="1066800" cy="219075"/>
            </a:xfrm>
          </xdr:grpSpPr>
          <xdr:sp macro="" textlink="">
            <xdr:nvSpPr>
              <xdr:cNvPr id="10371" name="Check Box 131" hidden="1">
                <a:extLst>
                  <a:ext uri="{63B3BB69-23CF-44E3-9099-C40C66FF867C}">
                    <a14:compatExt spid="_x0000_s10371"/>
                  </a:ext>
                  <a:ext uri="{FF2B5EF4-FFF2-40B4-BE49-F238E27FC236}">
                    <a16:creationId xmlns:a16="http://schemas.microsoft.com/office/drawing/2014/main" id="{00000000-0008-0000-0400-00008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2" name="Check Box 132" hidden="1">
                <a:extLst>
                  <a:ext uri="{63B3BB69-23CF-44E3-9099-C40C66FF867C}">
                    <a14:compatExt spid="_x0000_s10372"/>
                  </a:ext>
                  <a:ext uri="{FF2B5EF4-FFF2-40B4-BE49-F238E27FC236}">
                    <a16:creationId xmlns:a16="http://schemas.microsoft.com/office/drawing/2014/main" id="{00000000-0008-0000-0400-00008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201" name="Group 200">
          <a:extLst>
            <a:ext uri="{FF2B5EF4-FFF2-40B4-BE49-F238E27FC236}">
              <a16:creationId xmlns:a16="http://schemas.microsoft.com/office/drawing/2014/main" id="{00000000-0008-0000-0400-0000C9000000}"/>
            </a:ext>
          </a:extLst>
        </xdr:cNvPr>
        <xdr:cNvGrpSpPr/>
      </xdr:nvGrpSpPr>
      <xdr:grpSpPr>
        <a:xfrm>
          <a:off x="3397250" y="40957500"/>
          <a:ext cx="1855304" cy="219075"/>
          <a:chOff x="3048000" y="14817587"/>
          <a:chExt cx="1855304" cy="219075"/>
        </a:xfrm>
      </xdr:grpSpPr>
      <xdr:sp macro="" textlink="">
        <xdr:nvSpPr>
          <xdr:cNvPr id="202"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CA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03"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CB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04"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CC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205" name="Group 204">
              <a:extLst>
                <a:ext uri="{FF2B5EF4-FFF2-40B4-BE49-F238E27FC236}">
                  <a16:creationId xmlns:a16="http://schemas.microsoft.com/office/drawing/2014/main" id="{00000000-0008-0000-0400-0000CD000000}"/>
                </a:ext>
              </a:extLst>
            </xdr:cNvPr>
            <xdr:cNvGrpSpPr/>
          </xdr:nvGrpSpPr>
          <xdr:grpSpPr>
            <a:xfrm>
              <a:off x="5746750" y="33670875"/>
              <a:ext cx="1066800" cy="508000"/>
              <a:chOff x="3057525" y="5286375"/>
              <a:chExt cx="1066800" cy="219075"/>
            </a:xfrm>
          </xdr:grpSpPr>
          <xdr:sp macro="" textlink="">
            <xdr:nvSpPr>
              <xdr:cNvPr id="10373" name="Check Box 133" hidden="1">
                <a:extLst>
                  <a:ext uri="{63B3BB69-23CF-44E3-9099-C40C66FF867C}">
                    <a14:compatExt spid="_x0000_s10373"/>
                  </a:ext>
                  <a:ext uri="{FF2B5EF4-FFF2-40B4-BE49-F238E27FC236}">
                    <a16:creationId xmlns:a16="http://schemas.microsoft.com/office/drawing/2014/main" id="{00000000-0008-0000-0400-00008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4" name="Check Box 134" hidden="1">
                <a:extLst>
                  <a:ext uri="{63B3BB69-23CF-44E3-9099-C40C66FF867C}">
                    <a14:compatExt spid="_x0000_s10374"/>
                  </a:ext>
                  <a:ext uri="{FF2B5EF4-FFF2-40B4-BE49-F238E27FC236}">
                    <a16:creationId xmlns:a16="http://schemas.microsoft.com/office/drawing/2014/main" id="{00000000-0008-0000-0400-00008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208" name="Group 135">
              <a:extLst>
                <a:ext uri="{FF2B5EF4-FFF2-40B4-BE49-F238E27FC236}">
                  <a16:creationId xmlns:a16="http://schemas.microsoft.com/office/drawing/2014/main" id="{00000000-0008-0000-0400-0000D0000000}"/>
                </a:ext>
              </a:extLst>
            </xdr:cNvPr>
            <xdr:cNvGrpSpPr>
              <a:grpSpLocks/>
            </xdr:cNvGrpSpPr>
          </xdr:nvGrpSpPr>
          <xdr:grpSpPr bwMode="auto">
            <a:xfrm>
              <a:off x="5784850" y="41119425"/>
              <a:ext cx="2257425" cy="333375"/>
              <a:chOff x="30480" y="148175"/>
              <a:chExt cx="18553" cy="2191"/>
            </a:xfrm>
          </xdr:grpSpPr>
          <xdr:sp macro="" textlink="">
            <xdr:nvSpPr>
              <xdr:cNvPr id="10375" name="Check Box 135" hidden="1">
                <a:extLst>
                  <a:ext uri="{63B3BB69-23CF-44E3-9099-C40C66FF867C}">
                    <a14:compatExt spid="_x0000_s10375"/>
                  </a:ext>
                  <a:ext uri="{FF2B5EF4-FFF2-40B4-BE49-F238E27FC236}">
                    <a16:creationId xmlns:a16="http://schemas.microsoft.com/office/drawing/2014/main" id="{00000000-0008-0000-0400-000087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6" name="Check Box 136" hidden="1">
                <a:extLst>
                  <a:ext uri="{63B3BB69-23CF-44E3-9099-C40C66FF867C}">
                    <a14:compatExt spid="_x0000_s10376"/>
                  </a:ext>
                  <a:ext uri="{FF2B5EF4-FFF2-40B4-BE49-F238E27FC236}">
                    <a16:creationId xmlns:a16="http://schemas.microsoft.com/office/drawing/2014/main" id="{00000000-0008-0000-0400-000088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77" name="Check Box 137" hidden="1">
                <a:extLst>
                  <a:ext uri="{63B3BB69-23CF-44E3-9099-C40C66FF867C}">
                    <a14:compatExt spid="_x0000_s10377"/>
                  </a:ext>
                  <a:ext uri="{FF2B5EF4-FFF2-40B4-BE49-F238E27FC236}">
                    <a16:creationId xmlns:a16="http://schemas.microsoft.com/office/drawing/2014/main" id="{00000000-0008-0000-0400-000089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212" name="Group 211">
              <a:extLst>
                <a:ext uri="{FF2B5EF4-FFF2-40B4-BE49-F238E27FC236}">
                  <a16:creationId xmlns:a16="http://schemas.microsoft.com/office/drawing/2014/main" id="{00000000-0008-0000-0400-0000D4000000}"/>
                </a:ext>
              </a:extLst>
            </xdr:cNvPr>
            <xdr:cNvGrpSpPr/>
          </xdr:nvGrpSpPr>
          <xdr:grpSpPr>
            <a:xfrm>
              <a:off x="5746750" y="47005875"/>
              <a:ext cx="1855304" cy="762000"/>
              <a:chOff x="3048000" y="14817587"/>
              <a:chExt cx="1855304" cy="219075"/>
            </a:xfrm>
          </xdr:grpSpPr>
          <xdr:sp macro="" textlink="">
            <xdr:nvSpPr>
              <xdr:cNvPr id="10378" name="Check Box 138" hidden="1">
                <a:extLst>
                  <a:ext uri="{63B3BB69-23CF-44E3-9099-C40C66FF867C}">
                    <a14:compatExt spid="_x0000_s10378"/>
                  </a:ext>
                  <a:ext uri="{FF2B5EF4-FFF2-40B4-BE49-F238E27FC236}">
                    <a16:creationId xmlns:a16="http://schemas.microsoft.com/office/drawing/2014/main" id="{00000000-0008-0000-0400-00008A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9" name="Check Box 139" hidden="1">
                <a:extLst>
                  <a:ext uri="{63B3BB69-23CF-44E3-9099-C40C66FF867C}">
                    <a14:compatExt spid="_x0000_s10379"/>
                  </a:ext>
                  <a:ext uri="{FF2B5EF4-FFF2-40B4-BE49-F238E27FC236}">
                    <a16:creationId xmlns:a16="http://schemas.microsoft.com/office/drawing/2014/main" id="{00000000-0008-0000-0400-00008B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400-00008C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778500" y="20849167"/>
              <a:ext cx="1835901" cy="571500"/>
              <a:chOff x="3047999" y="14817587"/>
              <a:chExt cx="1855299"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9"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89"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mc:AlternateContent xmlns:mc="http://schemas.openxmlformats.org/markup-compatibility/2006">
    <mc:Choice xmlns:a14="http://schemas.microsoft.com/office/drawing/2010/main" Requires="a14">
      <xdr:twoCellAnchor>
        <xdr:from>
          <xdr:col>4</xdr:col>
          <xdr:colOff>0</xdr:colOff>
          <xdr:row>40</xdr:row>
          <xdr:rowOff>0</xdr:rowOff>
        </xdr:from>
        <xdr:to>
          <xdr:col>5</xdr:col>
          <xdr:colOff>474179</xdr:colOff>
          <xdr:row>41</xdr:row>
          <xdr:rowOff>0</xdr:rowOff>
        </xdr:to>
        <xdr:grpSp>
          <xdr:nvGrpSpPr>
            <xdr:cNvPr id="7" name="Group 6">
              <a:extLst>
                <a:ext uri="{FF2B5EF4-FFF2-40B4-BE49-F238E27FC236}">
                  <a16:creationId xmlns:a16="http://schemas.microsoft.com/office/drawing/2014/main" id="{00000000-0008-0000-0500-000007000000}"/>
                </a:ext>
              </a:extLst>
            </xdr:cNvPr>
            <xdr:cNvGrpSpPr/>
          </xdr:nvGrpSpPr>
          <xdr:grpSpPr>
            <a:xfrm>
              <a:off x="5778500" y="23318611"/>
              <a:ext cx="1835901" cy="176389"/>
              <a:chOff x="3048003" y="14817587"/>
              <a:chExt cx="1855295" cy="219075"/>
            </a:xfrm>
          </xdr:grpSpPr>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500-0000042C0000}"/>
                  </a:ext>
                </a:extLst>
              </xdr:cNvPr>
              <xdr:cNvSpPr/>
            </xdr:nvSpPr>
            <xdr:spPr bwMode="auto">
              <a:xfrm>
                <a:off x="3048003"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500-000005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500-0000062C0000}"/>
                  </a:ext>
                </a:extLst>
              </xdr:cNvPr>
              <xdr:cNvSpPr/>
            </xdr:nvSpPr>
            <xdr:spPr bwMode="auto">
              <a:xfrm>
                <a:off x="4105690"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oneCellAnchor>
    <xdr:from>
      <xdr:col>2</xdr:col>
      <xdr:colOff>2759096</xdr:colOff>
      <xdr:row>7</xdr:row>
      <xdr:rowOff>313284</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11" name="Ink 10">
              <a:extLst>
                <a:ext uri="{FF2B5EF4-FFF2-40B4-BE49-F238E27FC236}">
                  <a16:creationId xmlns:a16="http://schemas.microsoft.com/office/drawing/2014/main" id="{00000000-0008-0000-0500-00000B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4"/>
            <a:stretch>
              <a:fillRect/>
            </a:stretch>
          </xdr:blipFill>
          <xdr:spPr>
            <a:xfrm>
              <a:off x="3001320" y="1644840"/>
              <a:ext cx="18000" cy="18000"/>
            </a:xfrm>
            <a:prstGeom prst="rect">
              <a:avLst/>
            </a:prstGeom>
          </xdr:spPr>
        </xdr:pic>
      </mc:Fallback>
    </mc:AlternateContent>
    <xdr:clientData/>
  </xdr:one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403599" y="4637405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20</xdr:row>
      <xdr:rowOff>17689</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C:\Dropbox\000-AF-Fiji\02%20Implementing%20Partners\18-008%20Fiji%20MLG%20MHCD\AoC\gy%204.%20ANNEX_C__FUNDING_AUTHORISATION_(BUDGET)_AND_COUNTERPART_CONTRIBUTION_AF_Fiji%20w%20comment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Dropbox\000-AF-Fiji\02%20Implementing%20Partners\18-009%20Fiji%20Live%20and%20Learn%20EE%20NGO\AoC\budget%20amendment\Annex%208%20Budget_&amp;_Financial%20Reporting%20amended%20mars%20201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C:\Dropbox\000-AF-Fiji\09%20Finance%20&amp;%20Planning\Fiji%20detailed%20planning%20YEAR%201%20upd%20201905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EX C a) Budget (Activities)"/>
      <sheetName val="ANNEX C - C) BUDGET (Funding A)"/>
      <sheetName val="ANNEX X - Financial Reporting "/>
      <sheetName val="Sheet3"/>
    </sheetNames>
    <sheetDataSet>
      <sheetData sheetId="0" refreshError="1">
        <row r="4">
          <cell r="F4">
            <v>67143</v>
          </cell>
        </row>
        <row r="5">
          <cell r="F5">
            <v>30000</v>
          </cell>
        </row>
        <row r="6">
          <cell r="F6">
            <v>45000</v>
          </cell>
        </row>
        <row r="7">
          <cell r="F7">
            <v>23000</v>
          </cell>
        </row>
        <row r="10">
          <cell r="F10">
            <v>10000</v>
          </cell>
        </row>
        <row r="11">
          <cell r="F11">
            <v>10000</v>
          </cell>
        </row>
        <row r="17">
          <cell r="F17">
            <v>25000</v>
          </cell>
        </row>
      </sheetData>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ex C - Budget"/>
      <sheetName val="Annex X Financial Reporting"/>
      <sheetName val="Sheet3"/>
    </sheetNames>
    <sheetDataSet>
      <sheetData sheetId="0" refreshError="1"/>
      <sheetData sheetId="1" refreshError="1">
        <row r="76">
          <cell r="H76">
            <v>10000.416666666666</v>
          </cell>
          <cell r="J76">
            <v>49999.854166666664</v>
          </cell>
          <cell r="L76">
            <v>36499.729166666664</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HCD budget Y1 w rep at 03-03"/>
      <sheetName val="MHCD,LG budget Y1"/>
      <sheetName val="detailed planning tbd at 0703"/>
      <sheetName val="detailed planning full"/>
      <sheetName val="Budget and IE"/>
    </sheetNames>
    <sheetDataSet>
      <sheetData sheetId="0" refreshError="1"/>
      <sheetData sheetId="1" refreshError="1"/>
      <sheetData sheetId="2" refreshError="1"/>
      <sheetData sheetId="3" refreshError="1"/>
      <sheetData sheetId="4" refreshError="1">
        <row r="2">
          <cell r="H2">
            <v>67143</v>
          </cell>
        </row>
        <row r="3">
          <cell r="H3">
            <v>30000</v>
          </cell>
        </row>
        <row r="4">
          <cell r="H4">
            <v>45000</v>
          </cell>
          <cell r="K4">
            <v>15000</v>
          </cell>
        </row>
        <row r="5">
          <cell r="H5">
            <v>23000</v>
          </cell>
        </row>
        <row r="7">
          <cell r="F7">
            <v>30000</v>
          </cell>
        </row>
        <row r="8">
          <cell r="F8">
            <v>50000</v>
          </cell>
        </row>
        <row r="9">
          <cell r="F9">
            <v>50000</v>
          </cell>
        </row>
        <row r="10">
          <cell r="G10">
            <v>75000</v>
          </cell>
        </row>
        <row r="11">
          <cell r="G11">
            <v>25000</v>
          </cell>
        </row>
        <row r="15">
          <cell r="G15">
            <v>30000</v>
          </cell>
          <cell r="K15">
            <v>30000</v>
          </cell>
        </row>
      </sheetData>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1-09-08T23:02:54.276"/>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bernhard.barth@un.rog" TargetMode="External"/><Relationship Id="rId7" Type="http://schemas.openxmlformats.org/officeDocument/2006/relationships/drawing" Target="../drawings/drawing1.xml"/><Relationship Id="rId2" Type="http://schemas.openxmlformats.org/officeDocument/2006/relationships/hyperlink" Target="mailto:inga.korte@un.org" TargetMode="External"/><Relationship Id="rId1" Type="http://schemas.openxmlformats.org/officeDocument/2006/relationships/hyperlink" Target="mailto:makereta.konrote@govnet.gov.fj" TargetMode="External"/><Relationship Id="rId6" Type="http://schemas.openxmlformats.org/officeDocument/2006/relationships/printerSettings" Target="../printerSettings/printerSettings1.bin"/><Relationship Id="rId5" Type="http://schemas.openxmlformats.org/officeDocument/2006/relationships/hyperlink" Target="mailto:doris.susau@livelearn.org" TargetMode="External"/><Relationship Id="rId4" Type="http://schemas.openxmlformats.org/officeDocument/2006/relationships/hyperlink" Target="mailto:sanjeeva.perera@govnet.gov.fj"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2.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45.xml"/><Relationship Id="rId3" Type="http://schemas.openxmlformats.org/officeDocument/2006/relationships/vmlDrawing" Target="../drawings/vmlDrawing3.vml"/><Relationship Id="rId7" Type="http://schemas.openxmlformats.org/officeDocument/2006/relationships/ctrlProp" Target="../ctrlProps/ctrlProp144.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43.xml"/><Relationship Id="rId5" Type="http://schemas.openxmlformats.org/officeDocument/2006/relationships/ctrlProp" Target="../ctrlProps/ctrlProp142.xml"/><Relationship Id="rId4" Type="http://schemas.openxmlformats.org/officeDocument/2006/relationships/ctrlProp" Target="../ctrlProps/ctrlProp141.xml"/><Relationship Id="rId9" Type="http://schemas.openxmlformats.org/officeDocument/2006/relationships/ctrlProp" Target="../ctrlProps/ctrlProp146.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suruj.prasad@govnet.gov.fj" TargetMode="External"/><Relationship Id="rId2" Type="http://schemas.openxmlformats.org/officeDocument/2006/relationships/hyperlink" Target="mailto:Bernhard.Barth@un.org" TargetMode="External"/><Relationship Id="rId1" Type="http://schemas.openxmlformats.org/officeDocument/2006/relationships/hyperlink" Target="mailto:inga.korte@un.org"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148.xml"/><Relationship Id="rId4" Type="http://schemas.openxmlformats.org/officeDocument/2006/relationships/ctrlProp" Target="../ctrlProps/ctrlProp147.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2.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workbookViewId="0">
      <selection activeCell="R34" sqref="R34"/>
    </sheetView>
  </sheetViews>
  <sheetFormatPr defaultColWidth="102.36328125" defaultRowHeight="14" x14ac:dyDescent="0.3"/>
  <cols>
    <col min="1" max="1" width="2.453125" style="1" customWidth="1"/>
    <col min="2" max="2" width="9.81640625" style="137" customWidth="1"/>
    <col min="3" max="3" width="15.1796875" style="137" customWidth="1"/>
    <col min="4" max="4" width="87.1796875" style="1" customWidth="1"/>
    <col min="5" max="5" width="4.81640625" style="1" customWidth="1"/>
    <col min="6" max="6" width="9.1796875" style="1" customWidth="1"/>
    <col min="7" max="7" width="12.36328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6328125" style="1" customWidth="1"/>
    <col min="253" max="254" width="9.1796875" style="1" customWidth="1"/>
    <col min="255" max="255" width="17.36328125" style="1" customWidth="1"/>
    <col min="256" max="16384" width="102.36328125" style="1"/>
  </cols>
  <sheetData>
    <row r="1" spans="2:16" ht="14.5" thickBot="1" x14ac:dyDescent="0.35"/>
    <row r="2" spans="2:16" ht="14.5" thickBot="1" x14ac:dyDescent="0.35">
      <c r="B2" s="138"/>
      <c r="C2" s="139"/>
      <c r="D2" s="76"/>
      <c r="E2" s="77"/>
    </row>
    <row r="3" spans="2:16" ht="18" thickBot="1" x14ac:dyDescent="0.4">
      <c r="B3" s="140"/>
      <c r="C3" s="141"/>
      <c r="D3" s="88" t="s">
        <v>775</v>
      </c>
      <c r="E3" s="79"/>
    </row>
    <row r="4" spans="2:16" ht="14.5" thickBot="1" x14ac:dyDescent="0.35">
      <c r="B4" s="140"/>
      <c r="C4" s="141"/>
      <c r="D4" s="78" t="s">
        <v>787</v>
      </c>
      <c r="E4" s="79"/>
    </row>
    <row r="5" spans="2:16" ht="14.5" thickBot="1" x14ac:dyDescent="0.35">
      <c r="B5" s="140"/>
      <c r="C5" s="144" t="s">
        <v>268</v>
      </c>
      <c r="D5" s="538" t="s">
        <v>1082</v>
      </c>
      <c r="E5" s="79"/>
    </row>
    <row r="6" spans="2:16" s="3" customFormat="1" ht="14.5" thickBot="1" x14ac:dyDescent="0.35">
      <c r="B6" s="142"/>
      <c r="C6" s="86"/>
      <c r="D6" s="48"/>
      <c r="E6" s="46"/>
      <c r="G6" s="2"/>
      <c r="H6" s="2"/>
      <c r="I6" s="2"/>
      <c r="J6" s="2"/>
      <c r="K6" s="2"/>
      <c r="L6" s="2"/>
      <c r="M6" s="2"/>
      <c r="N6" s="2"/>
      <c r="O6" s="2"/>
      <c r="P6" s="2"/>
    </row>
    <row r="7" spans="2:16" s="3" customFormat="1" ht="30.75" customHeight="1" thickBot="1" x14ac:dyDescent="0.35">
      <c r="B7" s="142"/>
      <c r="C7" s="80" t="s">
        <v>210</v>
      </c>
      <c r="D7" s="14" t="s">
        <v>844</v>
      </c>
      <c r="E7" s="46"/>
      <c r="G7" s="2"/>
      <c r="H7" s="2"/>
      <c r="I7" s="2"/>
      <c r="J7" s="2"/>
      <c r="K7" s="2"/>
      <c r="L7" s="2"/>
      <c r="M7" s="2"/>
      <c r="N7" s="2"/>
      <c r="O7" s="2"/>
      <c r="P7" s="2"/>
    </row>
    <row r="8" spans="2:16" s="3" customFormat="1" hidden="1" x14ac:dyDescent="0.3">
      <c r="B8" s="140"/>
      <c r="C8" s="141"/>
      <c r="D8" s="78"/>
      <c r="E8" s="46"/>
      <c r="G8" s="2"/>
      <c r="H8" s="2"/>
      <c r="I8" s="2"/>
      <c r="J8" s="2"/>
      <c r="K8" s="2"/>
      <c r="L8" s="2"/>
      <c r="M8" s="2"/>
      <c r="N8" s="2"/>
      <c r="O8" s="2"/>
      <c r="P8" s="2"/>
    </row>
    <row r="9" spans="2:16" s="3" customFormat="1" hidden="1" x14ac:dyDescent="0.3">
      <c r="B9" s="140"/>
      <c r="C9" s="141"/>
      <c r="D9" s="78"/>
      <c r="E9" s="46"/>
      <c r="G9" s="2"/>
      <c r="H9" s="2"/>
      <c r="I9" s="2"/>
      <c r="J9" s="2"/>
      <c r="K9" s="2"/>
      <c r="L9" s="2"/>
      <c r="M9" s="2"/>
      <c r="N9" s="2"/>
      <c r="O9" s="2"/>
      <c r="P9" s="2"/>
    </row>
    <row r="10" spans="2:16" s="3" customFormat="1" hidden="1" x14ac:dyDescent="0.3">
      <c r="B10" s="140"/>
      <c r="C10" s="141"/>
      <c r="D10" s="78"/>
      <c r="E10" s="46"/>
      <c r="G10" s="2"/>
      <c r="H10" s="2"/>
      <c r="I10" s="2"/>
      <c r="J10" s="2"/>
      <c r="K10" s="2"/>
      <c r="L10" s="2"/>
      <c r="M10" s="2"/>
      <c r="N10" s="2"/>
      <c r="O10" s="2"/>
      <c r="P10" s="2"/>
    </row>
    <row r="11" spans="2:16" s="3" customFormat="1" hidden="1" x14ac:dyDescent="0.3">
      <c r="B11" s="140"/>
      <c r="C11" s="141"/>
      <c r="D11" s="78"/>
      <c r="E11" s="46"/>
      <c r="G11" s="2"/>
      <c r="H11" s="2"/>
      <c r="I11" s="2"/>
      <c r="J11" s="2"/>
      <c r="K11" s="2"/>
      <c r="L11" s="2"/>
      <c r="M11" s="2"/>
      <c r="N11" s="2"/>
      <c r="O11" s="2"/>
      <c r="P11" s="2"/>
    </row>
    <row r="12" spans="2:16" s="3" customFormat="1" ht="14.5" thickBot="1" x14ac:dyDescent="0.35">
      <c r="B12" s="142"/>
      <c r="C12" s="86"/>
      <c r="D12" s="48"/>
      <c r="E12" s="46"/>
      <c r="G12" s="2"/>
      <c r="H12" s="2"/>
      <c r="I12" s="2"/>
      <c r="J12" s="2"/>
      <c r="K12" s="2"/>
      <c r="L12" s="2"/>
      <c r="M12" s="2"/>
      <c r="N12" s="2"/>
      <c r="O12" s="2"/>
      <c r="P12" s="2"/>
    </row>
    <row r="13" spans="2:16" s="3" customFormat="1" ht="276" customHeight="1" thickBot="1" x14ac:dyDescent="0.35">
      <c r="B13" s="142"/>
      <c r="C13" s="81" t="s">
        <v>0</v>
      </c>
      <c r="D13" s="14" t="s">
        <v>845</v>
      </c>
      <c r="E13" s="46"/>
      <c r="G13" s="2"/>
      <c r="H13" s="2"/>
      <c r="I13" s="2"/>
      <c r="J13" s="2"/>
      <c r="K13" s="2"/>
      <c r="L13" s="2"/>
      <c r="M13" s="2"/>
      <c r="N13" s="2"/>
      <c r="O13" s="2"/>
      <c r="P13" s="2"/>
    </row>
    <row r="14" spans="2:16" s="3" customFormat="1" ht="14.5" thickBot="1" x14ac:dyDescent="0.35">
      <c r="B14" s="142"/>
      <c r="C14" s="86"/>
      <c r="D14" s="48"/>
      <c r="E14" s="46"/>
      <c r="G14" s="2"/>
      <c r="H14" s="2" t="s">
        <v>1</v>
      </c>
      <c r="I14" s="2" t="s">
        <v>2</v>
      </c>
      <c r="J14" s="2"/>
      <c r="K14" s="2" t="s">
        <v>3</v>
      </c>
      <c r="L14" s="2" t="s">
        <v>4</v>
      </c>
      <c r="M14" s="2" t="s">
        <v>5</v>
      </c>
      <c r="N14" s="2" t="s">
        <v>6</v>
      </c>
      <c r="O14" s="2" t="s">
        <v>7</v>
      </c>
      <c r="P14" s="2" t="s">
        <v>8</v>
      </c>
    </row>
    <row r="15" spans="2:16" s="3" customFormat="1" x14ac:dyDescent="0.3">
      <c r="B15" s="142"/>
      <c r="C15" s="82" t="s">
        <v>201</v>
      </c>
      <c r="D15" s="15" t="s">
        <v>846</v>
      </c>
      <c r="E15" s="46"/>
      <c r="G15" s="2"/>
      <c r="H15" s="4" t="s">
        <v>9</v>
      </c>
      <c r="I15" s="2" t="s">
        <v>10</v>
      </c>
      <c r="J15" s="2" t="s">
        <v>11</v>
      </c>
      <c r="K15" s="2" t="s">
        <v>12</v>
      </c>
      <c r="L15" s="2">
        <v>1</v>
      </c>
      <c r="M15" s="2">
        <v>1</v>
      </c>
      <c r="N15" s="2" t="s">
        <v>13</v>
      </c>
      <c r="O15" s="2" t="s">
        <v>14</v>
      </c>
      <c r="P15" s="2" t="s">
        <v>15</v>
      </c>
    </row>
    <row r="16" spans="2:16" s="3" customFormat="1" ht="29.25" customHeight="1" x14ac:dyDescent="0.3">
      <c r="B16" s="553" t="s">
        <v>258</v>
      </c>
      <c r="C16" s="554"/>
      <c r="D16" s="430" t="s">
        <v>847</v>
      </c>
      <c r="E16" s="46"/>
      <c r="G16" s="2"/>
      <c r="H16" s="4" t="s">
        <v>16</v>
      </c>
      <c r="I16" s="2" t="s">
        <v>17</v>
      </c>
      <c r="J16" s="2" t="s">
        <v>18</v>
      </c>
      <c r="K16" s="2" t="s">
        <v>19</v>
      </c>
      <c r="L16" s="2">
        <v>2</v>
      </c>
      <c r="M16" s="2">
        <v>2</v>
      </c>
      <c r="N16" s="2" t="s">
        <v>20</v>
      </c>
      <c r="O16" s="2" t="s">
        <v>21</v>
      </c>
      <c r="P16" s="2" t="s">
        <v>22</v>
      </c>
    </row>
    <row r="17" spans="2:16" s="3" customFormat="1" x14ac:dyDescent="0.3">
      <c r="B17" s="142"/>
      <c r="C17" s="82" t="s">
        <v>206</v>
      </c>
      <c r="D17" s="16" t="s">
        <v>848</v>
      </c>
      <c r="E17" s="46"/>
      <c r="G17" s="2"/>
      <c r="H17" s="4" t="s">
        <v>23</v>
      </c>
      <c r="I17" s="2" t="s">
        <v>24</v>
      </c>
      <c r="J17" s="2"/>
      <c r="K17" s="2" t="s">
        <v>25</v>
      </c>
      <c r="L17" s="2">
        <v>3</v>
      </c>
      <c r="M17" s="2">
        <v>3</v>
      </c>
      <c r="N17" s="2" t="s">
        <v>26</v>
      </c>
      <c r="O17" s="2" t="s">
        <v>27</v>
      </c>
      <c r="P17" s="2" t="s">
        <v>28</v>
      </c>
    </row>
    <row r="18" spans="2:16" s="3" customFormat="1" ht="14.5" thickBot="1" x14ac:dyDescent="0.35">
      <c r="B18" s="143"/>
      <c r="C18" s="81" t="s">
        <v>202</v>
      </c>
      <c r="D18" s="431" t="s">
        <v>68</v>
      </c>
      <c r="E18" s="46"/>
      <c r="G18" s="2"/>
      <c r="H18" s="4" t="s">
        <v>29</v>
      </c>
      <c r="I18" s="2"/>
      <c r="J18" s="2"/>
      <c r="K18" s="2" t="s">
        <v>30</v>
      </c>
      <c r="L18" s="2">
        <v>5</v>
      </c>
      <c r="M18" s="2">
        <v>5</v>
      </c>
      <c r="N18" s="2" t="s">
        <v>31</v>
      </c>
      <c r="O18" s="2" t="s">
        <v>32</v>
      </c>
      <c r="P18" s="2" t="s">
        <v>33</v>
      </c>
    </row>
    <row r="19" spans="2:16" s="3" customFormat="1" ht="63" customHeight="1" thickBot="1" x14ac:dyDescent="0.35">
      <c r="B19" s="556" t="s">
        <v>203</v>
      </c>
      <c r="C19" s="557"/>
      <c r="D19" s="432" t="s">
        <v>849</v>
      </c>
      <c r="E19" s="46"/>
      <c r="G19" s="2"/>
      <c r="H19" s="4" t="s">
        <v>34</v>
      </c>
      <c r="I19" s="2"/>
      <c r="J19" s="2"/>
      <c r="K19" s="2" t="s">
        <v>35</v>
      </c>
      <c r="L19" s="2"/>
      <c r="M19" s="2"/>
      <c r="N19" s="2"/>
      <c r="O19" s="2" t="s">
        <v>36</v>
      </c>
      <c r="P19" s="2" t="s">
        <v>37</v>
      </c>
    </row>
    <row r="20" spans="2:16" s="3" customFormat="1" x14ac:dyDescent="0.3">
      <c r="B20" s="142"/>
      <c r="C20" s="81"/>
      <c r="D20" s="48"/>
      <c r="E20" s="79"/>
      <c r="F20" s="4"/>
      <c r="G20" s="2"/>
      <c r="H20" s="2"/>
      <c r="J20" s="2"/>
      <c r="K20" s="2"/>
      <c r="L20" s="2"/>
      <c r="M20" s="2" t="s">
        <v>38</v>
      </c>
      <c r="N20" s="2" t="s">
        <v>39</v>
      </c>
    </row>
    <row r="21" spans="2:16" s="3" customFormat="1" x14ac:dyDescent="0.3">
      <c r="B21" s="142"/>
      <c r="C21" s="144" t="s">
        <v>205</v>
      </c>
      <c r="D21" s="48"/>
      <c r="E21" s="79"/>
      <c r="F21" s="4"/>
      <c r="G21" s="2"/>
      <c r="H21" s="2"/>
      <c r="J21" s="2"/>
      <c r="K21" s="2"/>
      <c r="L21" s="2"/>
      <c r="M21" s="2" t="s">
        <v>40</v>
      </c>
      <c r="N21" s="2" t="s">
        <v>41</v>
      </c>
    </row>
    <row r="22" spans="2:16" s="3" customFormat="1" ht="14.5" thickBot="1" x14ac:dyDescent="0.35">
      <c r="B22" s="142"/>
      <c r="C22" s="145" t="s">
        <v>208</v>
      </c>
      <c r="D22" s="48"/>
      <c r="E22" s="46"/>
      <c r="G22" s="2"/>
      <c r="H22" s="4" t="s">
        <v>42</v>
      </c>
      <c r="I22" s="2"/>
      <c r="J22" s="2"/>
      <c r="L22" s="2"/>
      <c r="M22" s="2"/>
      <c r="N22" s="2"/>
      <c r="O22" s="2" t="s">
        <v>43</v>
      </c>
      <c r="P22" s="2" t="s">
        <v>44</v>
      </c>
    </row>
    <row r="23" spans="2:16" s="3" customFormat="1" x14ac:dyDescent="0.3">
      <c r="B23" s="553" t="s">
        <v>207</v>
      </c>
      <c r="C23" s="554"/>
      <c r="D23" s="551" t="s">
        <v>850</v>
      </c>
      <c r="E23" s="46"/>
      <c r="G23" s="2"/>
      <c r="H23" s="4"/>
      <c r="I23" s="2"/>
      <c r="J23" s="2"/>
      <c r="L23" s="2"/>
      <c r="M23" s="2"/>
      <c r="N23" s="2"/>
      <c r="O23" s="2"/>
      <c r="P23" s="2"/>
    </row>
    <row r="24" spans="2:16" s="3" customFormat="1" ht="4.5" customHeight="1" x14ac:dyDescent="0.3">
      <c r="B24" s="553"/>
      <c r="C24" s="554"/>
      <c r="D24" s="552"/>
      <c r="E24" s="46"/>
      <c r="G24" s="2"/>
      <c r="H24" s="4"/>
      <c r="I24" s="2"/>
      <c r="J24" s="2"/>
      <c r="L24" s="2"/>
      <c r="M24" s="2"/>
      <c r="N24" s="2"/>
      <c r="O24" s="2"/>
      <c r="P24" s="2"/>
    </row>
    <row r="25" spans="2:16" s="3" customFormat="1" ht="27.75" customHeight="1" x14ac:dyDescent="0.3">
      <c r="B25" s="553" t="s">
        <v>262</v>
      </c>
      <c r="C25" s="554"/>
      <c r="D25" s="433">
        <v>43118</v>
      </c>
      <c r="E25" s="46"/>
      <c r="F25" s="2"/>
      <c r="G25" s="4"/>
      <c r="H25" s="2"/>
      <c r="I25" s="2"/>
      <c r="K25" s="2"/>
      <c r="L25" s="2"/>
      <c r="M25" s="2"/>
      <c r="N25" s="2" t="s">
        <v>45</v>
      </c>
      <c r="O25" s="2" t="s">
        <v>46</v>
      </c>
    </row>
    <row r="26" spans="2:16" s="3" customFormat="1" ht="32.25" customHeight="1" x14ac:dyDescent="0.3">
      <c r="B26" s="553" t="s">
        <v>209</v>
      </c>
      <c r="C26" s="554"/>
      <c r="D26" s="434" t="s">
        <v>851</v>
      </c>
      <c r="E26" s="46"/>
      <c r="F26" s="2"/>
      <c r="G26" s="4"/>
      <c r="H26" s="2"/>
      <c r="I26" s="2"/>
      <c r="K26" s="2"/>
      <c r="L26" s="2"/>
      <c r="M26" s="2"/>
      <c r="N26" s="2" t="s">
        <v>47</v>
      </c>
      <c r="O26" s="2" t="s">
        <v>48</v>
      </c>
    </row>
    <row r="27" spans="2:16" s="3" customFormat="1" ht="28.5" customHeight="1" x14ac:dyDescent="0.3">
      <c r="B27" s="549" t="s">
        <v>768</v>
      </c>
      <c r="C27" s="555"/>
      <c r="D27" s="433">
        <v>44013</v>
      </c>
      <c r="E27" s="83"/>
      <c r="F27" s="2"/>
      <c r="G27" s="4"/>
      <c r="H27" s="2"/>
      <c r="I27" s="2"/>
      <c r="J27" s="2"/>
      <c r="K27" s="2"/>
      <c r="L27" s="2"/>
      <c r="M27" s="2"/>
      <c r="N27" s="2"/>
      <c r="O27" s="2"/>
    </row>
    <row r="28" spans="2:16" s="3" customFormat="1" ht="14" customHeight="1" x14ac:dyDescent="0.3">
      <c r="B28" s="392"/>
      <c r="C28" s="393"/>
      <c r="D28" s="435"/>
      <c r="E28" s="83"/>
      <c r="F28" s="2"/>
      <c r="G28" s="4"/>
      <c r="H28" s="2"/>
      <c r="I28" s="2"/>
      <c r="J28" s="2"/>
      <c r="K28" s="2"/>
      <c r="L28" s="2"/>
      <c r="M28" s="2"/>
      <c r="N28" s="2"/>
      <c r="O28" s="2"/>
    </row>
    <row r="29" spans="2:16" s="3" customFormat="1" x14ac:dyDescent="0.3">
      <c r="B29" s="394"/>
      <c r="C29" s="383" t="s">
        <v>767</v>
      </c>
      <c r="D29" s="436">
        <v>44752</v>
      </c>
      <c r="E29" s="46"/>
      <c r="F29" s="2"/>
      <c r="G29" s="4"/>
      <c r="H29" s="2"/>
      <c r="I29" s="2"/>
      <c r="J29" s="2"/>
      <c r="K29" s="2"/>
      <c r="L29" s="2"/>
      <c r="M29" s="2"/>
      <c r="N29" s="2"/>
      <c r="O29" s="2"/>
    </row>
    <row r="30" spans="2:16" s="3" customFormat="1" ht="38" customHeight="1" x14ac:dyDescent="0.3">
      <c r="B30" s="549" t="s">
        <v>769</v>
      </c>
      <c r="C30" s="555"/>
      <c r="D30" s="558" t="s">
        <v>1090</v>
      </c>
      <c r="E30" s="367"/>
      <c r="F30" s="2"/>
      <c r="G30" s="4"/>
      <c r="H30" s="2"/>
      <c r="I30" s="2"/>
      <c r="J30" s="2"/>
      <c r="K30" s="2"/>
      <c r="L30" s="2"/>
      <c r="M30" s="2"/>
      <c r="N30" s="2"/>
      <c r="O30" s="2"/>
    </row>
    <row r="31" spans="2:16" s="3" customFormat="1" ht="14.5" thickBot="1" x14ac:dyDescent="0.35">
      <c r="B31" s="394"/>
      <c r="C31" s="395" t="s">
        <v>838</v>
      </c>
      <c r="D31" s="559"/>
      <c r="E31" s="367"/>
      <c r="F31" s="2"/>
      <c r="G31" s="4"/>
      <c r="H31" s="2"/>
      <c r="I31" s="2"/>
      <c r="J31" s="2"/>
      <c r="K31" s="2"/>
      <c r="L31" s="2"/>
      <c r="M31" s="2"/>
      <c r="N31" s="2"/>
      <c r="O31" s="2"/>
    </row>
    <row r="32" spans="2:16" s="3" customFormat="1" x14ac:dyDescent="0.3">
      <c r="B32" s="365"/>
      <c r="C32" s="366"/>
      <c r="D32" s="84"/>
      <c r="E32" s="46"/>
      <c r="F32" s="2"/>
      <c r="G32" s="4"/>
      <c r="H32" s="2"/>
      <c r="I32" s="2"/>
      <c r="J32" s="2"/>
      <c r="K32" s="2"/>
      <c r="L32" s="2"/>
      <c r="M32" s="2"/>
      <c r="N32" s="2"/>
      <c r="O32" s="2"/>
    </row>
    <row r="33" spans="2:16" s="3" customFormat="1" ht="14.5" thickBot="1" x14ac:dyDescent="0.35">
      <c r="B33" s="365"/>
      <c r="C33" s="366"/>
      <c r="D33" s="390" t="s">
        <v>824</v>
      </c>
      <c r="E33" s="46"/>
      <c r="F33" s="2"/>
      <c r="G33" s="4"/>
      <c r="H33" s="2"/>
      <c r="I33" s="2"/>
      <c r="J33" s="2"/>
      <c r="K33" s="2"/>
      <c r="L33" s="2"/>
      <c r="M33" s="2"/>
      <c r="N33" s="2"/>
      <c r="O33" s="2"/>
    </row>
    <row r="34" spans="2:16" s="3" customFormat="1" ht="25" customHeight="1" x14ac:dyDescent="0.3">
      <c r="B34" s="365"/>
      <c r="C34" s="396" t="s">
        <v>788</v>
      </c>
      <c r="D34" s="384"/>
      <c r="E34" s="46"/>
      <c r="F34" s="2"/>
      <c r="G34" s="4"/>
      <c r="H34" s="2"/>
      <c r="I34" s="2"/>
      <c r="J34" s="2"/>
      <c r="K34" s="2"/>
      <c r="L34" s="2"/>
      <c r="M34" s="2"/>
      <c r="N34" s="2"/>
      <c r="O34" s="2"/>
    </row>
    <row r="35" spans="2:16" s="3" customFormat="1" ht="26" x14ac:dyDescent="0.3">
      <c r="B35" s="365"/>
      <c r="C35" s="397" t="s">
        <v>776</v>
      </c>
      <c r="D35" s="382"/>
      <c r="E35" s="46"/>
      <c r="F35" s="2"/>
      <c r="G35" s="4"/>
      <c r="H35" s="2"/>
      <c r="I35" s="2"/>
      <c r="J35" s="2"/>
      <c r="K35" s="2"/>
      <c r="L35" s="2"/>
      <c r="M35" s="2"/>
      <c r="N35" s="2"/>
      <c r="O35" s="2"/>
    </row>
    <row r="36" spans="2:16" s="3" customFormat="1" x14ac:dyDescent="0.3">
      <c r="B36" s="365"/>
      <c r="C36" s="398" t="s">
        <v>228</v>
      </c>
      <c r="D36" s="374"/>
      <c r="E36" s="46"/>
      <c r="F36" s="2"/>
      <c r="G36" s="4"/>
      <c r="H36" s="2"/>
      <c r="I36" s="2"/>
      <c r="J36" s="2"/>
      <c r="K36" s="2"/>
      <c r="L36" s="2"/>
      <c r="M36" s="2"/>
      <c r="N36" s="2"/>
      <c r="O36" s="2"/>
    </row>
    <row r="37" spans="2:16" s="3" customFormat="1" ht="57.5" customHeight="1" thickBot="1" x14ac:dyDescent="0.35">
      <c r="B37" s="365"/>
      <c r="C37" s="399" t="s">
        <v>777</v>
      </c>
      <c r="D37" s="375"/>
      <c r="E37" s="46"/>
      <c r="F37" s="2"/>
      <c r="G37" s="4"/>
      <c r="H37" s="2"/>
      <c r="I37" s="2"/>
      <c r="J37" s="2"/>
      <c r="K37" s="2"/>
      <c r="L37" s="2"/>
      <c r="M37" s="2"/>
      <c r="N37" s="2"/>
      <c r="O37" s="2"/>
    </row>
    <row r="38" spans="2:16" s="3" customFormat="1" x14ac:dyDescent="0.3">
      <c r="B38" s="365"/>
      <c r="C38" s="366"/>
      <c r="D38" s="84"/>
      <c r="E38" s="48"/>
      <c r="F38" s="376"/>
      <c r="G38" s="4"/>
      <c r="H38" s="2"/>
      <c r="I38" s="2"/>
      <c r="J38" s="2"/>
      <c r="K38" s="2"/>
      <c r="L38" s="2"/>
      <c r="M38" s="2"/>
      <c r="N38" s="2"/>
      <c r="O38" s="2"/>
    </row>
    <row r="39" spans="2:16" s="3" customFormat="1" ht="10.5" customHeight="1" x14ac:dyDescent="0.3">
      <c r="B39" s="365"/>
      <c r="C39" s="366"/>
      <c r="D39" s="84"/>
      <c r="E39" s="48"/>
      <c r="F39" s="376"/>
      <c r="G39" s="4"/>
      <c r="H39" s="2"/>
      <c r="I39" s="2"/>
      <c r="J39" s="2"/>
      <c r="K39" s="2"/>
      <c r="L39" s="2"/>
      <c r="M39" s="2"/>
      <c r="N39" s="2"/>
      <c r="O39" s="2"/>
    </row>
    <row r="40" spans="2:16" s="3" customFormat="1" ht="30" customHeight="1" thickBot="1" x14ac:dyDescent="0.35">
      <c r="B40" s="142"/>
      <c r="C40" s="86"/>
      <c r="D40" s="400" t="s">
        <v>825</v>
      </c>
      <c r="E40" s="48"/>
      <c r="F40" s="376"/>
      <c r="G40" s="2"/>
      <c r="H40" s="4" t="s">
        <v>49</v>
      </c>
      <c r="I40" s="2"/>
      <c r="J40" s="2"/>
      <c r="K40" s="2"/>
      <c r="L40" s="2"/>
      <c r="M40" s="2"/>
      <c r="N40" s="2"/>
      <c r="O40" s="2"/>
      <c r="P40" s="2"/>
    </row>
    <row r="41" spans="2:16" s="3" customFormat="1" ht="80" customHeight="1" thickBot="1" x14ac:dyDescent="0.35">
      <c r="B41" s="142"/>
      <c r="C41" s="86"/>
      <c r="D41" s="441" t="s">
        <v>1084</v>
      </c>
      <c r="E41" s="46"/>
      <c r="F41" s="5"/>
      <c r="G41" s="2"/>
      <c r="H41" s="4" t="s">
        <v>50</v>
      </c>
      <c r="I41" s="2"/>
      <c r="J41" s="2"/>
      <c r="K41" s="2"/>
      <c r="L41" s="2"/>
      <c r="M41" s="2"/>
      <c r="N41" s="2"/>
      <c r="O41" s="2"/>
      <c r="P41" s="2"/>
    </row>
    <row r="42" spans="2:16" s="3" customFormat="1" ht="32.25" customHeight="1" thickBot="1" x14ac:dyDescent="0.35">
      <c r="B42" s="553" t="s">
        <v>826</v>
      </c>
      <c r="C42" s="560"/>
      <c r="D42" s="48"/>
      <c r="E42" s="46"/>
      <c r="G42" s="2"/>
      <c r="H42" s="4" t="s">
        <v>51</v>
      </c>
      <c r="I42" s="2"/>
      <c r="J42" s="2"/>
      <c r="K42" s="2"/>
      <c r="L42" s="2"/>
      <c r="M42" s="2"/>
      <c r="N42" s="2"/>
      <c r="O42" s="2"/>
      <c r="P42" s="2"/>
    </row>
    <row r="43" spans="2:16" s="3" customFormat="1" ht="45" customHeight="1" thickBot="1" x14ac:dyDescent="0.35">
      <c r="B43" s="553"/>
      <c r="C43" s="560"/>
      <c r="D43" s="18" t="s">
        <v>852</v>
      </c>
      <c r="E43" s="46"/>
      <c r="G43" s="2"/>
      <c r="H43" s="4" t="s">
        <v>52</v>
      </c>
      <c r="I43" s="2"/>
      <c r="J43" s="2"/>
      <c r="K43" s="2"/>
      <c r="L43" s="2"/>
      <c r="M43" s="2"/>
      <c r="N43" s="2"/>
      <c r="O43" s="2"/>
      <c r="P43" s="2"/>
    </row>
    <row r="44" spans="2:16" s="3" customFormat="1" x14ac:dyDescent="0.3">
      <c r="B44" s="142"/>
      <c r="C44" s="86"/>
      <c r="D44" s="48"/>
      <c r="E44" s="46"/>
      <c r="F44" s="5"/>
      <c r="G44" s="2"/>
      <c r="H44" s="4" t="s">
        <v>53</v>
      </c>
      <c r="I44" s="2"/>
      <c r="J44" s="2"/>
      <c r="K44" s="2"/>
      <c r="L44" s="2"/>
      <c r="M44" s="2"/>
      <c r="N44" s="2"/>
      <c r="O44" s="2"/>
      <c r="P44" s="2"/>
    </row>
    <row r="45" spans="2:16" s="3" customFormat="1" x14ac:dyDescent="0.3">
      <c r="B45" s="142"/>
      <c r="C45" s="383" t="s">
        <v>54</v>
      </c>
      <c r="D45" s="48"/>
      <c r="E45" s="46"/>
      <c r="G45" s="2"/>
      <c r="H45" s="4" t="s">
        <v>55</v>
      </c>
      <c r="I45" s="2"/>
      <c r="J45" s="2"/>
      <c r="K45" s="2"/>
      <c r="L45" s="2"/>
      <c r="M45" s="2"/>
      <c r="N45" s="2"/>
      <c r="O45" s="2"/>
      <c r="P45" s="2"/>
    </row>
    <row r="46" spans="2:16" s="3" customFormat="1" ht="31.5" customHeight="1" thickBot="1" x14ac:dyDescent="0.35">
      <c r="B46" s="549" t="s">
        <v>839</v>
      </c>
      <c r="C46" s="550"/>
      <c r="D46" s="48"/>
      <c r="E46" s="46"/>
      <c r="G46" s="2"/>
      <c r="H46" s="4" t="s">
        <v>56</v>
      </c>
      <c r="I46" s="2"/>
      <c r="J46" s="2"/>
      <c r="K46" s="2"/>
      <c r="L46" s="2"/>
      <c r="M46" s="2"/>
      <c r="N46" s="2"/>
      <c r="O46" s="2"/>
      <c r="P46" s="2"/>
    </row>
    <row r="47" spans="2:16" s="3" customFormat="1" x14ac:dyDescent="0.3">
      <c r="B47" s="142"/>
      <c r="C47" s="86" t="s">
        <v>57</v>
      </c>
      <c r="D47" s="19" t="s">
        <v>855</v>
      </c>
      <c r="E47" s="46"/>
      <c r="G47" s="2"/>
      <c r="H47" s="4" t="s">
        <v>58</v>
      </c>
      <c r="I47" s="2"/>
      <c r="J47" s="2"/>
      <c r="K47" s="2"/>
      <c r="L47" s="2"/>
      <c r="M47" s="2"/>
      <c r="N47" s="2"/>
      <c r="O47" s="2"/>
      <c r="P47" s="2"/>
    </row>
    <row r="48" spans="2:16" s="3" customFormat="1" ht="14.5" x14ac:dyDescent="0.35">
      <c r="B48" s="142"/>
      <c r="C48" s="86" t="s">
        <v>59</v>
      </c>
      <c r="D48" s="438" t="s">
        <v>856</v>
      </c>
      <c r="E48" s="46"/>
      <c r="G48" s="2"/>
      <c r="H48" s="4" t="s">
        <v>60</v>
      </c>
      <c r="I48" s="2"/>
      <c r="J48" s="2"/>
      <c r="K48" s="2"/>
      <c r="L48" s="2"/>
      <c r="M48" s="2"/>
      <c r="N48" s="2"/>
      <c r="O48" s="2"/>
      <c r="P48" s="2"/>
    </row>
    <row r="49" spans="1:16" s="3" customFormat="1" ht="14.5" thickBot="1" x14ac:dyDescent="0.35">
      <c r="B49" s="142"/>
      <c r="C49" s="86" t="s">
        <v>61</v>
      </c>
      <c r="D49" s="20"/>
      <c r="E49" s="46"/>
      <c r="G49" s="2"/>
      <c r="H49" s="4" t="s">
        <v>62</v>
      </c>
      <c r="I49" s="2"/>
      <c r="J49" s="2"/>
      <c r="K49" s="2"/>
      <c r="L49" s="2"/>
      <c r="M49" s="2"/>
      <c r="N49" s="2"/>
      <c r="O49" s="2"/>
      <c r="P49" s="2"/>
    </row>
    <row r="50" spans="1:16" s="3" customFormat="1" ht="3.5" customHeight="1" x14ac:dyDescent="0.3">
      <c r="B50" s="142"/>
      <c r="C50" s="86"/>
      <c r="D50" s="373"/>
      <c r="E50" s="46"/>
      <c r="G50" s="2"/>
      <c r="H50" s="4"/>
      <c r="I50" s="2"/>
      <c r="J50" s="2"/>
      <c r="K50" s="2"/>
      <c r="L50" s="2"/>
      <c r="M50" s="2"/>
      <c r="N50" s="2"/>
      <c r="O50" s="2"/>
      <c r="P50" s="2"/>
    </row>
    <row r="51" spans="1:16" s="3" customFormat="1" ht="27.5" customHeight="1" x14ac:dyDescent="0.3">
      <c r="B51" s="549" t="s">
        <v>840</v>
      </c>
      <c r="C51" s="550"/>
      <c r="D51" s="373"/>
      <c r="E51" s="46"/>
      <c r="G51" s="2"/>
      <c r="H51" s="4"/>
      <c r="I51" s="2"/>
      <c r="J51" s="2"/>
      <c r="K51" s="2"/>
      <c r="L51" s="2"/>
      <c r="M51" s="2"/>
      <c r="N51" s="2"/>
      <c r="O51" s="2"/>
      <c r="P51" s="2"/>
    </row>
    <row r="52" spans="1:16" s="3" customFormat="1" ht="15" customHeight="1" thickBot="1" x14ac:dyDescent="0.35">
      <c r="B52" s="549"/>
      <c r="C52" s="550"/>
      <c r="D52" s="48"/>
      <c r="E52" s="46"/>
      <c r="G52" s="2"/>
      <c r="H52" s="4" t="s">
        <v>63</v>
      </c>
      <c r="I52" s="2"/>
      <c r="J52" s="2"/>
      <c r="K52" s="2"/>
      <c r="L52" s="2"/>
      <c r="M52" s="2"/>
      <c r="N52" s="2"/>
      <c r="O52" s="2"/>
      <c r="P52" s="2"/>
    </row>
    <row r="53" spans="1:16" s="3" customFormat="1" x14ac:dyDescent="0.3">
      <c r="B53" s="142"/>
      <c r="C53" s="86" t="s">
        <v>57</v>
      </c>
      <c r="D53" s="19" t="s">
        <v>853</v>
      </c>
      <c r="E53" s="46"/>
      <c r="G53" s="2"/>
      <c r="H53" s="4" t="s">
        <v>64</v>
      </c>
      <c r="I53" s="2"/>
      <c r="J53" s="2"/>
      <c r="K53" s="2"/>
      <c r="L53" s="2"/>
      <c r="M53" s="2"/>
      <c r="N53" s="2"/>
      <c r="O53" s="2"/>
      <c r="P53" s="2"/>
    </row>
    <row r="54" spans="1:16" s="3" customFormat="1" ht="14.5" x14ac:dyDescent="0.35">
      <c r="B54" s="142"/>
      <c r="C54" s="86" t="s">
        <v>59</v>
      </c>
      <c r="D54" s="437" t="s">
        <v>854</v>
      </c>
      <c r="E54" s="46"/>
      <c r="G54" s="2"/>
      <c r="H54" s="4" t="s">
        <v>65</v>
      </c>
      <c r="I54" s="2"/>
      <c r="J54" s="2"/>
      <c r="K54" s="2"/>
      <c r="L54" s="2"/>
      <c r="M54" s="2"/>
      <c r="N54" s="2"/>
      <c r="O54" s="2"/>
      <c r="P54" s="2"/>
    </row>
    <row r="55" spans="1:16" s="3" customFormat="1" ht="14.5" thickBot="1" x14ac:dyDescent="0.35">
      <c r="B55" s="142"/>
      <c r="C55" s="86" t="s">
        <v>61</v>
      </c>
      <c r="D55" s="20"/>
      <c r="E55" s="46"/>
      <c r="G55" s="2"/>
      <c r="H55" s="4" t="s">
        <v>66</v>
      </c>
      <c r="I55" s="2"/>
      <c r="J55" s="2"/>
      <c r="K55" s="2"/>
      <c r="L55" s="2"/>
      <c r="M55" s="2"/>
      <c r="N55" s="2"/>
      <c r="O55" s="2"/>
      <c r="P55" s="2"/>
    </row>
    <row r="56" spans="1:16" s="3" customFormat="1" ht="14.5" thickBot="1" x14ac:dyDescent="0.35">
      <c r="B56" s="142"/>
      <c r="C56" s="82" t="s">
        <v>263</v>
      </c>
      <c r="D56" s="48"/>
      <c r="E56" s="46"/>
      <c r="G56" s="2"/>
      <c r="H56" s="4" t="s">
        <v>67</v>
      </c>
      <c r="I56" s="2"/>
      <c r="J56" s="2"/>
      <c r="K56" s="2"/>
      <c r="L56" s="2"/>
      <c r="M56" s="2"/>
      <c r="N56" s="2"/>
      <c r="O56" s="2"/>
      <c r="P56" s="2"/>
    </row>
    <row r="57" spans="1:16" s="3" customFormat="1" x14ac:dyDescent="0.3">
      <c r="B57" s="142"/>
      <c r="C57" s="86" t="s">
        <v>57</v>
      </c>
      <c r="D57" s="19" t="s">
        <v>857</v>
      </c>
      <c r="E57" s="46"/>
      <c r="G57" s="2"/>
      <c r="H57" s="4" t="s">
        <v>68</v>
      </c>
      <c r="I57" s="2"/>
      <c r="J57" s="2"/>
      <c r="K57" s="2"/>
      <c r="L57" s="2"/>
      <c r="M57" s="2"/>
      <c r="N57" s="2"/>
      <c r="O57" s="2"/>
      <c r="P57" s="2"/>
    </row>
    <row r="58" spans="1:16" s="3" customFormat="1" ht="14.5" x14ac:dyDescent="0.35">
      <c r="B58" s="142"/>
      <c r="C58" s="86" t="s">
        <v>59</v>
      </c>
      <c r="D58" s="438" t="s">
        <v>858</v>
      </c>
      <c r="E58" s="46"/>
      <c r="G58" s="2"/>
      <c r="H58" s="4" t="s">
        <v>69</v>
      </c>
      <c r="I58" s="2"/>
      <c r="J58" s="2"/>
      <c r="K58" s="2"/>
      <c r="L58" s="2"/>
      <c r="M58" s="2"/>
      <c r="N58" s="2"/>
      <c r="O58" s="2"/>
      <c r="P58" s="2"/>
    </row>
    <row r="59" spans="1:16" ht="14.5" thickBot="1" x14ac:dyDescent="0.35">
      <c r="A59" s="3"/>
      <c r="B59" s="142"/>
      <c r="C59" s="86" t="s">
        <v>61</v>
      </c>
      <c r="D59" s="20"/>
      <c r="E59" s="46"/>
      <c r="H59" s="4" t="s">
        <v>70</v>
      </c>
    </row>
    <row r="60" spans="1:16" ht="14.5" thickBot="1" x14ac:dyDescent="0.35">
      <c r="B60" s="142"/>
      <c r="C60" s="82" t="s">
        <v>204</v>
      </c>
      <c r="D60" s="48"/>
      <c r="E60" s="46"/>
      <c r="H60" s="4" t="s">
        <v>71</v>
      </c>
    </row>
    <row r="61" spans="1:16" x14ac:dyDescent="0.3">
      <c r="B61" s="142"/>
      <c r="C61" s="86" t="s">
        <v>57</v>
      </c>
      <c r="D61" s="439" t="s">
        <v>859</v>
      </c>
      <c r="E61" s="46"/>
      <c r="H61" s="4" t="s">
        <v>72</v>
      </c>
    </row>
    <row r="62" spans="1:16" ht="14.5" x14ac:dyDescent="0.35">
      <c r="B62" s="142"/>
      <c r="C62" s="86" t="s">
        <v>59</v>
      </c>
      <c r="D62" s="440" t="s">
        <v>860</v>
      </c>
      <c r="E62" s="46"/>
      <c r="H62" s="4" t="s">
        <v>73</v>
      </c>
    </row>
    <row r="63" spans="1:16" ht="14.5" thickBot="1" x14ac:dyDescent="0.35">
      <c r="B63" s="142"/>
      <c r="C63" s="86" t="s">
        <v>61</v>
      </c>
      <c r="D63" s="20"/>
      <c r="E63" s="46"/>
      <c r="H63" s="4" t="s">
        <v>74</v>
      </c>
    </row>
    <row r="64" spans="1:16" ht="14.5" thickBot="1" x14ac:dyDescent="0.35">
      <c r="B64" s="142"/>
      <c r="C64" s="82" t="s">
        <v>204</v>
      </c>
      <c r="D64" s="48"/>
      <c r="E64" s="46"/>
      <c r="H64" s="4" t="s">
        <v>75</v>
      </c>
    </row>
    <row r="65" spans="2:8" x14ac:dyDescent="0.3">
      <c r="B65" s="142"/>
      <c r="C65" s="86" t="s">
        <v>57</v>
      </c>
      <c r="D65" s="19" t="s">
        <v>861</v>
      </c>
      <c r="E65" s="46"/>
      <c r="H65" s="4" t="s">
        <v>76</v>
      </c>
    </row>
    <row r="66" spans="2:8" ht="14.5" x14ac:dyDescent="0.35">
      <c r="B66" s="142"/>
      <c r="C66" s="86" t="s">
        <v>59</v>
      </c>
      <c r="D66" s="438" t="s">
        <v>862</v>
      </c>
      <c r="E66" s="46"/>
      <c r="H66" s="4" t="s">
        <v>77</v>
      </c>
    </row>
    <row r="67" spans="2:8" ht="14.5" thickBot="1" x14ac:dyDescent="0.35">
      <c r="B67" s="142"/>
      <c r="C67" s="86" t="s">
        <v>61</v>
      </c>
      <c r="D67" s="20"/>
      <c r="E67" s="46"/>
      <c r="H67" s="4" t="s">
        <v>78</v>
      </c>
    </row>
    <row r="68" spans="2:8" ht="14.5" thickBot="1" x14ac:dyDescent="0.35">
      <c r="B68" s="142"/>
      <c r="C68" s="82" t="s">
        <v>204</v>
      </c>
      <c r="D68" s="48"/>
      <c r="E68" s="46"/>
      <c r="H68" s="4" t="s">
        <v>79</v>
      </c>
    </row>
    <row r="69" spans="2:8" x14ac:dyDescent="0.3">
      <c r="B69" s="142"/>
      <c r="C69" s="86" t="s">
        <v>57</v>
      </c>
      <c r="D69" s="19"/>
      <c r="E69" s="46"/>
      <c r="H69" s="4" t="s">
        <v>80</v>
      </c>
    </row>
    <row r="70" spans="2:8" x14ac:dyDescent="0.3">
      <c r="B70" s="142"/>
      <c r="C70" s="86" t="s">
        <v>59</v>
      </c>
      <c r="D70" s="17"/>
      <c r="E70" s="46"/>
      <c r="H70" s="4" t="s">
        <v>81</v>
      </c>
    </row>
    <row r="71" spans="2:8" ht="14.5" thickBot="1" x14ac:dyDescent="0.35">
      <c r="B71" s="142"/>
      <c r="C71" s="86" t="s">
        <v>61</v>
      </c>
      <c r="D71" s="20"/>
      <c r="E71" s="46"/>
      <c r="H71" s="4" t="s">
        <v>82</v>
      </c>
    </row>
    <row r="72" spans="2:8" ht="14.5" thickBot="1" x14ac:dyDescent="0.35">
      <c r="B72" s="146"/>
      <c r="C72" s="147"/>
      <c r="D72" s="87"/>
      <c r="E72" s="58"/>
      <c r="H72" s="4" t="s">
        <v>83</v>
      </c>
    </row>
    <row r="73" spans="2:8" x14ac:dyDescent="0.3">
      <c r="H73" s="4" t="s">
        <v>84</v>
      </c>
    </row>
    <row r="74" spans="2:8" ht="14.5" customHeight="1" x14ac:dyDescent="0.3">
      <c r="H74" s="4" t="s">
        <v>85</v>
      </c>
    </row>
    <row r="75" spans="2:8" x14ac:dyDescent="0.3">
      <c r="H75" s="4" t="s">
        <v>86</v>
      </c>
    </row>
    <row r="76" spans="2:8" ht="14" customHeight="1" x14ac:dyDescent="0.3">
      <c r="H76" s="4" t="s">
        <v>87</v>
      </c>
    </row>
    <row r="77" spans="2:8" x14ac:dyDescent="0.3">
      <c r="H77" s="4" t="s">
        <v>88</v>
      </c>
    </row>
    <row r="78" spans="2:8" x14ac:dyDescent="0.3">
      <c r="H78" s="4" t="s">
        <v>89</v>
      </c>
    </row>
    <row r="79" spans="2:8" ht="14" customHeight="1" x14ac:dyDescent="0.3">
      <c r="H79" s="4" t="s">
        <v>90</v>
      </c>
    </row>
    <row r="80" spans="2:8" x14ac:dyDescent="0.3">
      <c r="H80" s="4" t="s">
        <v>91</v>
      </c>
    </row>
    <row r="81" spans="8:8" x14ac:dyDescent="0.3">
      <c r="H81" s="4" t="s">
        <v>92</v>
      </c>
    </row>
    <row r="82" spans="8:8" x14ac:dyDescent="0.3">
      <c r="H82" s="4" t="s">
        <v>93</v>
      </c>
    </row>
    <row r="83" spans="8:8" x14ac:dyDescent="0.3">
      <c r="H83" s="4" t="s">
        <v>94</v>
      </c>
    </row>
    <row r="84" spans="8:8" x14ac:dyDescent="0.3">
      <c r="H84" s="4" t="s">
        <v>95</v>
      </c>
    </row>
    <row r="85" spans="8:8" x14ac:dyDescent="0.3">
      <c r="H85" s="4" t="s">
        <v>96</v>
      </c>
    </row>
    <row r="86" spans="8:8" x14ac:dyDescent="0.3">
      <c r="H86" s="4" t="s">
        <v>97</v>
      </c>
    </row>
    <row r="87" spans="8:8" x14ac:dyDescent="0.3">
      <c r="H87" s="4" t="s">
        <v>98</v>
      </c>
    </row>
    <row r="88" spans="8:8" x14ac:dyDescent="0.3">
      <c r="H88" s="4" t="s">
        <v>99</v>
      </c>
    </row>
    <row r="89" spans="8:8" x14ac:dyDescent="0.3">
      <c r="H89" s="4" t="s">
        <v>100</v>
      </c>
    </row>
    <row r="90" spans="8:8" x14ac:dyDescent="0.3">
      <c r="H90" s="4" t="s">
        <v>101</v>
      </c>
    </row>
    <row r="91" spans="8:8" x14ac:dyDescent="0.3">
      <c r="H91" s="4" t="s">
        <v>102</v>
      </c>
    </row>
    <row r="92" spans="8:8" x14ac:dyDescent="0.3">
      <c r="H92" s="4" t="s">
        <v>103</v>
      </c>
    </row>
    <row r="93" spans="8:8" x14ac:dyDescent="0.3">
      <c r="H93" s="4" t="s">
        <v>104</v>
      </c>
    </row>
    <row r="94" spans="8:8" x14ac:dyDescent="0.3">
      <c r="H94" s="4" t="s">
        <v>105</v>
      </c>
    </row>
    <row r="95" spans="8:8" x14ac:dyDescent="0.3">
      <c r="H95" s="4" t="s">
        <v>106</v>
      </c>
    </row>
    <row r="96" spans="8:8" x14ac:dyDescent="0.3">
      <c r="H96" s="4" t="s">
        <v>107</v>
      </c>
    </row>
    <row r="97" spans="8:8" x14ac:dyDescent="0.3">
      <c r="H97" s="4" t="s">
        <v>108</v>
      </c>
    </row>
    <row r="98" spans="8:8" x14ac:dyDescent="0.3">
      <c r="H98" s="4" t="s">
        <v>109</v>
      </c>
    </row>
    <row r="99" spans="8:8" x14ac:dyDescent="0.3">
      <c r="H99" s="4" t="s">
        <v>110</v>
      </c>
    </row>
    <row r="100" spans="8:8" x14ac:dyDescent="0.3">
      <c r="H100" s="4" t="s">
        <v>111</v>
      </c>
    </row>
    <row r="101" spans="8:8" x14ac:dyDescent="0.3">
      <c r="H101" s="4" t="s">
        <v>112</v>
      </c>
    </row>
    <row r="102" spans="8:8" x14ac:dyDescent="0.3">
      <c r="H102" s="4" t="s">
        <v>113</v>
      </c>
    </row>
    <row r="103" spans="8:8" x14ac:dyDescent="0.3">
      <c r="H103" s="4" t="s">
        <v>114</v>
      </c>
    </row>
    <row r="104" spans="8:8" x14ac:dyDescent="0.3">
      <c r="H104" s="4" t="s">
        <v>115</v>
      </c>
    </row>
    <row r="105" spans="8:8" x14ac:dyDescent="0.3">
      <c r="H105" s="4" t="s">
        <v>116</v>
      </c>
    </row>
    <row r="106" spans="8:8" x14ac:dyDescent="0.3">
      <c r="H106" s="4" t="s">
        <v>117</v>
      </c>
    </row>
    <row r="107" spans="8:8" x14ac:dyDescent="0.3">
      <c r="H107" s="4" t="s">
        <v>118</v>
      </c>
    </row>
    <row r="108" spans="8:8" x14ac:dyDescent="0.3">
      <c r="H108" s="4" t="s">
        <v>119</v>
      </c>
    </row>
    <row r="109" spans="8:8" x14ac:dyDescent="0.3">
      <c r="H109" s="4" t="s">
        <v>120</v>
      </c>
    </row>
    <row r="110" spans="8:8" x14ac:dyDescent="0.3">
      <c r="H110" s="4" t="s">
        <v>121</v>
      </c>
    </row>
    <row r="111" spans="8:8" x14ac:dyDescent="0.3">
      <c r="H111" s="4" t="s">
        <v>122</v>
      </c>
    </row>
    <row r="112" spans="8:8" x14ac:dyDescent="0.3">
      <c r="H112" s="4" t="s">
        <v>123</v>
      </c>
    </row>
    <row r="113" spans="8:8" x14ac:dyDescent="0.3">
      <c r="H113" s="4" t="s">
        <v>124</v>
      </c>
    </row>
    <row r="114" spans="8:8" x14ac:dyDescent="0.3">
      <c r="H114" s="4" t="s">
        <v>125</v>
      </c>
    </row>
    <row r="115" spans="8:8" x14ac:dyDescent="0.3">
      <c r="H115" s="4" t="s">
        <v>126</v>
      </c>
    </row>
    <row r="116" spans="8:8" x14ac:dyDescent="0.3">
      <c r="H116" s="4" t="s">
        <v>127</v>
      </c>
    </row>
    <row r="117" spans="8:8" x14ac:dyDescent="0.3">
      <c r="H117" s="4" t="s">
        <v>128</v>
      </c>
    </row>
    <row r="118" spans="8:8" x14ac:dyDescent="0.3">
      <c r="H118" s="4" t="s">
        <v>129</v>
      </c>
    </row>
    <row r="119" spans="8:8" x14ac:dyDescent="0.3">
      <c r="H119" s="4" t="s">
        <v>130</v>
      </c>
    </row>
    <row r="120" spans="8:8" x14ac:dyDescent="0.3">
      <c r="H120" s="4" t="s">
        <v>131</v>
      </c>
    </row>
    <row r="121" spans="8:8" x14ac:dyDescent="0.3">
      <c r="H121" s="4" t="s">
        <v>132</v>
      </c>
    </row>
    <row r="122" spans="8:8" x14ac:dyDescent="0.3">
      <c r="H122" s="4" t="s">
        <v>133</v>
      </c>
    </row>
    <row r="123" spans="8:8" x14ac:dyDescent="0.3">
      <c r="H123" s="4" t="s">
        <v>134</v>
      </c>
    </row>
    <row r="124" spans="8:8" x14ac:dyDescent="0.3">
      <c r="H124" s="4" t="s">
        <v>135</v>
      </c>
    </row>
    <row r="125" spans="8:8" x14ac:dyDescent="0.3">
      <c r="H125" s="4" t="s">
        <v>136</v>
      </c>
    </row>
    <row r="126" spans="8:8" x14ac:dyDescent="0.3">
      <c r="H126" s="4" t="s">
        <v>137</v>
      </c>
    </row>
    <row r="127" spans="8:8" x14ac:dyDescent="0.3">
      <c r="H127" s="4" t="s">
        <v>138</v>
      </c>
    </row>
    <row r="128" spans="8:8" x14ac:dyDescent="0.3">
      <c r="H128" s="4" t="s">
        <v>139</v>
      </c>
    </row>
    <row r="129" spans="8:8" x14ac:dyDescent="0.3">
      <c r="H129" s="4" t="s">
        <v>140</v>
      </c>
    </row>
    <row r="130" spans="8:8" x14ac:dyDescent="0.3">
      <c r="H130" s="4" t="s">
        <v>141</v>
      </c>
    </row>
    <row r="131" spans="8:8" x14ac:dyDescent="0.3">
      <c r="H131" s="4" t="s">
        <v>142</v>
      </c>
    </row>
    <row r="132" spans="8:8" x14ac:dyDescent="0.3">
      <c r="H132" s="4" t="s">
        <v>143</v>
      </c>
    </row>
    <row r="133" spans="8:8" x14ac:dyDescent="0.3">
      <c r="H133" s="4" t="s">
        <v>144</v>
      </c>
    </row>
    <row r="134" spans="8:8" x14ac:dyDescent="0.3">
      <c r="H134" s="4" t="s">
        <v>145</v>
      </c>
    </row>
    <row r="135" spans="8:8" x14ac:dyDescent="0.3">
      <c r="H135" s="4" t="s">
        <v>146</v>
      </c>
    </row>
    <row r="136" spans="8:8" x14ac:dyDescent="0.3">
      <c r="H136" s="4" t="s">
        <v>147</v>
      </c>
    </row>
    <row r="137" spans="8:8" x14ac:dyDescent="0.3">
      <c r="H137" s="4" t="s">
        <v>148</v>
      </c>
    </row>
    <row r="138" spans="8:8" x14ac:dyDescent="0.3">
      <c r="H138" s="4" t="s">
        <v>149</v>
      </c>
    </row>
    <row r="139" spans="8:8" x14ac:dyDescent="0.3">
      <c r="H139" s="4" t="s">
        <v>150</v>
      </c>
    </row>
    <row r="140" spans="8:8" x14ac:dyDescent="0.3">
      <c r="H140" s="4" t="s">
        <v>151</v>
      </c>
    </row>
    <row r="141" spans="8:8" x14ac:dyDescent="0.3">
      <c r="H141" s="4" t="s">
        <v>152</v>
      </c>
    </row>
    <row r="142" spans="8:8" x14ac:dyDescent="0.3">
      <c r="H142" s="4" t="s">
        <v>153</v>
      </c>
    </row>
    <row r="143" spans="8:8" x14ac:dyDescent="0.3">
      <c r="H143" s="4" t="s">
        <v>154</v>
      </c>
    </row>
    <row r="144" spans="8:8" x14ac:dyDescent="0.3">
      <c r="H144" s="4" t="s">
        <v>155</v>
      </c>
    </row>
    <row r="145" spans="8:8" x14ac:dyDescent="0.3">
      <c r="H145" s="4" t="s">
        <v>156</v>
      </c>
    </row>
    <row r="146" spans="8:8" x14ac:dyDescent="0.3">
      <c r="H146" s="4" t="s">
        <v>157</v>
      </c>
    </row>
    <row r="147" spans="8:8" x14ac:dyDescent="0.3">
      <c r="H147" s="4" t="s">
        <v>158</v>
      </c>
    </row>
    <row r="148" spans="8:8" x14ac:dyDescent="0.3">
      <c r="H148" s="4" t="s">
        <v>159</v>
      </c>
    </row>
    <row r="149" spans="8:8" x14ac:dyDescent="0.3">
      <c r="H149" s="4" t="s">
        <v>160</v>
      </c>
    </row>
    <row r="150" spans="8:8" x14ac:dyDescent="0.3">
      <c r="H150" s="4" t="s">
        <v>161</v>
      </c>
    </row>
    <row r="151" spans="8:8" x14ac:dyDescent="0.3">
      <c r="H151" s="4" t="s">
        <v>162</v>
      </c>
    </row>
    <row r="152" spans="8:8" x14ac:dyDescent="0.3">
      <c r="H152" s="4" t="s">
        <v>163</v>
      </c>
    </row>
    <row r="153" spans="8:8" x14ac:dyDescent="0.3">
      <c r="H153" s="4" t="s">
        <v>164</v>
      </c>
    </row>
    <row r="154" spans="8:8" x14ac:dyDescent="0.3">
      <c r="H154" s="4" t="s">
        <v>165</v>
      </c>
    </row>
    <row r="155" spans="8:8" x14ac:dyDescent="0.3">
      <c r="H155" s="4" t="s">
        <v>166</v>
      </c>
    </row>
    <row r="156" spans="8:8" x14ac:dyDescent="0.3">
      <c r="H156" s="4" t="s">
        <v>167</v>
      </c>
    </row>
    <row r="157" spans="8:8" x14ac:dyDescent="0.3">
      <c r="H157" s="4" t="s">
        <v>168</v>
      </c>
    </row>
    <row r="158" spans="8:8" x14ac:dyDescent="0.3">
      <c r="H158" s="4" t="s">
        <v>169</v>
      </c>
    </row>
    <row r="159" spans="8:8" x14ac:dyDescent="0.3">
      <c r="H159" s="4" t="s">
        <v>170</v>
      </c>
    </row>
    <row r="160" spans="8:8" x14ac:dyDescent="0.3">
      <c r="H160" s="4" t="s">
        <v>171</v>
      </c>
    </row>
    <row r="161" spans="8:8" x14ac:dyDescent="0.3">
      <c r="H161" s="4" t="s">
        <v>172</v>
      </c>
    </row>
    <row r="162" spans="8:8" x14ac:dyDescent="0.3">
      <c r="H162" s="4" t="s">
        <v>173</v>
      </c>
    </row>
    <row r="163" spans="8:8" x14ac:dyDescent="0.3">
      <c r="H163" s="4" t="s">
        <v>174</v>
      </c>
    </row>
    <row r="164" spans="8:8" x14ac:dyDescent="0.3">
      <c r="H164" s="4" t="s">
        <v>175</v>
      </c>
    </row>
    <row r="165" spans="8:8" x14ac:dyDescent="0.3">
      <c r="H165" s="4" t="s">
        <v>176</v>
      </c>
    </row>
    <row r="166" spans="8:8" x14ac:dyDescent="0.3">
      <c r="H166" s="4" t="s">
        <v>177</v>
      </c>
    </row>
    <row r="167" spans="8:8" x14ac:dyDescent="0.3">
      <c r="H167" s="4" t="s">
        <v>178</v>
      </c>
    </row>
    <row r="168" spans="8:8" x14ac:dyDescent="0.3">
      <c r="H168" s="4" t="s">
        <v>179</v>
      </c>
    </row>
    <row r="169" spans="8:8" x14ac:dyDescent="0.3">
      <c r="H169" s="4" t="s">
        <v>180</v>
      </c>
    </row>
    <row r="170" spans="8:8" x14ac:dyDescent="0.3">
      <c r="H170" s="4" t="s">
        <v>181</v>
      </c>
    </row>
    <row r="171" spans="8:8" x14ac:dyDescent="0.3">
      <c r="H171" s="4" t="s">
        <v>182</v>
      </c>
    </row>
    <row r="172" spans="8:8" x14ac:dyDescent="0.3">
      <c r="H172" s="4" t="s">
        <v>183</v>
      </c>
    </row>
    <row r="173" spans="8:8" x14ac:dyDescent="0.3">
      <c r="H173" s="4" t="s">
        <v>184</v>
      </c>
    </row>
    <row r="174" spans="8:8" x14ac:dyDescent="0.3">
      <c r="H174" s="4" t="s">
        <v>185</v>
      </c>
    </row>
    <row r="175" spans="8:8" x14ac:dyDescent="0.3">
      <c r="H175" s="4" t="s">
        <v>186</v>
      </c>
    </row>
    <row r="176" spans="8:8" x14ac:dyDescent="0.3">
      <c r="H176" s="4" t="s">
        <v>187</v>
      </c>
    </row>
    <row r="177" spans="8:8" x14ac:dyDescent="0.3">
      <c r="H177" s="4" t="s">
        <v>188</v>
      </c>
    </row>
    <row r="178" spans="8:8" x14ac:dyDescent="0.3">
      <c r="H178" s="4" t="s">
        <v>189</v>
      </c>
    </row>
    <row r="179" spans="8:8" x14ac:dyDescent="0.3">
      <c r="H179" s="4" t="s">
        <v>190</v>
      </c>
    </row>
    <row r="180" spans="8:8" x14ac:dyDescent="0.3">
      <c r="H180" s="4" t="s">
        <v>191</v>
      </c>
    </row>
    <row r="181" spans="8:8" x14ac:dyDescent="0.3">
      <c r="H181" s="4" t="s">
        <v>192</v>
      </c>
    </row>
    <row r="182" spans="8:8" x14ac:dyDescent="0.3">
      <c r="H182" s="4" t="s">
        <v>193</v>
      </c>
    </row>
    <row r="183" spans="8:8" x14ac:dyDescent="0.3">
      <c r="H183" s="4" t="s">
        <v>194</v>
      </c>
    </row>
    <row r="184" spans="8:8" x14ac:dyDescent="0.3">
      <c r="H184" s="4" t="s">
        <v>195</v>
      </c>
    </row>
    <row r="185" spans="8:8" x14ac:dyDescent="0.3">
      <c r="H185" s="4" t="s">
        <v>196</v>
      </c>
    </row>
    <row r="186" spans="8:8" x14ac:dyDescent="0.3">
      <c r="H186" s="4" t="s">
        <v>197</v>
      </c>
    </row>
    <row r="187" spans="8:8" x14ac:dyDescent="0.3">
      <c r="H187" s="4" t="s">
        <v>198</v>
      </c>
    </row>
    <row r="188" spans="8:8" x14ac:dyDescent="0.3">
      <c r="H188" s="4" t="s">
        <v>199</v>
      </c>
    </row>
    <row r="189" spans="8:8" x14ac:dyDescent="0.3">
      <c r="H189"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54" r:id="rId1" display="mailto:makereta.konrote@govnet.gov.fj" xr:uid="{706B911A-353C-E448-9ACA-9CEECF8F356A}"/>
    <hyperlink ref="D48" r:id="rId2" xr:uid="{CDF40FDD-AD42-6E49-BE3F-27CB0550CD5C}"/>
    <hyperlink ref="D58" r:id="rId3" xr:uid="{D264C545-24AF-4C4C-8499-4612F27601A4}"/>
    <hyperlink ref="D62" r:id="rId4" xr:uid="{3A32371B-DB2B-724D-9287-6BC4ECD9202D}"/>
    <hyperlink ref="D66" r:id="rId5" xr:uid="{F933F39A-A91D-204D-BFDD-46D617B327EF}"/>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66"/>
  <sheetViews>
    <sheetView topLeftCell="M3" zoomScale="70" zoomScaleNormal="70" workbookViewId="0">
      <selection activeCell="U10" sqref="U10:V10"/>
    </sheetView>
  </sheetViews>
  <sheetFormatPr defaultColWidth="8.6328125" defaultRowHeight="14" x14ac:dyDescent="0.3"/>
  <cols>
    <col min="1" max="1" width="1.453125" style="22" customWidth="1"/>
    <col min="2" max="2" width="1.453125" style="21" customWidth="1"/>
    <col min="3" max="3" width="10.36328125" style="21" customWidth="1"/>
    <col min="4" max="4" width="21" style="21" customWidth="1"/>
    <col min="5" max="5" width="27.453125" style="22" customWidth="1"/>
    <col min="6" max="6" width="22.6328125" style="22" customWidth="1"/>
    <col min="7" max="7" width="13.453125" style="22" customWidth="1"/>
    <col min="8" max="8" width="1.81640625" style="22" customWidth="1"/>
    <col min="9" max="9" width="11.1796875" style="22" customWidth="1"/>
    <col min="10" max="10" width="6.1796875" style="22" customWidth="1"/>
    <col min="11" max="12" width="18.1796875" style="22" customWidth="1"/>
    <col min="13" max="13" width="27.6328125" style="22" customWidth="1"/>
    <col min="14" max="14" width="18.453125" style="22" customWidth="1"/>
    <col min="15" max="15" width="14.1796875" style="22" customWidth="1"/>
    <col min="16" max="16" width="1.81640625" style="22" customWidth="1"/>
    <col min="17" max="17" width="10.1796875" style="22" customWidth="1"/>
    <col min="18" max="19" width="8.6328125" style="22"/>
    <col min="20" max="20" width="23" style="22" customWidth="1"/>
    <col min="21" max="21" width="28.1796875" style="22" customWidth="1"/>
    <col min="22" max="22" width="23.81640625" style="22" customWidth="1"/>
    <col min="23" max="23" width="12.1796875" style="22" customWidth="1"/>
    <col min="24" max="24" width="2.1796875" style="22" customWidth="1"/>
    <col min="25" max="25" width="10.81640625" style="22" customWidth="1"/>
    <col min="26" max="26" width="5.81640625" style="22" customWidth="1"/>
    <col min="27" max="27" width="4.6328125" style="22" customWidth="1"/>
    <col min="28" max="28" width="24.81640625" style="22" customWidth="1"/>
    <col min="29" max="29" width="22.453125" style="22" customWidth="1"/>
    <col min="30" max="30" width="30.453125" style="22" customWidth="1"/>
    <col min="31" max="31" width="13.453125" style="22" customWidth="1"/>
    <col min="32" max="32" width="2.6328125" style="22" customWidth="1"/>
    <col min="33" max="33" width="10.81640625" style="22" customWidth="1"/>
    <col min="34" max="34" width="4.81640625" style="22" customWidth="1"/>
    <col min="35" max="35" width="5" style="22" customWidth="1"/>
    <col min="36" max="36" width="23.1796875" style="22" customWidth="1"/>
    <col min="37" max="37" width="21" style="22" customWidth="1"/>
    <col min="38" max="38" width="32.1796875" style="22" customWidth="1"/>
    <col min="39" max="39" width="14.1796875" style="22" customWidth="1"/>
    <col min="40" max="40" width="2.81640625" style="22" customWidth="1"/>
    <col min="41" max="16384" width="8.6328125" style="22"/>
  </cols>
  <sheetData>
    <row r="1" spans="2:40" ht="14.5" thickBot="1" x14ac:dyDescent="0.35"/>
    <row r="2" spans="2:40" ht="14.5" thickBot="1" x14ac:dyDescent="0.35">
      <c r="B2" s="65"/>
      <c r="C2" s="66"/>
      <c r="D2" s="66"/>
      <c r="E2" s="67"/>
      <c r="F2" s="67"/>
      <c r="G2" s="67"/>
      <c r="H2" s="68"/>
      <c r="J2" s="65"/>
      <c r="K2" s="66"/>
      <c r="L2" s="66"/>
      <c r="M2" s="67"/>
      <c r="N2" s="67"/>
      <c r="O2" s="67"/>
      <c r="P2" s="68"/>
      <c r="R2" s="65"/>
      <c r="S2" s="66"/>
      <c r="T2" s="66"/>
      <c r="U2" s="67"/>
      <c r="V2" s="67"/>
      <c r="W2" s="67"/>
      <c r="X2" s="68"/>
      <c r="Z2" s="65"/>
      <c r="AA2" s="66"/>
      <c r="AB2" s="66"/>
      <c r="AC2" s="67"/>
      <c r="AD2" s="67"/>
      <c r="AE2" s="67"/>
      <c r="AF2" s="68"/>
      <c r="AH2" s="65"/>
      <c r="AI2" s="66"/>
      <c r="AJ2" s="66"/>
      <c r="AK2" s="67"/>
      <c r="AL2" s="67"/>
      <c r="AM2" s="67"/>
      <c r="AN2" s="68"/>
    </row>
    <row r="3" spans="2:40" ht="20.5" customHeight="1" thickBot="1" x14ac:dyDescent="0.45">
      <c r="B3" s="69"/>
      <c r="C3" s="563" t="s">
        <v>778</v>
      </c>
      <c r="D3" s="564"/>
      <c r="E3" s="564"/>
      <c r="F3" s="564"/>
      <c r="G3" s="565"/>
      <c r="H3" s="70"/>
      <c r="J3" s="69"/>
      <c r="K3" s="563" t="s">
        <v>779</v>
      </c>
      <c r="L3" s="564"/>
      <c r="M3" s="564"/>
      <c r="N3" s="564"/>
      <c r="O3" s="565"/>
      <c r="P3" s="70"/>
      <c r="R3" s="69"/>
      <c r="S3" s="563" t="s">
        <v>780</v>
      </c>
      <c r="T3" s="564"/>
      <c r="U3" s="564"/>
      <c r="V3" s="564"/>
      <c r="W3" s="565"/>
      <c r="X3" s="70"/>
      <c r="Z3" s="69"/>
      <c r="AA3" s="563" t="s">
        <v>781</v>
      </c>
      <c r="AB3" s="564"/>
      <c r="AC3" s="564"/>
      <c r="AD3" s="564"/>
      <c r="AE3" s="565"/>
      <c r="AF3" s="70"/>
      <c r="AH3" s="69"/>
      <c r="AI3" s="563" t="s">
        <v>782</v>
      </c>
      <c r="AJ3" s="564"/>
      <c r="AK3" s="564"/>
      <c r="AL3" s="564"/>
      <c r="AM3" s="565"/>
      <c r="AN3" s="70"/>
    </row>
    <row r="4" spans="2:40" ht="14.5" customHeight="1" x14ac:dyDescent="0.3">
      <c r="B4" s="566"/>
      <c r="C4" s="567"/>
      <c r="D4" s="567"/>
      <c r="E4" s="567"/>
      <c r="F4" s="567"/>
      <c r="G4" s="72"/>
      <c r="H4" s="70"/>
      <c r="J4" s="568"/>
      <c r="K4" s="567"/>
      <c r="L4" s="567"/>
      <c r="M4" s="567"/>
      <c r="N4" s="567"/>
      <c r="O4" s="72"/>
      <c r="P4" s="70"/>
      <c r="R4" s="568"/>
      <c r="S4" s="567"/>
      <c r="T4" s="567"/>
      <c r="U4" s="567"/>
      <c r="V4" s="567"/>
      <c r="W4" s="72"/>
      <c r="X4" s="70"/>
      <c r="Z4" s="568"/>
      <c r="AA4" s="567"/>
      <c r="AB4" s="567"/>
      <c r="AC4" s="567"/>
      <c r="AD4" s="567"/>
      <c r="AE4" s="72"/>
      <c r="AF4" s="70"/>
      <c r="AH4" s="568"/>
      <c r="AI4" s="567"/>
      <c r="AJ4" s="567"/>
      <c r="AK4" s="567"/>
      <c r="AL4" s="567"/>
      <c r="AM4" s="72"/>
      <c r="AN4" s="70"/>
    </row>
    <row r="5" spans="2:40" x14ac:dyDescent="0.3">
      <c r="B5" s="71"/>
      <c r="C5" s="561"/>
      <c r="D5" s="561"/>
      <c r="E5" s="561"/>
      <c r="F5" s="561"/>
      <c r="G5" s="72"/>
      <c r="H5" s="70"/>
      <c r="J5" s="71"/>
      <c r="K5" s="561"/>
      <c r="L5" s="561"/>
      <c r="M5" s="561"/>
      <c r="N5" s="561"/>
      <c r="O5" s="72"/>
      <c r="P5" s="70"/>
      <c r="R5" s="71"/>
      <c r="S5" s="561"/>
      <c r="T5" s="561"/>
      <c r="U5" s="561"/>
      <c r="V5" s="561"/>
      <c r="W5" s="72"/>
      <c r="X5" s="70"/>
      <c r="Z5" s="71"/>
      <c r="AA5" s="561"/>
      <c r="AB5" s="561"/>
      <c r="AC5" s="561"/>
      <c r="AD5" s="561"/>
      <c r="AE5" s="72"/>
      <c r="AF5" s="70"/>
      <c r="AH5" s="71"/>
      <c r="AI5" s="561"/>
      <c r="AJ5" s="561"/>
      <c r="AK5" s="561"/>
      <c r="AL5" s="561"/>
      <c r="AM5" s="72"/>
      <c r="AN5" s="70"/>
    </row>
    <row r="6" spans="2:40" x14ac:dyDescent="0.3">
      <c r="B6" s="71"/>
      <c r="C6" s="47"/>
      <c r="D6" s="52"/>
      <c r="E6" s="48"/>
      <c r="F6" s="72"/>
      <c r="G6" s="72"/>
      <c r="H6" s="70"/>
      <c r="J6" s="71"/>
      <c r="K6" s="47"/>
      <c r="L6" s="52"/>
      <c r="M6" s="48"/>
      <c r="N6" s="72"/>
      <c r="O6" s="72"/>
      <c r="P6" s="70"/>
      <c r="R6" s="71"/>
      <c r="S6" s="47"/>
      <c r="T6" s="52"/>
      <c r="U6" s="48"/>
      <c r="V6" s="72"/>
      <c r="W6" s="72"/>
      <c r="X6" s="70"/>
      <c r="Z6" s="71"/>
      <c r="AA6" s="47"/>
      <c r="AB6" s="52"/>
      <c r="AC6" s="48"/>
      <c r="AD6" s="72"/>
      <c r="AE6" s="72"/>
      <c r="AF6" s="70"/>
      <c r="AH6" s="71"/>
      <c r="AI6" s="47"/>
      <c r="AJ6" s="52"/>
      <c r="AK6" s="48"/>
      <c r="AL6" s="72"/>
      <c r="AM6" s="72"/>
      <c r="AN6" s="70"/>
    </row>
    <row r="7" spans="2:40" ht="14" customHeight="1" thickBot="1" x14ac:dyDescent="0.35">
      <c r="B7" s="71"/>
      <c r="C7" s="562" t="s">
        <v>230</v>
      </c>
      <c r="D7" s="562"/>
      <c r="E7" s="49"/>
      <c r="F7" s="72"/>
      <c r="G7" s="72"/>
      <c r="H7" s="70"/>
      <c r="J7" s="71"/>
      <c r="K7" s="562" t="s">
        <v>230</v>
      </c>
      <c r="L7" s="562"/>
      <c r="M7" s="49"/>
      <c r="N7" s="72"/>
      <c r="O7" s="72"/>
      <c r="P7" s="70"/>
      <c r="R7" s="71"/>
      <c r="S7" s="562" t="s">
        <v>230</v>
      </c>
      <c r="T7" s="562"/>
      <c r="U7" s="49"/>
      <c r="V7" s="72"/>
      <c r="W7" s="72"/>
      <c r="X7" s="70"/>
      <c r="Z7" s="71"/>
      <c r="AA7" s="562" t="s">
        <v>230</v>
      </c>
      <c r="AB7" s="562"/>
      <c r="AC7" s="49"/>
      <c r="AD7" s="72"/>
      <c r="AE7" s="72"/>
      <c r="AF7" s="70"/>
      <c r="AH7" s="71"/>
      <c r="AI7" s="562" t="s">
        <v>230</v>
      </c>
      <c r="AJ7" s="562"/>
      <c r="AK7" s="49"/>
      <c r="AL7" s="72"/>
      <c r="AM7" s="72"/>
      <c r="AN7" s="70"/>
    </row>
    <row r="8" spans="2:40" ht="27.75" customHeight="1" thickBot="1" x14ac:dyDescent="0.35">
      <c r="B8" s="71"/>
      <c r="C8" s="569" t="s">
        <v>238</v>
      </c>
      <c r="D8" s="569"/>
      <c r="E8" s="569"/>
      <c r="F8" s="569"/>
      <c r="G8" s="72"/>
      <c r="H8" s="70"/>
      <c r="I8" s="372"/>
      <c r="J8" s="71"/>
      <c r="K8" s="569" t="s">
        <v>238</v>
      </c>
      <c r="L8" s="569"/>
      <c r="M8" s="569"/>
      <c r="N8" s="569"/>
      <c r="O8" s="72"/>
      <c r="P8" s="70"/>
      <c r="Q8" s="368"/>
      <c r="R8" s="71"/>
      <c r="S8" s="569" t="s">
        <v>238</v>
      </c>
      <c r="T8" s="569"/>
      <c r="U8" s="569"/>
      <c r="V8" s="569"/>
      <c r="W8" s="72"/>
      <c r="X8" s="70"/>
      <c r="Y8" s="368"/>
      <c r="Z8" s="71"/>
      <c r="AA8" s="569" t="s">
        <v>238</v>
      </c>
      <c r="AB8" s="569"/>
      <c r="AC8" s="569"/>
      <c r="AD8" s="569"/>
      <c r="AE8" s="72"/>
      <c r="AF8" s="70"/>
      <c r="AG8" s="377"/>
      <c r="AH8" s="71"/>
      <c r="AI8" s="569" t="s">
        <v>238</v>
      </c>
      <c r="AJ8" s="569"/>
      <c r="AK8" s="569"/>
      <c r="AL8" s="569"/>
      <c r="AM8" s="72"/>
      <c r="AN8" s="70"/>
    </row>
    <row r="9" spans="2:40" ht="50" customHeight="1" thickBot="1" x14ac:dyDescent="0.35">
      <c r="B9" s="71"/>
      <c r="C9" s="570" t="s">
        <v>877</v>
      </c>
      <c r="D9" s="570"/>
      <c r="E9" s="571">
        <v>239891</v>
      </c>
      <c r="F9" s="572"/>
      <c r="G9" s="72"/>
      <c r="H9" s="70"/>
      <c r="J9" s="71"/>
      <c r="K9" s="570" t="s">
        <v>1101</v>
      </c>
      <c r="L9" s="570"/>
      <c r="M9" s="573">
        <v>433195</v>
      </c>
      <c r="N9" s="574"/>
      <c r="O9" s="72"/>
      <c r="P9" s="70"/>
      <c r="R9" s="71"/>
      <c r="S9" s="570" t="s">
        <v>880</v>
      </c>
      <c r="T9" s="570"/>
      <c r="U9" s="571">
        <v>716671</v>
      </c>
      <c r="V9" s="572"/>
      <c r="W9" s="72"/>
      <c r="X9" s="70"/>
      <c r="Z9" s="71"/>
      <c r="AA9" s="570" t="s">
        <v>657</v>
      </c>
      <c r="AB9" s="570"/>
      <c r="AC9" s="571"/>
      <c r="AD9" s="572"/>
      <c r="AE9" s="72"/>
      <c r="AF9" s="70"/>
      <c r="AH9" s="71"/>
      <c r="AI9" s="570" t="s">
        <v>657</v>
      </c>
      <c r="AJ9" s="570"/>
      <c r="AK9" s="571"/>
      <c r="AL9" s="572"/>
      <c r="AM9" s="72"/>
      <c r="AN9" s="70"/>
    </row>
    <row r="10" spans="2:40" ht="130" customHeight="1" thickBot="1" x14ac:dyDescent="0.35">
      <c r="B10" s="71"/>
      <c r="C10" s="562" t="s">
        <v>231</v>
      </c>
      <c r="D10" s="562"/>
      <c r="E10" s="575" t="s">
        <v>863</v>
      </c>
      <c r="F10" s="576"/>
      <c r="G10" s="72"/>
      <c r="H10" s="70"/>
      <c r="J10" s="71"/>
      <c r="K10" s="562" t="s">
        <v>231</v>
      </c>
      <c r="L10" s="562"/>
      <c r="M10" s="575" t="s">
        <v>878</v>
      </c>
      <c r="N10" s="576"/>
      <c r="O10" s="72"/>
      <c r="P10" s="70"/>
      <c r="R10" s="71"/>
      <c r="S10" s="562" t="s">
        <v>231</v>
      </c>
      <c r="T10" s="562"/>
      <c r="U10" s="575" t="s">
        <v>1083</v>
      </c>
      <c r="V10" s="576"/>
      <c r="W10" s="72"/>
      <c r="X10" s="70"/>
      <c r="Z10" s="71"/>
      <c r="AA10" s="562" t="s">
        <v>231</v>
      </c>
      <c r="AB10" s="562"/>
      <c r="AC10" s="592"/>
      <c r="AD10" s="593"/>
      <c r="AE10" s="72"/>
      <c r="AF10" s="70"/>
      <c r="AH10" s="71"/>
      <c r="AI10" s="562" t="s">
        <v>231</v>
      </c>
      <c r="AJ10" s="562"/>
      <c r="AK10" s="592"/>
      <c r="AL10" s="593"/>
      <c r="AM10" s="72"/>
      <c r="AN10" s="70"/>
    </row>
    <row r="11" spans="2:40" ht="14.5" thickBot="1" x14ac:dyDescent="0.35">
      <c r="B11" s="71"/>
      <c r="C11" s="52"/>
      <c r="D11" s="52"/>
      <c r="E11" s="72"/>
      <c r="F11" s="72"/>
      <c r="G11" s="72"/>
      <c r="H11" s="70"/>
      <c r="J11" s="71"/>
      <c r="K11" s="52"/>
      <c r="L11" s="52"/>
      <c r="M11" s="72"/>
      <c r="N11" s="72"/>
      <c r="O11" s="72"/>
      <c r="P11" s="70"/>
      <c r="R11" s="71"/>
      <c r="S11" s="52"/>
      <c r="T11" s="52"/>
      <c r="U11" s="72"/>
      <c r="V11" s="72"/>
      <c r="W11" s="72"/>
      <c r="X11" s="70"/>
      <c r="Z11" s="71"/>
      <c r="AA11" s="52"/>
      <c r="AB11" s="52"/>
      <c r="AC11" s="72"/>
      <c r="AD11" s="72"/>
      <c r="AE11" s="72"/>
      <c r="AF11" s="70"/>
      <c r="AH11" s="71"/>
      <c r="AI11" s="52"/>
      <c r="AJ11" s="52"/>
      <c r="AK11" s="72"/>
      <c r="AL11" s="72"/>
      <c r="AM11" s="72"/>
      <c r="AN11" s="70"/>
    </row>
    <row r="12" spans="2:40" ht="18.75" customHeight="1" thickBot="1" x14ac:dyDescent="0.35">
      <c r="B12" s="71"/>
      <c r="C12" s="562" t="s">
        <v>295</v>
      </c>
      <c r="D12" s="562"/>
      <c r="E12" s="571" t="s">
        <v>864</v>
      </c>
      <c r="F12" s="572"/>
      <c r="G12" s="72"/>
      <c r="H12" s="70"/>
      <c r="J12" s="71"/>
      <c r="K12" s="562" t="s">
        <v>295</v>
      </c>
      <c r="L12" s="562"/>
      <c r="M12" s="571" t="s">
        <v>864</v>
      </c>
      <c r="N12" s="572"/>
      <c r="O12" s="72"/>
      <c r="P12" s="70"/>
      <c r="R12" s="71"/>
      <c r="S12" s="562" t="s">
        <v>295</v>
      </c>
      <c r="T12" s="562"/>
      <c r="U12" s="571"/>
      <c r="V12" s="572"/>
      <c r="W12" s="72"/>
      <c r="X12" s="70"/>
      <c r="Z12" s="71"/>
      <c r="AA12" s="562" t="s">
        <v>295</v>
      </c>
      <c r="AB12" s="562"/>
      <c r="AC12" s="571"/>
      <c r="AD12" s="572"/>
      <c r="AE12" s="72"/>
      <c r="AF12" s="70"/>
      <c r="AH12" s="71"/>
      <c r="AI12" s="562" t="s">
        <v>295</v>
      </c>
      <c r="AJ12" s="562"/>
      <c r="AK12" s="571"/>
      <c r="AL12" s="572"/>
      <c r="AM12" s="72"/>
      <c r="AN12" s="70"/>
    </row>
    <row r="13" spans="2:40" ht="15" customHeight="1" x14ac:dyDescent="0.3">
      <c r="B13" s="71"/>
      <c r="C13" s="577" t="s">
        <v>294</v>
      </c>
      <c r="D13" s="577"/>
      <c r="E13" s="577"/>
      <c r="F13" s="577"/>
      <c r="G13" s="72"/>
      <c r="H13" s="70"/>
      <c r="J13" s="71"/>
      <c r="K13" s="577" t="s">
        <v>294</v>
      </c>
      <c r="L13" s="577"/>
      <c r="M13" s="577"/>
      <c r="N13" s="577"/>
      <c r="O13" s="72"/>
      <c r="P13" s="70"/>
      <c r="R13" s="71"/>
      <c r="S13" s="577" t="s">
        <v>294</v>
      </c>
      <c r="T13" s="577"/>
      <c r="U13" s="577"/>
      <c r="V13" s="577"/>
      <c r="W13" s="72"/>
      <c r="X13" s="70"/>
      <c r="Z13" s="71"/>
      <c r="AA13" s="577" t="s">
        <v>294</v>
      </c>
      <c r="AB13" s="577"/>
      <c r="AC13" s="577"/>
      <c r="AD13" s="577"/>
      <c r="AE13" s="72"/>
      <c r="AF13" s="70"/>
      <c r="AH13" s="71"/>
      <c r="AI13" s="577" t="s">
        <v>294</v>
      </c>
      <c r="AJ13" s="577"/>
      <c r="AK13" s="577"/>
      <c r="AL13" s="577"/>
      <c r="AM13" s="72"/>
      <c r="AN13" s="70"/>
    </row>
    <row r="14" spans="2:40" ht="15" customHeight="1" x14ac:dyDescent="0.3">
      <c r="B14" s="71"/>
      <c r="C14" s="363"/>
      <c r="D14" s="363"/>
      <c r="E14" s="363"/>
      <c r="F14" s="363"/>
      <c r="G14" s="72"/>
      <c r="H14" s="70"/>
      <c r="J14" s="71"/>
      <c r="K14" s="363"/>
      <c r="L14" s="363"/>
      <c r="M14" s="363"/>
      <c r="N14" s="363"/>
      <c r="O14" s="72"/>
      <c r="P14" s="70"/>
      <c r="R14" s="71"/>
      <c r="S14" s="363"/>
      <c r="T14" s="363"/>
      <c r="U14" s="363"/>
      <c r="V14" s="363"/>
      <c r="W14" s="72"/>
      <c r="X14" s="70"/>
      <c r="Z14" s="71"/>
      <c r="AA14" s="371"/>
      <c r="AB14" s="371"/>
      <c r="AC14" s="371"/>
      <c r="AD14" s="371"/>
      <c r="AE14" s="72"/>
      <c r="AF14" s="70"/>
      <c r="AH14" s="71"/>
      <c r="AI14" s="371"/>
      <c r="AJ14" s="371"/>
      <c r="AK14" s="371"/>
      <c r="AL14" s="371"/>
      <c r="AM14" s="72"/>
      <c r="AN14" s="70"/>
    </row>
    <row r="15" spans="2:40" ht="14.5" customHeight="1" thickBot="1" x14ac:dyDescent="0.35">
      <c r="B15" s="71"/>
      <c r="C15" s="562" t="s">
        <v>214</v>
      </c>
      <c r="D15" s="562"/>
      <c r="E15" s="72"/>
      <c r="F15" s="72"/>
      <c r="G15" s="72"/>
      <c r="H15" s="70"/>
      <c r="I15" s="23"/>
      <c r="J15" s="71"/>
      <c r="K15" s="562" t="s">
        <v>214</v>
      </c>
      <c r="L15" s="562"/>
      <c r="M15" s="72"/>
      <c r="N15" s="72"/>
      <c r="O15" s="72"/>
      <c r="P15" s="70"/>
      <c r="R15" s="71"/>
      <c r="S15" s="562" t="s">
        <v>214</v>
      </c>
      <c r="T15" s="562"/>
      <c r="U15" s="72"/>
      <c r="V15" s="72"/>
      <c r="W15" s="72"/>
      <c r="X15" s="70"/>
      <c r="Z15" s="71"/>
      <c r="AA15" s="562" t="s">
        <v>214</v>
      </c>
      <c r="AB15" s="562"/>
      <c r="AC15" s="72"/>
      <c r="AD15" s="72"/>
      <c r="AE15" s="72"/>
      <c r="AF15" s="70"/>
      <c r="AH15" s="71"/>
      <c r="AI15" s="562" t="s">
        <v>214</v>
      </c>
      <c r="AJ15" s="562"/>
      <c r="AK15" s="72"/>
      <c r="AL15" s="72"/>
      <c r="AM15" s="72"/>
      <c r="AN15" s="70"/>
    </row>
    <row r="16" spans="2:40" ht="50" customHeight="1" thickBot="1" x14ac:dyDescent="0.35">
      <c r="B16" s="71"/>
      <c r="C16" s="562" t="s">
        <v>271</v>
      </c>
      <c r="D16" s="562"/>
      <c r="E16" s="153" t="s">
        <v>215</v>
      </c>
      <c r="F16" s="154" t="s">
        <v>216</v>
      </c>
      <c r="G16" s="72"/>
      <c r="H16" s="70"/>
      <c r="I16" s="23"/>
      <c r="J16" s="71"/>
      <c r="K16" s="562" t="s">
        <v>271</v>
      </c>
      <c r="L16" s="562"/>
      <c r="M16" s="153" t="s">
        <v>215</v>
      </c>
      <c r="N16" s="154" t="s">
        <v>216</v>
      </c>
      <c r="O16" s="72"/>
      <c r="P16" s="70"/>
      <c r="R16" s="71"/>
      <c r="S16" s="562" t="s">
        <v>271</v>
      </c>
      <c r="T16" s="562"/>
      <c r="U16" s="153" t="s">
        <v>215</v>
      </c>
      <c r="V16" s="154" t="s">
        <v>216</v>
      </c>
      <c r="W16" s="72"/>
      <c r="X16" s="70"/>
      <c r="Z16" s="71"/>
      <c r="AA16" s="562" t="s">
        <v>271</v>
      </c>
      <c r="AB16" s="562"/>
      <c r="AC16" s="153" t="s">
        <v>215</v>
      </c>
      <c r="AD16" s="154" t="s">
        <v>216</v>
      </c>
      <c r="AE16" s="72"/>
      <c r="AF16" s="70"/>
      <c r="AH16" s="71"/>
      <c r="AI16" s="562" t="s">
        <v>271</v>
      </c>
      <c r="AJ16" s="562"/>
      <c r="AK16" s="153" t="s">
        <v>215</v>
      </c>
      <c r="AL16" s="154" t="s">
        <v>216</v>
      </c>
      <c r="AM16" s="72"/>
      <c r="AN16" s="70"/>
    </row>
    <row r="17" spans="2:40" ht="56" x14ac:dyDescent="0.3">
      <c r="B17" s="71"/>
      <c r="C17" s="52"/>
      <c r="D17" s="52"/>
      <c r="E17" s="34" t="s">
        <v>865</v>
      </c>
      <c r="F17" s="442">
        <f>25%*'[3]ANNEX C a) Budget (Activities)'!$F$4</f>
        <v>16785.75</v>
      </c>
      <c r="G17" s="72"/>
      <c r="H17" s="70"/>
      <c r="I17" s="23"/>
      <c r="J17" s="71"/>
      <c r="K17" s="52"/>
      <c r="L17" s="52"/>
      <c r="M17" s="34" t="s">
        <v>865</v>
      </c>
      <c r="N17" s="448">
        <v>14100.029999999999</v>
      </c>
      <c r="O17" s="72"/>
      <c r="P17" s="70"/>
      <c r="R17" s="71"/>
      <c r="S17" s="52"/>
      <c r="T17" s="52"/>
      <c r="U17" s="544" t="s">
        <v>865</v>
      </c>
      <c r="V17" s="448">
        <v>1539.68</v>
      </c>
      <c r="W17" s="72"/>
      <c r="X17" s="70"/>
      <c r="Z17" s="71"/>
      <c r="AA17" s="52"/>
      <c r="AB17" s="52"/>
      <c r="AC17" s="34"/>
      <c r="AD17" s="35"/>
      <c r="AE17" s="72"/>
      <c r="AF17" s="70"/>
      <c r="AH17" s="71"/>
      <c r="AI17" s="52"/>
      <c r="AJ17" s="52"/>
      <c r="AK17" s="34"/>
      <c r="AL17" s="35"/>
      <c r="AM17" s="72"/>
      <c r="AN17" s="70"/>
    </row>
    <row r="18" spans="2:40" x14ac:dyDescent="0.3">
      <c r="B18" s="71"/>
      <c r="C18" s="52"/>
      <c r="D18" s="52"/>
      <c r="E18" s="25" t="s">
        <v>866</v>
      </c>
      <c r="F18" s="443">
        <f>25%*'[3]ANNEX C a) Budget (Activities)'!$F$5</f>
        <v>7500</v>
      </c>
      <c r="G18" s="72"/>
      <c r="H18" s="70"/>
      <c r="I18" s="23"/>
      <c r="J18" s="71"/>
      <c r="K18" s="52"/>
      <c r="L18" s="52"/>
      <c r="M18" s="25" t="s">
        <v>866</v>
      </c>
      <c r="N18" s="449">
        <v>6300</v>
      </c>
      <c r="O18" s="72"/>
      <c r="P18" s="70"/>
      <c r="R18" s="71"/>
      <c r="S18" s="52"/>
      <c r="T18" s="52"/>
      <c r="U18" s="545" t="s">
        <v>866</v>
      </c>
      <c r="V18" s="449">
        <v>51211.56</v>
      </c>
      <c r="W18" s="72"/>
      <c r="X18" s="70"/>
      <c r="Z18" s="71"/>
      <c r="AA18" s="52"/>
      <c r="AB18" s="52"/>
      <c r="AC18" s="25"/>
      <c r="AD18" s="26"/>
      <c r="AE18" s="72"/>
      <c r="AF18" s="70"/>
      <c r="AH18" s="71"/>
      <c r="AI18" s="52"/>
      <c r="AJ18" s="52"/>
      <c r="AK18" s="25"/>
      <c r="AL18" s="26"/>
      <c r="AM18" s="72"/>
      <c r="AN18" s="70"/>
    </row>
    <row r="19" spans="2:40" ht="42" x14ac:dyDescent="0.3">
      <c r="B19" s="71"/>
      <c r="C19" s="52"/>
      <c r="D19" s="52"/>
      <c r="E19" s="25" t="s">
        <v>867</v>
      </c>
      <c r="F19" s="443">
        <f>25%*'[3]ANNEX C a) Budget (Activities)'!$F$6</f>
        <v>11250</v>
      </c>
      <c r="G19" s="72"/>
      <c r="H19" s="70"/>
      <c r="I19" s="23"/>
      <c r="J19" s="71"/>
      <c r="K19" s="52"/>
      <c r="L19" s="52"/>
      <c r="M19" s="25" t="s">
        <v>867</v>
      </c>
      <c r="N19" s="449">
        <v>16350</v>
      </c>
      <c r="O19" s="72"/>
      <c r="P19" s="70"/>
      <c r="R19" s="71"/>
      <c r="S19" s="52"/>
      <c r="T19" s="52"/>
      <c r="U19" s="545" t="s">
        <v>867</v>
      </c>
      <c r="V19" s="449"/>
      <c r="W19" s="72"/>
      <c r="X19" s="70"/>
      <c r="Z19" s="71"/>
      <c r="AA19" s="52"/>
      <c r="AB19" s="52"/>
      <c r="AC19" s="25"/>
      <c r="AD19" s="26"/>
      <c r="AE19" s="72"/>
      <c r="AF19" s="70"/>
      <c r="AH19" s="71"/>
      <c r="AI19" s="52"/>
      <c r="AJ19" s="52"/>
      <c r="AK19" s="25"/>
      <c r="AL19" s="26"/>
      <c r="AM19" s="72"/>
      <c r="AN19" s="70"/>
    </row>
    <row r="20" spans="2:40" ht="42" x14ac:dyDescent="0.3">
      <c r="B20" s="71"/>
      <c r="C20" s="52"/>
      <c r="D20" s="52"/>
      <c r="E20" s="25" t="s">
        <v>868</v>
      </c>
      <c r="F20" s="443">
        <f>25%*'[3]ANNEX C a) Budget (Activities)'!$F$7</f>
        <v>5750</v>
      </c>
      <c r="G20" s="72"/>
      <c r="H20" s="70"/>
      <c r="I20" s="23"/>
      <c r="J20" s="71"/>
      <c r="K20" s="52"/>
      <c r="L20" s="52"/>
      <c r="M20" s="25" t="s">
        <v>868</v>
      </c>
      <c r="N20" s="449">
        <v>43623.64</v>
      </c>
      <c r="O20" s="72"/>
      <c r="P20" s="70"/>
      <c r="R20" s="71"/>
      <c r="S20" s="52"/>
      <c r="T20" s="52"/>
      <c r="U20" s="545" t="s">
        <v>868</v>
      </c>
      <c r="V20" s="449"/>
      <c r="W20" s="72"/>
      <c r="X20" s="70"/>
      <c r="Z20" s="71"/>
      <c r="AA20" s="52"/>
      <c r="AB20" s="52"/>
      <c r="AC20" s="25"/>
      <c r="AD20" s="26"/>
      <c r="AE20" s="72"/>
      <c r="AF20" s="70"/>
      <c r="AH20" s="71"/>
      <c r="AI20" s="52"/>
      <c r="AJ20" s="52"/>
      <c r="AK20" s="25"/>
      <c r="AL20" s="26"/>
      <c r="AM20" s="72"/>
      <c r="AN20" s="70"/>
    </row>
    <row r="21" spans="2:40" ht="56" x14ac:dyDescent="0.3">
      <c r="B21" s="71"/>
      <c r="C21" s="52"/>
      <c r="D21" s="52"/>
      <c r="E21" s="25" t="s">
        <v>869</v>
      </c>
      <c r="F21" s="443">
        <f>25%*'[3]ANNEX C a) Budget (Activities)'!$F$10+70%*'[4]Annex X Financial Reporting'!$H$76</f>
        <v>9500.2916666666661</v>
      </c>
      <c r="G21" s="72"/>
      <c r="H21" s="70"/>
      <c r="I21" s="23"/>
      <c r="J21" s="71"/>
      <c r="K21" s="52"/>
      <c r="L21" s="52"/>
      <c r="M21" s="25" t="s">
        <v>869</v>
      </c>
      <c r="N21" s="449">
        <v>13095.708333333334</v>
      </c>
      <c r="O21" s="72"/>
      <c r="P21" s="70"/>
      <c r="R21" s="71"/>
      <c r="S21" s="52"/>
      <c r="T21" s="52"/>
      <c r="U21" s="545" t="s">
        <v>869</v>
      </c>
      <c r="V21" s="449">
        <f>4608.94/2</f>
        <v>2304.4699999999998</v>
      </c>
      <c r="W21" s="72"/>
      <c r="X21" s="70"/>
      <c r="Z21" s="71"/>
      <c r="AA21" s="52"/>
      <c r="AB21" s="52"/>
      <c r="AC21" s="25"/>
      <c r="AD21" s="26"/>
      <c r="AE21" s="72"/>
      <c r="AF21" s="70"/>
      <c r="AH21" s="71"/>
      <c r="AI21" s="52"/>
      <c r="AJ21" s="52"/>
      <c r="AK21" s="25"/>
      <c r="AL21" s="26"/>
      <c r="AM21" s="72"/>
      <c r="AN21" s="70"/>
    </row>
    <row r="22" spans="2:40" ht="42" x14ac:dyDescent="0.3">
      <c r="B22" s="71"/>
      <c r="C22" s="52"/>
      <c r="D22" s="52"/>
      <c r="E22" s="25" t="s">
        <v>870</v>
      </c>
      <c r="F22" s="443">
        <f>70%*'[4]Annex X Financial Reporting'!$J$76</f>
        <v>34999.897916666661</v>
      </c>
      <c r="G22" s="72"/>
      <c r="H22" s="70"/>
      <c r="I22" s="23"/>
      <c r="J22" s="71"/>
      <c r="K22" s="52"/>
      <c r="L22" s="52"/>
      <c r="M22" s="25" t="s">
        <v>870</v>
      </c>
      <c r="N22" s="449">
        <v>6063.4220833333384</v>
      </c>
      <c r="O22" s="72"/>
      <c r="P22" s="70"/>
      <c r="R22" s="71"/>
      <c r="S22" s="52"/>
      <c r="T22" s="52"/>
      <c r="U22" s="545" t="s">
        <v>870</v>
      </c>
      <c r="V22" s="449"/>
      <c r="W22" s="72"/>
      <c r="X22" s="70"/>
      <c r="Z22" s="71"/>
      <c r="AA22" s="52"/>
      <c r="AB22" s="52"/>
      <c r="AC22" s="25"/>
      <c r="AD22" s="26"/>
      <c r="AE22" s="72"/>
      <c r="AF22" s="70"/>
      <c r="AH22" s="71"/>
      <c r="AI22" s="52"/>
      <c r="AJ22" s="52"/>
      <c r="AK22" s="25"/>
      <c r="AL22" s="26"/>
      <c r="AM22" s="72"/>
      <c r="AN22" s="70"/>
    </row>
    <row r="23" spans="2:40" ht="56" x14ac:dyDescent="0.3">
      <c r="B23" s="71"/>
      <c r="C23" s="52"/>
      <c r="D23" s="52"/>
      <c r="E23" s="25" t="s">
        <v>871</v>
      </c>
      <c r="F23" s="443">
        <f>70%*'[4]Annex X Financial Reporting'!$L$76</f>
        <v>25549.810416666664</v>
      </c>
      <c r="G23" s="72"/>
      <c r="H23" s="70"/>
      <c r="I23" s="23"/>
      <c r="J23" s="71"/>
      <c r="K23" s="52"/>
      <c r="L23" s="52"/>
      <c r="M23" s="25" t="s">
        <v>871</v>
      </c>
      <c r="N23" s="449">
        <v>14242.889583333334</v>
      </c>
      <c r="O23" s="72"/>
      <c r="P23" s="70"/>
      <c r="R23" s="71"/>
      <c r="S23" s="52"/>
      <c r="T23" s="52"/>
      <c r="U23" s="545" t="s">
        <v>871</v>
      </c>
      <c r="V23" s="449"/>
      <c r="W23" s="72"/>
      <c r="X23" s="70"/>
      <c r="Z23" s="71"/>
      <c r="AA23" s="52"/>
      <c r="AB23" s="52"/>
      <c r="AC23" s="25"/>
      <c r="AD23" s="26"/>
      <c r="AE23" s="72"/>
      <c r="AF23" s="70"/>
      <c r="AH23" s="71"/>
      <c r="AI23" s="52"/>
      <c r="AJ23" s="52"/>
      <c r="AK23" s="25"/>
      <c r="AL23" s="26"/>
      <c r="AM23" s="72"/>
      <c r="AN23" s="70"/>
    </row>
    <row r="24" spans="2:40" ht="28" x14ac:dyDescent="0.3">
      <c r="B24" s="71"/>
      <c r="C24" s="52"/>
      <c r="D24" s="52"/>
      <c r="E24" s="25" t="s">
        <v>872</v>
      </c>
      <c r="F24" s="443">
        <f>25%*'[3]ANNEX C a) Budget (Activities)'!$F$11</f>
        <v>2500</v>
      </c>
      <c r="G24" s="72"/>
      <c r="H24" s="70"/>
      <c r="I24" s="23"/>
      <c r="J24" s="71"/>
      <c r="K24" s="52"/>
      <c r="L24" s="52"/>
      <c r="M24" s="25" t="s">
        <v>872</v>
      </c>
      <c r="N24" s="449">
        <v>2100</v>
      </c>
      <c r="O24" s="72"/>
      <c r="P24" s="70"/>
      <c r="R24" s="71"/>
      <c r="S24" s="52"/>
      <c r="T24" s="52"/>
      <c r="U24" s="545" t="s">
        <v>872</v>
      </c>
      <c r="V24" s="449">
        <f>4608.94/2+282.18</f>
        <v>2586.6499999999996</v>
      </c>
      <c r="W24" s="72"/>
      <c r="X24" s="70"/>
      <c r="Z24" s="71"/>
      <c r="AA24" s="52"/>
      <c r="AB24" s="52"/>
      <c r="AC24" s="25"/>
      <c r="AD24" s="26"/>
      <c r="AE24" s="72"/>
      <c r="AF24" s="70"/>
      <c r="AH24" s="71"/>
      <c r="AI24" s="52"/>
      <c r="AJ24" s="52"/>
      <c r="AK24" s="25"/>
      <c r="AL24" s="26"/>
      <c r="AM24" s="72"/>
      <c r="AN24" s="70"/>
    </row>
    <row r="25" spans="2:40" ht="28" x14ac:dyDescent="0.3">
      <c r="B25" s="71"/>
      <c r="C25" s="52"/>
      <c r="D25" s="52"/>
      <c r="E25" s="25" t="s">
        <v>873</v>
      </c>
      <c r="F25" s="443">
        <v>0</v>
      </c>
      <c r="G25" s="72"/>
      <c r="H25" s="70"/>
      <c r="I25" s="23"/>
      <c r="J25" s="71"/>
      <c r="K25" s="52"/>
      <c r="L25" s="52"/>
      <c r="M25" s="25" t="s">
        <v>873</v>
      </c>
      <c r="N25" s="449"/>
      <c r="O25" s="72"/>
      <c r="P25" s="70"/>
      <c r="R25" s="71"/>
      <c r="S25" s="52"/>
      <c r="T25" s="52"/>
      <c r="U25" s="545" t="s">
        <v>873</v>
      </c>
      <c r="V25" s="449"/>
      <c r="W25" s="72"/>
      <c r="X25" s="70"/>
      <c r="Z25" s="71"/>
      <c r="AA25" s="52"/>
      <c r="AB25" s="52"/>
      <c r="AC25" s="25"/>
      <c r="AD25" s="26"/>
      <c r="AE25" s="72"/>
      <c r="AF25" s="70"/>
      <c r="AH25" s="71"/>
      <c r="AI25" s="52"/>
      <c r="AJ25" s="52"/>
      <c r="AK25" s="25"/>
      <c r="AL25" s="26"/>
      <c r="AM25" s="72"/>
      <c r="AN25" s="70"/>
    </row>
    <row r="26" spans="2:40" ht="70" x14ac:dyDescent="0.3">
      <c r="B26" s="71"/>
      <c r="C26" s="52"/>
      <c r="D26" s="52"/>
      <c r="E26" s="25" t="s">
        <v>874</v>
      </c>
      <c r="F26" s="443">
        <v>0</v>
      </c>
      <c r="G26" s="72"/>
      <c r="H26" s="70"/>
      <c r="I26" s="23"/>
      <c r="J26" s="71"/>
      <c r="K26" s="52"/>
      <c r="L26" s="52"/>
      <c r="M26" s="25" t="s">
        <v>874</v>
      </c>
      <c r="N26" s="449"/>
      <c r="O26" s="72"/>
      <c r="P26" s="70"/>
      <c r="R26" s="71"/>
      <c r="S26" s="52"/>
      <c r="T26" s="52"/>
      <c r="U26" s="545" t="s">
        <v>874</v>
      </c>
      <c r="V26" s="449"/>
      <c r="W26" s="72"/>
      <c r="X26" s="70"/>
      <c r="Z26" s="71"/>
      <c r="AA26" s="52"/>
      <c r="AB26" s="52"/>
      <c r="AC26" s="25"/>
      <c r="AD26" s="26"/>
      <c r="AE26" s="72"/>
      <c r="AF26" s="70"/>
      <c r="AH26" s="71"/>
      <c r="AI26" s="52"/>
      <c r="AJ26" s="52"/>
      <c r="AK26" s="25"/>
      <c r="AL26" s="26"/>
      <c r="AM26" s="72"/>
      <c r="AN26" s="70"/>
    </row>
    <row r="27" spans="2:40" ht="84" x14ac:dyDescent="0.3">
      <c r="B27" s="71"/>
      <c r="C27" s="52"/>
      <c r="D27" s="52"/>
      <c r="E27" s="148" t="s">
        <v>875</v>
      </c>
      <c r="F27" s="444">
        <f>25%*'[3]ANNEX C a) Budget (Activities)'!$F$17</f>
        <v>6250</v>
      </c>
      <c r="G27" s="72"/>
      <c r="H27" s="70"/>
      <c r="I27" s="23"/>
      <c r="J27" s="71"/>
      <c r="K27" s="52"/>
      <c r="L27" s="52"/>
      <c r="M27" s="148" t="s">
        <v>875</v>
      </c>
      <c r="N27" s="450">
        <v>14450</v>
      </c>
      <c r="O27" s="72"/>
      <c r="P27" s="70"/>
      <c r="R27" s="71"/>
      <c r="S27" s="52"/>
      <c r="T27" s="52"/>
      <c r="U27" s="546" t="s">
        <v>875</v>
      </c>
      <c r="V27" s="450">
        <v>13250.45</v>
      </c>
      <c r="W27" s="72"/>
      <c r="X27" s="70"/>
      <c r="Z27" s="71"/>
      <c r="AA27" s="52"/>
      <c r="AB27" s="52"/>
      <c r="AC27" s="25"/>
      <c r="AD27" s="26"/>
      <c r="AE27" s="72"/>
      <c r="AF27" s="70"/>
      <c r="AH27" s="71"/>
      <c r="AI27" s="52"/>
      <c r="AJ27" s="52"/>
      <c r="AK27" s="25"/>
      <c r="AL27" s="26"/>
      <c r="AM27" s="72"/>
      <c r="AN27" s="70"/>
    </row>
    <row r="28" spans="2:40" ht="28.5" thickBot="1" x14ac:dyDescent="0.35">
      <c r="B28" s="71"/>
      <c r="C28" s="52"/>
      <c r="D28" s="52"/>
      <c r="E28" s="148" t="s">
        <v>876</v>
      </c>
      <c r="F28" s="444">
        <v>0</v>
      </c>
      <c r="G28" s="72"/>
      <c r="H28" s="70"/>
      <c r="I28" s="23"/>
      <c r="J28" s="71"/>
      <c r="K28" s="52"/>
      <c r="L28" s="52"/>
      <c r="M28" s="148" t="s">
        <v>876</v>
      </c>
      <c r="N28" s="449"/>
      <c r="O28" s="72"/>
      <c r="P28" s="70"/>
      <c r="R28" s="71"/>
      <c r="S28" s="52"/>
      <c r="T28" s="52"/>
      <c r="U28" s="545" t="s">
        <v>876</v>
      </c>
      <c r="V28" s="449"/>
      <c r="W28" s="72"/>
      <c r="X28" s="70"/>
      <c r="Z28" s="71"/>
      <c r="AA28" s="52"/>
      <c r="AB28" s="52"/>
      <c r="AC28" s="25"/>
      <c r="AD28" s="26"/>
      <c r="AE28" s="72"/>
      <c r="AF28" s="70"/>
      <c r="AH28" s="71"/>
      <c r="AI28" s="52"/>
      <c r="AJ28" s="52"/>
      <c r="AK28" s="25"/>
      <c r="AL28" s="26"/>
      <c r="AM28" s="72"/>
      <c r="AN28" s="70"/>
    </row>
    <row r="29" spans="2:40" ht="14.5" thickBot="1" x14ac:dyDescent="0.35">
      <c r="B29" s="71"/>
      <c r="C29" s="52"/>
      <c r="D29" s="52"/>
      <c r="E29" s="152" t="s">
        <v>265</v>
      </c>
      <c r="F29" s="445">
        <f>SUM(F17:F28)</f>
        <v>120085.74999999999</v>
      </c>
      <c r="G29" s="72"/>
      <c r="H29" s="70"/>
      <c r="I29" s="23"/>
      <c r="J29" s="71"/>
      <c r="K29" s="52"/>
      <c r="L29" s="52"/>
      <c r="M29" s="152" t="s">
        <v>265</v>
      </c>
      <c r="N29" s="445">
        <f>SUM(N17:N28)</f>
        <v>130325.69</v>
      </c>
      <c r="O29" s="72"/>
      <c r="P29" s="70"/>
      <c r="R29" s="71"/>
      <c r="S29" s="52"/>
      <c r="T29" s="52"/>
      <c r="U29" s="152" t="s">
        <v>265</v>
      </c>
      <c r="V29" s="151">
        <f>SUM(V17:V28)</f>
        <v>70892.81</v>
      </c>
      <c r="W29" s="72"/>
      <c r="X29" s="70"/>
      <c r="Z29" s="71"/>
      <c r="AA29" s="52"/>
      <c r="AB29" s="52"/>
      <c r="AC29" s="152" t="s">
        <v>265</v>
      </c>
      <c r="AD29" s="151">
        <f>SUM(AD17:AD28)</f>
        <v>0</v>
      </c>
      <c r="AE29" s="72"/>
      <c r="AF29" s="70"/>
      <c r="AH29" s="71"/>
      <c r="AI29" s="52"/>
      <c r="AJ29" s="52"/>
      <c r="AK29" s="152" t="s">
        <v>265</v>
      </c>
      <c r="AL29" s="151">
        <f>SUM(AL17:AL28)</f>
        <v>0</v>
      </c>
      <c r="AM29" s="72"/>
      <c r="AN29" s="70"/>
    </row>
    <row r="30" spans="2:40" x14ac:dyDescent="0.3">
      <c r="B30" s="71"/>
      <c r="C30" s="52"/>
      <c r="D30" s="52"/>
      <c r="E30" s="72"/>
      <c r="F30" s="72"/>
      <c r="G30" s="72"/>
      <c r="H30" s="70"/>
      <c r="I30" s="23"/>
      <c r="J30" s="71"/>
      <c r="K30" s="52"/>
      <c r="L30" s="52"/>
      <c r="M30" s="72"/>
      <c r="N30" s="72"/>
      <c r="O30" s="72"/>
      <c r="P30" s="70"/>
      <c r="R30" s="71"/>
      <c r="S30" s="52"/>
      <c r="T30" s="52"/>
      <c r="U30" s="72"/>
      <c r="V30" s="72"/>
      <c r="W30" s="72"/>
      <c r="X30" s="70"/>
      <c r="Z30" s="71"/>
      <c r="AA30" s="52"/>
      <c r="AB30" s="52"/>
      <c r="AC30" s="72"/>
      <c r="AD30" s="72"/>
      <c r="AE30" s="72"/>
      <c r="AF30" s="70"/>
      <c r="AH30" s="71"/>
      <c r="AI30" s="52"/>
      <c r="AJ30" s="52"/>
      <c r="AK30" s="72"/>
      <c r="AL30" s="72"/>
      <c r="AM30" s="72"/>
      <c r="AN30" s="70"/>
    </row>
    <row r="31" spans="2:40" ht="34.5" customHeight="1" thickBot="1" x14ac:dyDescent="0.35">
      <c r="B31" s="71"/>
      <c r="C31" s="562" t="s">
        <v>269</v>
      </c>
      <c r="D31" s="562"/>
      <c r="E31" s="72"/>
      <c r="F31" s="72"/>
      <c r="G31" s="72"/>
      <c r="H31" s="70"/>
      <c r="I31" s="23"/>
      <c r="J31" s="71"/>
      <c r="K31" s="562" t="s">
        <v>269</v>
      </c>
      <c r="L31" s="562"/>
      <c r="M31" s="72"/>
      <c r="N31" s="72"/>
      <c r="O31" s="72"/>
      <c r="P31" s="70"/>
      <c r="R31" s="71"/>
      <c r="S31" s="562" t="s">
        <v>269</v>
      </c>
      <c r="T31" s="562"/>
      <c r="U31" s="72"/>
      <c r="V31" s="72"/>
      <c r="W31" s="72"/>
      <c r="X31" s="70"/>
      <c r="Z31" s="71"/>
      <c r="AA31" s="562" t="s">
        <v>269</v>
      </c>
      <c r="AB31" s="562"/>
      <c r="AC31" s="72"/>
      <c r="AD31" s="72"/>
      <c r="AE31" s="72"/>
      <c r="AF31" s="70"/>
      <c r="AH31" s="71"/>
      <c r="AI31" s="562" t="s">
        <v>269</v>
      </c>
      <c r="AJ31" s="562"/>
      <c r="AK31" s="72"/>
      <c r="AL31" s="72"/>
      <c r="AM31" s="72"/>
      <c r="AN31" s="70"/>
    </row>
    <row r="32" spans="2:40" ht="50" customHeight="1" thickBot="1" x14ac:dyDescent="0.35">
      <c r="B32" s="71"/>
      <c r="C32" s="562" t="s">
        <v>272</v>
      </c>
      <c r="D32" s="562"/>
      <c r="E32" s="362" t="s">
        <v>215</v>
      </c>
      <c r="F32" s="155" t="s">
        <v>217</v>
      </c>
      <c r="G32" s="100" t="s">
        <v>239</v>
      </c>
      <c r="H32" s="70"/>
      <c r="J32" s="71"/>
      <c r="K32" s="562" t="s">
        <v>272</v>
      </c>
      <c r="L32" s="562"/>
      <c r="M32" s="362" t="s">
        <v>215</v>
      </c>
      <c r="N32" s="155" t="s">
        <v>217</v>
      </c>
      <c r="O32" s="100" t="s">
        <v>239</v>
      </c>
      <c r="P32" s="70"/>
      <c r="R32" s="71"/>
      <c r="S32" s="562" t="s">
        <v>272</v>
      </c>
      <c r="T32" s="562"/>
      <c r="U32" s="362" t="s">
        <v>215</v>
      </c>
      <c r="V32" s="155" t="s">
        <v>217</v>
      </c>
      <c r="W32" s="100" t="s">
        <v>239</v>
      </c>
      <c r="X32" s="70"/>
      <c r="Z32" s="71"/>
      <c r="AA32" s="562" t="s">
        <v>272</v>
      </c>
      <c r="AB32" s="562"/>
      <c r="AC32" s="370" t="s">
        <v>215</v>
      </c>
      <c r="AD32" s="155" t="s">
        <v>217</v>
      </c>
      <c r="AE32" s="100" t="s">
        <v>239</v>
      </c>
      <c r="AF32" s="70"/>
      <c r="AH32" s="71"/>
      <c r="AI32" s="562" t="s">
        <v>272</v>
      </c>
      <c r="AJ32" s="562"/>
      <c r="AK32" s="370" t="s">
        <v>215</v>
      </c>
      <c r="AL32" s="155" t="s">
        <v>217</v>
      </c>
      <c r="AM32" s="100" t="s">
        <v>239</v>
      </c>
      <c r="AN32" s="70"/>
    </row>
    <row r="33" spans="2:40" ht="56" x14ac:dyDescent="0.3">
      <c r="B33" s="71"/>
      <c r="C33" s="52"/>
      <c r="D33" s="52"/>
      <c r="E33" s="34" t="s">
        <v>865</v>
      </c>
      <c r="F33" s="446">
        <f>'[5]Budget and IE'!$H$2-F17</f>
        <v>50357.25</v>
      </c>
      <c r="G33" s="447">
        <v>43921</v>
      </c>
      <c r="H33" s="70"/>
      <c r="J33" s="71"/>
      <c r="K33" s="52"/>
      <c r="L33" s="52"/>
      <c r="M33" s="34" t="s">
        <v>865</v>
      </c>
      <c r="N33" s="451">
        <v>47266</v>
      </c>
      <c r="O33" s="447">
        <v>44347</v>
      </c>
      <c r="P33" s="70"/>
      <c r="R33" s="71"/>
      <c r="S33" s="52"/>
      <c r="T33" s="52"/>
      <c r="U33" s="544" t="s">
        <v>865</v>
      </c>
      <c r="V33" s="451">
        <v>22863</v>
      </c>
      <c r="W33" s="547">
        <v>44752</v>
      </c>
      <c r="X33" s="70"/>
      <c r="Z33" s="71"/>
      <c r="AA33" s="52"/>
      <c r="AB33" s="52"/>
      <c r="AC33" s="24"/>
      <c r="AD33" s="108"/>
      <c r="AE33" s="134"/>
      <c r="AF33" s="70"/>
      <c r="AH33" s="71"/>
      <c r="AI33" s="52"/>
      <c r="AJ33" s="52"/>
      <c r="AK33" s="24"/>
      <c r="AL33" s="108"/>
      <c r="AM33" s="134"/>
      <c r="AN33" s="70"/>
    </row>
    <row r="34" spans="2:40" x14ac:dyDescent="0.3">
      <c r="B34" s="71"/>
      <c r="C34" s="52"/>
      <c r="D34" s="52"/>
      <c r="E34" s="25" t="s">
        <v>866</v>
      </c>
      <c r="F34" s="446">
        <f>'[5]Budget and IE'!$H$3-F18</f>
        <v>22500</v>
      </c>
      <c r="G34" s="447">
        <v>43921</v>
      </c>
      <c r="H34" s="70"/>
      <c r="J34" s="71"/>
      <c r="K34" s="52"/>
      <c r="L34" s="52"/>
      <c r="M34" s="25" t="s">
        <v>866</v>
      </c>
      <c r="N34" s="451">
        <v>20003</v>
      </c>
      <c r="O34" s="447">
        <v>44347</v>
      </c>
      <c r="P34" s="70"/>
      <c r="R34" s="71"/>
      <c r="S34" s="52"/>
      <c r="T34" s="52"/>
      <c r="U34" s="545" t="s">
        <v>866</v>
      </c>
      <c r="V34" s="451">
        <v>12236</v>
      </c>
      <c r="W34" s="548">
        <v>44752</v>
      </c>
      <c r="X34" s="70"/>
      <c r="Z34" s="71"/>
      <c r="AA34" s="52"/>
      <c r="AB34" s="52"/>
      <c r="AC34" s="25"/>
      <c r="AD34" s="109"/>
      <c r="AE34" s="135"/>
      <c r="AF34" s="70"/>
      <c r="AH34" s="71"/>
      <c r="AI34" s="52"/>
      <c r="AJ34" s="52"/>
      <c r="AK34" s="25"/>
      <c r="AL34" s="109"/>
      <c r="AM34" s="135"/>
      <c r="AN34" s="70"/>
    </row>
    <row r="35" spans="2:40" ht="42" x14ac:dyDescent="0.3">
      <c r="B35" s="71"/>
      <c r="C35" s="52"/>
      <c r="D35" s="52"/>
      <c r="E35" s="25" t="s">
        <v>867</v>
      </c>
      <c r="F35" s="446">
        <f>'[5]Budget and IE'!$H$4+'[5]Budget and IE'!$K$4-F19</f>
        <v>48750</v>
      </c>
      <c r="G35" s="447">
        <v>43921</v>
      </c>
      <c r="H35" s="70"/>
      <c r="J35" s="71"/>
      <c r="K35" s="52"/>
      <c r="L35" s="52"/>
      <c r="M35" s="25" t="s">
        <v>867</v>
      </c>
      <c r="N35" s="451">
        <v>44817</v>
      </c>
      <c r="O35" s="447">
        <v>44347</v>
      </c>
      <c r="P35" s="70"/>
      <c r="R35" s="71"/>
      <c r="S35" s="52"/>
      <c r="T35" s="52"/>
      <c r="U35" s="545" t="s">
        <v>867</v>
      </c>
      <c r="V35" s="451">
        <v>22408</v>
      </c>
      <c r="W35" s="548">
        <v>44752</v>
      </c>
      <c r="X35" s="70"/>
      <c r="Z35" s="71"/>
      <c r="AA35" s="52"/>
      <c r="AB35" s="52"/>
      <c r="AC35" s="25"/>
      <c r="AD35" s="109"/>
      <c r="AE35" s="135"/>
      <c r="AF35" s="70"/>
      <c r="AH35" s="71"/>
      <c r="AI35" s="52"/>
      <c r="AJ35" s="52"/>
      <c r="AK35" s="25"/>
      <c r="AL35" s="109"/>
      <c r="AM35" s="135"/>
      <c r="AN35" s="70"/>
    </row>
    <row r="36" spans="2:40" ht="42" x14ac:dyDescent="0.3">
      <c r="B36" s="71"/>
      <c r="C36" s="52"/>
      <c r="D36" s="52"/>
      <c r="E36" s="25" t="s">
        <v>868</v>
      </c>
      <c r="F36" s="446">
        <f>'[5]Budget and IE'!$H$5/6*12</f>
        <v>46000</v>
      </c>
      <c r="G36" s="447">
        <v>44012</v>
      </c>
      <c r="H36" s="70"/>
      <c r="J36" s="71"/>
      <c r="K36" s="52"/>
      <c r="L36" s="52"/>
      <c r="M36" s="25" t="s">
        <v>868</v>
      </c>
      <c r="N36" s="451">
        <v>98585</v>
      </c>
      <c r="O36" s="447">
        <v>44347</v>
      </c>
      <c r="P36" s="70"/>
      <c r="R36" s="71"/>
      <c r="S36" s="52"/>
      <c r="T36" s="52"/>
      <c r="U36" s="545" t="s">
        <v>868</v>
      </c>
      <c r="V36" s="451">
        <v>20772</v>
      </c>
      <c r="W36" s="548">
        <v>44752</v>
      </c>
      <c r="X36" s="70"/>
      <c r="Z36" s="71"/>
      <c r="AA36" s="52"/>
      <c r="AB36" s="52"/>
      <c r="AC36" s="25"/>
      <c r="AD36" s="109"/>
      <c r="AE36" s="135"/>
      <c r="AF36" s="70"/>
      <c r="AH36" s="71"/>
      <c r="AI36" s="52"/>
      <c r="AJ36" s="52"/>
      <c r="AK36" s="25"/>
      <c r="AL36" s="109"/>
      <c r="AM36" s="135"/>
      <c r="AN36" s="70"/>
    </row>
    <row r="37" spans="2:40" ht="56" x14ac:dyDescent="0.3">
      <c r="B37" s="71"/>
      <c r="C37" s="52"/>
      <c r="D37" s="52"/>
      <c r="E37" s="25" t="s">
        <v>869</v>
      </c>
      <c r="F37" s="446">
        <f>'[5]Budget and IE'!$F$7-F21</f>
        <v>20499.708333333336</v>
      </c>
      <c r="G37" s="447">
        <v>43921</v>
      </c>
      <c r="H37" s="70"/>
      <c r="J37" s="71"/>
      <c r="K37" s="52"/>
      <c r="L37" s="52"/>
      <c r="M37" s="25" t="s">
        <v>869</v>
      </c>
      <c r="N37" s="446"/>
      <c r="O37" s="447"/>
      <c r="P37" s="70"/>
      <c r="R37" s="71"/>
      <c r="S37" s="52"/>
      <c r="T37" s="52"/>
      <c r="U37" s="545" t="s">
        <v>869</v>
      </c>
      <c r="V37" s="451">
        <v>3309</v>
      </c>
      <c r="W37" s="548">
        <v>44752</v>
      </c>
      <c r="X37" s="70"/>
      <c r="Z37" s="71"/>
      <c r="AA37" s="52"/>
      <c r="AB37" s="52"/>
      <c r="AC37" s="25"/>
      <c r="AD37" s="109"/>
      <c r="AE37" s="135"/>
      <c r="AF37" s="70"/>
      <c r="AH37" s="71"/>
      <c r="AI37" s="52"/>
      <c r="AJ37" s="52"/>
      <c r="AK37" s="25"/>
      <c r="AL37" s="109"/>
      <c r="AM37" s="135"/>
      <c r="AN37" s="70"/>
    </row>
    <row r="38" spans="2:40" ht="42" x14ac:dyDescent="0.3">
      <c r="B38" s="71"/>
      <c r="C38" s="52"/>
      <c r="D38" s="52"/>
      <c r="E38" s="25" t="s">
        <v>870</v>
      </c>
      <c r="F38" s="446">
        <f>'[5]Budget and IE'!$F$8-F22</f>
        <v>15000.102083333339</v>
      </c>
      <c r="G38" s="447">
        <v>43921</v>
      </c>
      <c r="H38" s="70"/>
      <c r="J38" s="71"/>
      <c r="K38" s="52"/>
      <c r="L38" s="52"/>
      <c r="M38" s="25" t="s">
        <v>870</v>
      </c>
      <c r="N38" s="446">
        <v>4500.0600000000004</v>
      </c>
      <c r="O38" s="447">
        <v>44347</v>
      </c>
      <c r="P38" s="70"/>
      <c r="R38" s="71"/>
      <c r="S38" s="52"/>
      <c r="T38" s="52"/>
      <c r="U38" s="545" t="s">
        <v>870</v>
      </c>
      <c r="V38" s="451"/>
      <c r="W38" s="548">
        <v>44752</v>
      </c>
      <c r="X38" s="70"/>
      <c r="Z38" s="71"/>
      <c r="AA38" s="52"/>
      <c r="AB38" s="52"/>
      <c r="AC38" s="25"/>
      <c r="AD38" s="109"/>
      <c r="AE38" s="135"/>
      <c r="AF38" s="70"/>
      <c r="AH38" s="71"/>
      <c r="AI38" s="52"/>
      <c r="AJ38" s="52"/>
      <c r="AK38" s="25"/>
      <c r="AL38" s="109"/>
      <c r="AM38" s="135"/>
      <c r="AN38" s="70"/>
    </row>
    <row r="39" spans="2:40" ht="56" x14ac:dyDescent="0.3">
      <c r="B39" s="71"/>
      <c r="C39" s="52"/>
      <c r="D39" s="52"/>
      <c r="E39" s="25" t="s">
        <v>871</v>
      </c>
      <c r="F39" s="446">
        <f>'[5]Budget and IE'!$F$9-F23</f>
        <v>24450.189583333336</v>
      </c>
      <c r="G39" s="447">
        <v>43921</v>
      </c>
      <c r="H39" s="70"/>
      <c r="J39" s="71"/>
      <c r="K39" s="52"/>
      <c r="L39" s="52"/>
      <c r="M39" s="25" t="s">
        <v>871</v>
      </c>
      <c r="N39" s="446">
        <v>6791</v>
      </c>
      <c r="O39" s="447">
        <v>44347</v>
      </c>
      <c r="P39" s="70"/>
      <c r="R39" s="71"/>
      <c r="S39" s="52"/>
      <c r="T39" s="52"/>
      <c r="U39" s="545" t="s">
        <v>871</v>
      </c>
      <c r="V39" s="451">
        <v>3242</v>
      </c>
      <c r="W39" s="548">
        <v>44752</v>
      </c>
      <c r="X39" s="70"/>
      <c r="Z39" s="71"/>
      <c r="AA39" s="52"/>
      <c r="AB39" s="52"/>
      <c r="AC39" s="25"/>
      <c r="AD39" s="109"/>
      <c r="AE39" s="135"/>
      <c r="AF39" s="70"/>
      <c r="AH39" s="71"/>
      <c r="AI39" s="52"/>
      <c r="AJ39" s="52"/>
      <c r="AK39" s="25"/>
      <c r="AL39" s="109"/>
      <c r="AM39" s="135"/>
      <c r="AN39" s="70"/>
    </row>
    <row r="40" spans="2:40" ht="28" x14ac:dyDescent="0.3">
      <c r="B40" s="71"/>
      <c r="C40" s="52"/>
      <c r="D40" s="52"/>
      <c r="E40" s="25" t="s">
        <v>872</v>
      </c>
      <c r="F40" s="446">
        <f>'[5]Budget and IE'!$G$10-F24</f>
        <v>72500</v>
      </c>
      <c r="G40" s="447">
        <v>44012</v>
      </c>
      <c r="H40" s="70"/>
      <c r="J40" s="71"/>
      <c r="K40" s="52"/>
      <c r="L40" s="52"/>
      <c r="M40" s="25" t="s">
        <v>872</v>
      </c>
      <c r="N40" s="446">
        <v>70000</v>
      </c>
      <c r="O40" s="447">
        <v>44377</v>
      </c>
      <c r="P40" s="70"/>
      <c r="R40" s="71"/>
      <c r="S40" s="52"/>
      <c r="T40" s="52"/>
      <c r="U40" s="545" t="s">
        <v>872</v>
      </c>
      <c r="V40" s="451">
        <v>60485</v>
      </c>
      <c r="W40" s="548">
        <v>44752</v>
      </c>
      <c r="X40" s="70"/>
      <c r="Z40" s="71"/>
      <c r="AA40" s="52"/>
      <c r="AB40" s="52"/>
      <c r="AC40" s="25"/>
      <c r="AD40" s="109"/>
      <c r="AE40" s="135"/>
      <c r="AF40" s="70"/>
      <c r="AH40" s="71"/>
      <c r="AI40" s="52"/>
      <c r="AJ40" s="52"/>
      <c r="AK40" s="25"/>
      <c r="AL40" s="109"/>
      <c r="AM40" s="135"/>
      <c r="AN40" s="70"/>
    </row>
    <row r="41" spans="2:40" ht="28" x14ac:dyDescent="0.3">
      <c r="B41" s="71"/>
      <c r="C41" s="52"/>
      <c r="D41" s="52"/>
      <c r="E41" s="25" t="s">
        <v>873</v>
      </c>
      <c r="F41" s="446">
        <f>'[5]Budget and IE'!$G$11</f>
        <v>25000</v>
      </c>
      <c r="G41" s="447">
        <v>44012</v>
      </c>
      <c r="H41" s="70"/>
      <c r="J41" s="71"/>
      <c r="K41" s="52"/>
      <c r="L41" s="52"/>
      <c r="M41" s="25" t="s">
        <v>873</v>
      </c>
      <c r="N41" s="446">
        <v>35000</v>
      </c>
      <c r="O41" s="447">
        <v>44377</v>
      </c>
      <c r="P41" s="70"/>
      <c r="R41" s="71"/>
      <c r="S41" s="52"/>
      <c r="T41" s="52"/>
      <c r="U41" s="545" t="s">
        <v>873</v>
      </c>
      <c r="V41" s="451">
        <v>70000</v>
      </c>
      <c r="W41" s="548">
        <v>44752</v>
      </c>
      <c r="X41" s="70"/>
      <c r="Z41" s="71"/>
      <c r="AA41" s="52"/>
      <c r="AB41" s="52"/>
      <c r="AC41" s="25"/>
      <c r="AD41" s="109"/>
      <c r="AE41" s="135"/>
      <c r="AF41" s="70"/>
      <c r="AH41" s="71"/>
      <c r="AI41" s="52"/>
      <c r="AJ41" s="52"/>
      <c r="AK41" s="25"/>
      <c r="AL41" s="109"/>
      <c r="AM41" s="135"/>
      <c r="AN41" s="70"/>
    </row>
    <row r="42" spans="2:40" ht="70" x14ac:dyDescent="0.3">
      <c r="B42" s="71"/>
      <c r="C42" s="52"/>
      <c r="D42" s="52"/>
      <c r="E42" s="25" t="s">
        <v>874</v>
      </c>
      <c r="F42" s="446">
        <v>200000</v>
      </c>
      <c r="G42" s="447">
        <v>44012</v>
      </c>
      <c r="H42" s="70"/>
      <c r="J42" s="71"/>
      <c r="K42" s="52"/>
      <c r="L42" s="52"/>
      <c r="M42" s="25" t="s">
        <v>874</v>
      </c>
      <c r="N42" s="446">
        <v>1105000</v>
      </c>
      <c r="O42" s="447">
        <v>44377</v>
      </c>
      <c r="P42" s="70"/>
      <c r="R42" s="71"/>
      <c r="S42" s="52"/>
      <c r="T42" s="52"/>
      <c r="U42" s="545" t="s">
        <v>874</v>
      </c>
      <c r="V42" s="451">
        <v>1180000</v>
      </c>
      <c r="W42" s="548">
        <v>44752</v>
      </c>
      <c r="X42" s="70"/>
      <c r="Z42" s="71"/>
      <c r="AA42" s="52"/>
      <c r="AB42" s="52"/>
      <c r="AC42" s="25"/>
      <c r="AD42" s="109"/>
      <c r="AE42" s="135"/>
      <c r="AF42" s="70"/>
      <c r="AH42" s="71"/>
      <c r="AI42" s="52"/>
      <c r="AJ42" s="52"/>
      <c r="AK42" s="25"/>
      <c r="AL42" s="109"/>
      <c r="AM42" s="135"/>
      <c r="AN42" s="70"/>
    </row>
    <row r="43" spans="2:40" ht="84" x14ac:dyDescent="0.3">
      <c r="B43" s="71"/>
      <c r="C43" s="52"/>
      <c r="D43" s="52"/>
      <c r="E43" s="148" t="s">
        <v>875</v>
      </c>
      <c r="F43" s="446">
        <f>'[5]Budget and IE'!$G$15+'[5]Budget and IE'!$K$15/12*3-F27</f>
        <v>31250</v>
      </c>
      <c r="G43" s="447">
        <v>44012</v>
      </c>
      <c r="H43" s="70"/>
      <c r="J43" s="71"/>
      <c r="K43" s="52"/>
      <c r="L43" s="52"/>
      <c r="M43" s="148" t="s">
        <v>875</v>
      </c>
      <c r="N43" s="446">
        <v>21000</v>
      </c>
      <c r="O43" s="447">
        <v>44377</v>
      </c>
      <c r="P43" s="70"/>
      <c r="R43" s="71"/>
      <c r="S43" s="52"/>
      <c r="T43" s="52"/>
      <c r="U43" s="546" t="s">
        <v>875</v>
      </c>
      <c r="V43" s="451">
        <v>42085</v>
      </c>
      <c r="W43" s="548">
        <v>44752</v>
      </c>
      <c r="X43" s="70"/>
      <c r="Z43" s="71"/>
      <c r="AA43" s="52"/>
      <c r="AB43" s="52"/>
      <c r="AC43" s="25"/>
      <c r="AD43" s="109"/>
      <c r="AE43" s="135"/>
      <c r="AF43" s="70"/>
      <c r="AH43" s="71"/>
      <c r="AI43" s="52"/>
      <c r="AJ43" s="52"/>
      <c r="AK43" s="25"/>
      <c r="AL43" s="109"/>
      <c r="AM43" s="135"/>
      <c r="AN43" s="70"/>
    </row>
    <row r="44" spans="2:40" ht="28.5" thickBot="1" x14ac:dyDescent="0.35">
      <c r="B44" s="71"/>
      <c r="C44" s="52"/>
      <c r="D44" s="52"/>
      <c r="E44" s="148" t="s">
        <v>876</v>
      </c>
      <c r="F44" s="453">
        <v>0</v>
      </c>
      <c r="G44" s="447">
        <v>44012</v>
      </c>
      <c r="H44" s="70"/>
      <c r="J44" s="71"/>
      <c r="K44" s="52"/>
      <c r="L44" s="52"/>
      <c r="M44" s="148" t="s">
        <v>876</v>
      </c>
      <c r="N44" s="446"/>
      <c r="O44" s="447"/>
      <c r="P44" s="70"/>
      <c r="R44" s="71"/>
      <c r="S44" s="52"/>
      <c r="T44" s="52"/>
      <c r="U44" s="545" t="s">
        <v>876</v>
      </c>
      <c r="V44" s="446">
        <v>20000</v>
      </c>
      <c r="W44" s="548">
        <v>44752</v>
      </c>
      <c r="X44" s="70"/>
      <c r="Z44" s="71"/>
      <c r="AA44" s="52"/>
      <c r="AB44" s="52"/>
      <c r="AC44" s="25"/>
      <c r="AD44" s="109"/>
      <c r="AE44" s="135"/>
      <c r="AF44" s="70"/>
      <c r="AH44" s="71"/>
      <c r="AI44" s="52"/>
      <c r="AJ44" s="52"/>
      <c r="AK44" s="25"/>
      <c r="AL44" s="109"/>
      <c r="AM44" s="135"/>
      <c r="AN44" s="70"/>
    </row>
    <row r="45" spans="2:40" ht="14.5" thickBot="1" x14ac:dyDescent="0.35">
      <c r="B45" s="71"/>
      <c r="C45" s="52"/>
      <c r="D45" s="52"/>
      <c r="E45" s="452" t="s">
        <v>265</v>
      </c>
      <c r="F45" s="454">
        <f>SUM(F33:F44)</f>
        <v>556307.25</v>
      </c>
      <c r="G45" s="150"/>
      <c r="H45" s="70"/>
      <c r="J45" s="71"/>
      <c r="K45" s="52"/>
      <c r="L45" s="52"/>
      <c r="M45" s="152" t="s">
        <v>265</v>
      </c>
      <c r="N45" s="454">
        <f>SUM(N33:N44)</f>
        <v>1452962.06</v>
      </c>
      <c r="O45" s="150"/>
      <c r="P45" s="70"/>
      <c r="R45" s="71"/>
      <c r="S45" s="52"/>
      <c r="T45" s="52"/>
      <c r="U45" s="152" t="s">
        <v>265</v>
      </c>
      <c r="V45" s="149">
        <f>SUM(V33:V44)</f>
        <v>1457400</v>
      </c>
      <c r="W45" s="150"/>
      <c r="X45" s="70"/>
      <c r="Z45" s="71"/>
      <c r="AA45" s="52"/>
      <c r="AB45" s="52"/>
      <c r="AC45" s="152" t="s">
        <v>265</v>
      </c>
      <c r="AD45" s="149">
        <f>SUM(AD33:AD44)</f>
        <v>0</v>
      </c>
      <c r="AE45" s="150"/>
      <c r="AF45" s="70"/>
      <c r="AH45" s="71"/>
      <c r="AI45" s="52"/>
      <c r="AJ45" s="52"/>
      <c r="AK45" s="152" t="s">
        <v>265</v>
      </c>
      <c r="AL45" s="149">
        <f>SUM(AL33:AL44)</f>
        <v>0</v>
      </c>
      <c r="AM45" s="150"/>
      <c r="AN45" s="70"/>
    </row>
    <row r="46" spans="2:40" x14ac:dyDescent="0.3">
      <c r="B46" s="71"/>
      <c r="C46" s="52"/>
      <c r="D46" s="52"/>
      <c r="E46" s="72"/>
      <c r="F46" s="72"/>
      <c r="G46" s="72"/>
      <c r="H46" s="70"/>
      <c r="J46" s="71"/>
      <c r="K46" s="52"/>
      <c r="L46" s="52"/>
      <c r="M46" s="72"/>
      <c r="N46" s="72"/>
      <c r="O46" s="72"/>
      <c r="P46" s="70"/>
      <c r="R46" s="71"/>
      <c r="S46" s="52"/>
      <c r="T46" s="52"/>
      <c r="U46" s="72"/>
      <c r="V46" s="72"/>
      <c r="W46" s="72"/>
      <c r="X46" s="70"/>
      <c r="Z46" s="71"/>
      <c r="AA46" s="52"/>
      <c r="AB46" s="52"/>
      <c r="AC46" s="72"/>
      <c r="AD46" s="72"/>
      <c r="AE46" s="72"/>
      <c r="AF46" s="70"/>
      <c r="AH46" s="71"/>
      <c r="AI46" s="52"/>
      <c r="AJ46" s="52"/>
      <c r="AK46" s="72"/>
      <c r="AL46" s="72"/>
      <c r="AM46" s="72"/>
      <c r="AN46" s="70"/>
    </row>
    <row r="47" spans="2:40" ht="34.5" customHeight="1" thickBot="1" x14ac:dyDescent="0.35">
      <c r="B47" s="71"/>
      <c r="C47" s="562"/>
      <c r="D47" s="562"/>
      <c r="E47" s="562"/>
      <c r="F47" s="562"/>
      <c r="G47" s="157"/>
      <c r="H47" s="70"/>
      <c r="J47" s="71"/>
      <c r="K47" s="562"/>
      <c r="L47" s="562"/>
      <c r="M47" s="562"/>
      <c r="N47" s="562"/>
      <c r="O47" s="157"/>
      <c r="P47" s="70"/>
      <c r="R47" s="71"/>
      <c r="S47" s="562" t="s">
        <v>273</v>
      </c>
      <c r="T47" s="562"/>
      <c r="U47" s="562"/>
      <c r="V47" s="562"/>
      <c r="W47" s="157"/>
      <c r="X47" s="70"/>
      <c r="Z47" s="71"/>
      <c r="AA47" s="562" t="s">
        <v>273</v>
      </c>
      <c r="AB47" s="562"/>
      <c r="AC47" s="562"/>
      <c r="AD47" s="562"/>
      <c r="AE47" s="157"/>
      <c r="AF47" s="70"/>
      <c r="AH47" s="71"/>
      <c r="AI47" s="562" t="s">
        <v>273</v>
      </c>
      <c r="AJ47" s="562"/>
      <c r="AK47" s="562"/>
      <c r="AL47" s="562"/>
      <c r="AM47" s="157"/>
      <c r="AN47" s="70"/>
    </row>
    <row r="48" spans="2:40" ht="63.75" customHeight="1" thickBot="1" x14ac:dyDescent="0.35">
      <c r="B48" s="71"/>
      <c r="C48" s="562"/>
      <c r="D48" s="562"/>
      <c r="E48" s="580"/>
      <c r="F48" s="580"/>
      <c r="G48" s="72"/>
      <c r="H48" s="70"/>
      <c r="J48" s="71"/>
      <c r="K48" s="562"/>
      <c r="L48" s="562"/>
      <c r="M48" s="580"/>
      <c r="N48" s="580"/>
      <c r="O48" s="72"/>
      <c r="P48" s="70"/>
      <c r="R48" s="71"/>
      <c r="S48" s="562" t="s">
        <v>211</v>
      </c>
      <c r="T48" s="562"/>
      <c r="U48" s="578" t="s">
        <v>879</v>
      </c>
      <c r="V48" s="579"/>
      <c r="W48" s="72"/>
      <c r="X48" s="70"/>
      <c r="Z48" s="71"/>
      <c r="AA48" s="562" t="s">
        <v>211</v>
      </c>
      <c r="AB48" s="562"/>
      <c r="AC48" s="578"/>
      <c r="AD48" s="579"/>
      <c r="AE48" s="72"/>
      <c r="AF48" s="70"/>
      <c r="AH48" s="71"/>
      <c r="AI48" s="562" t="s">
        <v>211</v>
      </c>
      <c r="AJ48" s="562"/>
      <c r="AK48" s="578"/>
      <c r="AL48" s="579"/>
      <c r="AM48" s="72"/>
      <c r="AN48" s="70"/>
    </row>
    <row r="49" spans="2:40" ht="14.5" thickBot="1" x14ac:dyDescent="0.35">
      <c r="B49" s="71"/>
      <c r="C49" s="581"/>
      <c r="D49" s="581"/>
      <c r="E49" s="581"/>
      <c r="F49" s="581"/>
      <c r="G49" s="72"/>
      <c r="H49" s="70"/>
      <c r="J49" s="71"/>
      <c r="K49" s="581"/>
      <c r="L49" s="581"/>
      <c r="M49" s="581"/>
      <c r="N49" s="581"/>
      <c r="O49" s="72"/>
      <c r="P49" s="70"/>
      <c r="R49" s="71"/>
      <c r="S49" s="581"/>
      <c r="T49" s="581"/>
      <c r="U49" s="581"/>
      <c r="V49" s="581"/>
      <c r="W49" s="72"/>
      <c r="X49" s="70"/>
      <c r="Z49" s="71"/>
      <c r="AA49" s="581"/>
      <c r="AB49" s="581"/>
      <c r="AC49" s="581"/>
      <c r="AD49" s="581"/>
      <c r="AE49" s="72"/>
      <c r="AF49" s="70"/>
      <c r="AH49" s="71"/>
      <c r="AI49" s="581"/>
      <c r="AJ49" s="581"/>
      <c r="AK49" s="581"/>
      <c r="AL49" s="581"/>
      <c r="AM49" s="72"/>
      <c r="AN49" s="70"/>
    </row>
    <row r="50" spans="2:40" ht="59" customHeight="1" thickBot="1" x14ac:dyDescent="0.35">
      <c r="B50" s="71"/>
      <c r="C50" s="562"/>
      <c r="D50" s="562"/>
      <c r="E50" s="582"/>
      <c r="F50" s="582"/>
      <c r="G50" s="72"/>
      <c r="H50" s="70"/>
      <c r="J50" s="71"/>
      <c r="K50" s="562"/>
      <c r="L50" s="562"/>
      <c r="M50" s="582"/>
      <c r="N50" s="582"/>
      <c r="O50" s="72"/>
      <c r="P50" s="70"/>
      <c r="R50" s="71"/>
      <c r="S50" s="562" t="s">
        <v>212</v>
      </c>
      <c r="T50" s="562"/>
      <c r="U50" s="578" t="s">
        <v>879</v>
      </c>
      <c r="V50" s="579"/>
      <c r="W50" s="72"/>
      <c r="X50" s="70"/>
      <c r="Z50" s="71"/>
      <c r="AA50" s="562" t="s">
        <v>212</v>
      </c>
      <c r="AB50" s="562"/>
      <c r="AC50" s="596"/>
      <c r="AD50" s="597"/>
      <c r="AE50" s="72"/>
      <c r="AF50" s="70"/>
      <c r="AH50" s="71"/>
      <c r="AI50" s="562" t="s">
        <v>212</v>
      </c>
      <c r="AJ50" s="562"/>
      <c r="AK50" s="596"/>
      <c r="AL50" s="597"/>
      <c r="AM50" s="72"/>
      <c r="AN50" s="70"/>
    </row>
    <row r="51" spans="2:40" ht="16" customHeight="1" thickBot="1" x14ac:dyDescent="0.35">
      <c r="B51" s="71"/>
      <c r="C51" s="387"/>
      <c r="D51" s="387"/>
      <c r="E51" s="388"/>
      <c r="F51" s="388"/>
      <c r="G51" s="72"/>
      <c r="H51" s="70"/>
      <c r="J51" s="71"/>
      <c r="K51" s="387"/>
      <c r="L51" s="387"/>
      <c r="M51" s="388"/>
      <c r="N51" s="388"/>
      <c r="O51" s="72"/>
      <c r="P51" s="70"/>
      <c r="R51" s="71"/>
      <c r="S51" s="387"/>
      <c r="T51" s="387"/>
      <c r="U51" s="583"/>
      <c r="V51" s="583"/>
      <c r="W51" s="72"/>
      <c r="X51" s="70"/>
      <c r="Z51" s="71"/>
      <c r="AA51" s="387"/>
      <c r="AB51" s="387"/>
      <c r="AC51" s="389"/>
      <c r="AD51" s="389"/>
      <c r="AE51" s="72"/>
      <c r="AF51" s="70"/>
      <c r="AH51" s="71"/>
      <c r="AI51" s="387"/>
      <c r="AJ51" s="387"/>
      <c r="AK51" s="389"/>
      <c r="AL51" s="389"/>
      <c r="AM51" s="72"/>
      <c r="AN51" s="70"/>
    </row>
    <row r="52" spans="2:40" ht="100.25" customHeight="1" thickBot="1" x14ac:dyDescent="0.35">
      <c r="B52" s="71"/>
      <c r="C52" s="562"/>
      <c r="D52" s="562"/>
      <c r="E52" s="591"/>
      <c r="F52" s="591"/>
      <c r="G52" s="72"/>
      <c r="H52" s="70"/>
      <c r="J52" s="71"/>
      <c r="K52" s="562"/>
      <c r="L52" s="562"/>
      <c r="M52" s="591"/>
      <c r="N52" s="591"/>
      <c r="O52" s="72"/>
      <c r="P52" s="70"/>
      <c r="R52" s="71"/>
      <c r="S52" s="562" t="s">
        <v>213</v>
      </c>
      <c r="T52" s="562"/>
      <c r="U52" s="578" t="s">
        <v>879</v>
      </c>
      <c r="V52" s="579"/>
      <c r="W52" s="72"/>
      <c r="X52" s="70"/>
      <c r="Z52" s="71"/>
      <c r="AA52" s="562" t="s">
        <v>213</v>
      </c>
      <c r="AB52" s="562"/>
      <c r="AC52" s="594"/>
      <c r="AD52" s="595"/>
      <c r="AE52" s="72"/>
      <c r="AF52" s="70"/>
      <c r="AH52" s="71"/>
      <c r="AI52" s="562" t="s">
        <v>213</v>
      </c>
      <c r="AJ52" s="562"/>
      <c r="AK52" s="594"/>
      <c r="AL52" s="595"/>
      <c r="AM52" s="72"/>
      <c r="AN52" s="70"/>
    </row>
    <row r="53" spans="2:40" x14ac:dyDescent="0.3">
      <c r="B53" s="71"/>
      <c r="C53" s="52"/>
      <c r="D53" s="52"/>
      <c r="E53" s="72"/>
      <c r="F53" s="72"/>
      <c r="G53" s="72"/>
      <c r="H53" s="70"/>
      <c r="J53" s="71"/>
      <c r="K53" s="52"/>
      <c r="L53" s="52"/>
      <c r="M53" s="72"/>
      <c r="N53" s="72"/>
      <c r="O53" s="72"/>
      <c r="P53" s="70"/>
      <c r="R53" s="71"/>
      <c r="S53" s="52"/>
      <c r="T53" s="52"/>
      <c r="U53" s="72"/>
      <c r="V53" s="72"/>
      <c r="W53" s="72"/>
      <c r="X53" s="70"/>
      <c r="Z53" s="71"/>
      <c r="AA53" s="52"/>
      <c r="AB53" s="52"/>
      <c r="AC53" s="72"/>
      <c r="AD53" s="72"/>
      <c r="AE53" s="72"/>
      <c r="AF53" s="70"/>
      <c r="AH53" s="71"/>
      <c r="AI53" s="52"/>
      <c r="AJ53" s="52"/>
      <c r="AK53" s="72"/>
      <c r="AL53" s="72"/>
      <c r="AM53" s="72"/>
      <c r="AN53" s="70"/>
    </row>
    <row r="54" spans="2:40" ht="14.5" thickBot="1" x14ac:dyDescent="0.35">
      <c r="B54" s="73"/>
      <c r="C54" s="584"/>
      <c r="D54" s="584"/>
      <c r="E54" s="74"/>
      <c r="F54" s="57"/>
      <c r="G54" s="57"/>
      <c r="H54" s="75"/>
      <c r="J54" s="73"/>
      <c r="K54" s="584"/>
      <c r="L54" s="584"/>
      <c r="M54" s="74"/>
      <c r="N54" s="57"/>
      <c r="O54" s="57"/>
      <c r="P54" s="75"/>
      <c r="R54" s="73"/>
      <c r="S54" s="584"/>
      <c r="T54" s="584"/>
      <c r="U54" s="74"/>
      <c r="V54" s="57"/>
      <c r="W54" s="57"/>
      <c r="X54" s="75"/>
      <c r="Z54" s="73"/>
      <c r="AA54" s="584"/>
      <c r="AB54" s="584"/>
      <c r="AC54" s="74"/>
      <c r="AD54" s="57"/>
      <c r="AE54" s="57"/>
      <c r="AF54" s="75"/>
      <c r="AH54" s="73"/>
      <c r="AI54" s="584"/>
      <c r="AJ54" s="584"/>
      <c r="AK54" s="74"/>
      <c r="AL54" s="57"/>
      <c r="AM54" s="57"/>
      <c r="AN54" s="75"/>
    </row>
    <row r="55" spans="2:40" s="27" customFormat="1" ht="65" customHeight="1" x14ac:dyDescent="0.3">
      <c r="B55" s="360"/>
      <c r="C55" s="585"/>
      <c r="D55" s="585"/>
      <c r="E55" s="586"/>
      <c r="F55" s="586"/>
      <c r="G55" s="13"/>
    </row>
    <row r="56" spans="2:40" ht="59.25" customHeight="1" x14ac:dyDescent="0.3">
      <c r="B56" s="360"/>
      <c r="C56" s="590"/>
      <c r="D56" s="590"/>
      <c r="E56" s="590"/>
      <c r="F56" s="590"/>
      <c r="G56" s="590"/>
    </row>
    <row r="57" spans="2:40" ht="50" customHeight="1" x14ac:dyDescent="0.3">
      <c r="B57" s="360"/>
      <c r="C57" s="587"/>
      <c r="D57" s="587"/>
      <c r="E57" s="589"/>
      <c r="F57" s="589"/>
      <c r="G57" s="13"/>
    </row>
    <row r="58" spans="2:40" ht="100.25" customHeight="1" x14ac:dyDescent="0.3">
      <c r="B58" s="360"/>
      <c r="C58" s="587"/>
      <c r="D58" s="587"/>
      <c r="E58" s="588"/>
      <c r="F58" s="588"/>
      <c r="G58" s="13"/>
    </row>
    <row r="59" spans="2:40" x14ac:dyDescent="0.3">
      <c r="B59" s="360"/>
      <c r="C59" s="360"/>
      <c r="D59" s="360"/>
      <c r="E59" s="13"/>
      <c r="F59" s="13"/>
      <c r="G59" s="13"/>
    </row>
    <row r="60" spans="2:40" x14ac:dyDescent="0.3">
      <c r="B60" s="360"/>
      <c r="C60" s="585"/>
      <c r="D60" s="585"/>
      <c r="E60" s="13"/>
      <c r="F60" s="13"/>
      <c r="G60" s="13"/>
    </row>
    <row r="61" spans="2:40" ht="50" customHeight="1" x14ac:dyDescent="0.3">
      <c r="B61" s="360"/>
      <c r="C61" s="585"/>
      <c r="D61" s="585"/>
      <c r="E61" s="588"/>
      <c r="F61" s="588"/>
      <c r="G61" s="13"/>
    </row>
    <row r="62" spans="2:40" ht="100.25" customHeight="1" x14ac:dyDescent="0.3">
      <c r="B62" s="360"/>
      <c r="C62" s="587"/>
      <c r="D62" s="587"/>
      <c r="E62" s="588"/>
      <c r="F62" s="588"/>
      <c r="G62" s="13"/>
    </row>
    <row r="63" spans="2:40" x14ac:dyDescent="0.3">
      <c r="B63" s="360"/>
      <c r="C63" s="28"/>
      <c r="D63" s="360"/>
      <c r="E63" s="29"/>
      <c r="F63" s="13"/>
      <c r="G63" s="13"/>
    </row>
    <row r="64" spans="2:40" x14ac:dyDescent="0.3">
      <c r="B64" s="360"/>
      <c r="C64" s="28"/>
      <c r="D64" s="28"/>
      <c r="E64" s="29"/>
      <c r="F64" s="29"/>
      <c r="G64" s="12"/>
    </row>
    <row r="65" spans="5:6" x14ac:dyDescent="0.3">
      <c r="E65" s="30"/>
      <c r="F65" s="30"/>
    </row>
    <row r="66" spans="5:6" x14ac:dyDescent="0.3">
      <c r="E66" s="30"/>
      <c r="F66" s="30"/>
    </row>
  </sheetData>
  <mergeCells count="138">
    <mergeCell ref="AI54:AJ54"/>
    <mergeCell ref="AI49:AL49"/>
    <mergeCell ref="AI50:AJ50"/>
    <mergeCell ref="AK50:AL50"/>
    <mergeCell ref="AI52:AJ52"/>
    <mergeCell ref="AK52:AL52"/>
    <mergeCell ref="AI16:AJ16"/>
    <mergeCell ref="AI31:AJ31"/>
    <mergeCell ref="AI32:AJ32"/>
    <mergeCell ref="AI47:AL47"/>
    <mergeCell ref="AI48:AJ48"/>
    <mergeCell ref="AK48:AL48"/>
    <mergeCell ref="AA52:AB52"/>
    <mergeCell ref="AC52:AD52"/>
    <mergeCell ref="AA54:AB54"/>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7:AD47"/>
    <mergeCell ref="AA48:AB48"/>
    <mergeCell ref="AC48:AD48"/>
    <mergeCell ref="AA49:AD49"/>
    <mergeCell ref="AA50:AB50"/>
    <mergeCell ref="AC50:AD50"/>
    <mergeCell ref="AA13:AD13"/>
    <mergeCell ref="AA15:AB15"/>
    <mergeCell ref="AA16:AB16"/>
    <mergeCell ref="AA31:AB31"/>
    <mergeCell ref="AA32:AB32"/>
    <mergeCell ref="AA9:AB9"/>
    <mergeCell ref="AC9:AD9"/>
    <mergeCell ref="AA10:AB10"/>
    <mergeCell ref="AC10:AD10"/>
    <mergeCell ref="AA12:AB12"/>
    <mergeCell ref="AC12:AD12"/>
    <mergeCell ref="AA3:AE3"/>
    <mergeCell ref="Z4:AD4"/>
    <mergeCell ref="AA5:AD5"/>
    <mergeCell ref="AA7:AB7"/>
    <mergeCell ref="AA8:AD8"/>
    <mergeCell ref="S54:T54"/>
    <mergeCell ref="C55:D55"/>
    <mergeCell ref="E55:F55"/>
    <mergeCell ref="C62:D62"/>
    <mergeCell ref="E62:F62"/>
    <mergeCell ref="C57:D57"/>
    <mergeCell ref="E57:F57"/>
    <mergeCell ref="C58:D58"/>
    <mergeCell ref="E58:F58"/>
    <mergeCell ref="C60:D60"/>
    <mergeCell ref="C61:D61"/>
    <mergeCell ref="E61:F61"/>
    <mergeCell ref="C56:G56"/>
    <mergeCell ref="C52:D52"/>
    <mergeCell ref="E52:F52"/>
    <mergeCell ref="K52:L52"/>
    <mergeCell ref="M52:N52"/>
    <mergeCell ref="C54:D54"/>
    <mergeCell ref="K54:L54"/>
    <mergeCell ref="S52:T52"/>
    <mergeCell ref="U52:V52"/>
    <mergeCell ref="C49:F49"/>
    <mergeCell ref="K49:N49"/>
    <mergeCell ref="S49:V49"/>
    <mergeCell ref="C50:D50"/>
    <mergeCell ref="E50:F50"/>
    <mergeCell ref="K50:L50"/>
    <mergeCell ref="M50:N50"/>
    <mergeCell ref="S50:T50"/>
    <mergeCell ref="U50:V50"/>
    <mergeCell ref="U51:V51"/>
    <mergeCell ref="U48:V48"/>
    <mergeCell ref="C32:D32"/>
    <mergeCell ref="K32:L32"/>
    <mergeCell ref="S32:T32"/>
    <mergeCell ref="C47:F47"/>
    <mergeCell ref="K47:N47"/>
    <mergeCell ref="S47:V47"/>
    <mergeCell ref="C48:D48"/>
    <mergeCell ref="E48:F48"/>
    <mergeCell ref="K48:L48"/>
    <mergeCell ref="M48:N48"/>
    <mergeCell ref="S48:T48"/>
    <mergeCell ref="C16:D16"/>
    <mergeCell ref="K16:L16"/>
    <mergeCell ref="S16:T16"/>
    <mergeCell ref="C31:D31"/>
    <mergeCell ref="K31:L31"/>
    <mergeCell ref="S31:T31"/>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C5:F5"/>
    <mergeCell ref="K5:N5"/>
    <mergeCell ref="S5:V5"/>
    <mergeCell ref="C7:D7"/>
    <mergeCell ref="K7:L7"/>
    <mergeCell ref="S7:T7"/>
    <mergeCell ref="C3:G3"/>
    <mergeCell ref="K3:O3"/>
    <mergeCell ref="S3:W3"/>
    <mergeCell ref="B4:F4"/>
    <mergeCell ref="J4:N4"/>
    <mergeCell ref="R4:V4"/>
  </mergeCells>
  <dataValidations count="2">
    <dataValidation type="list" allowBlank="1" showInputMessage="1" showErrorMessage="1" sqref="E61" xr:uid="{6DFB340A-EC6A-49BE-ADE7-5D7CEAA82B7B}">
      <formula1>$J$67:$J$68</formula1>
    </dataValidation>
    <dataValidation type="whole" allowBlank="1" showInputMessage="1" showErrorMessage="1" sqref="E57 E50:E51 E9 M50:M51 AK9 M9 U9 AC50:AC51 AC9 AK50:AK51 U51" xr:uid="{7DEBC898-635F-49A6-BE52-393765388814}">
      <formula1>-999999999</formula1>
      <formula2>999999999</formula2>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workbookViewId="0">
      <selection activeCell="E10" sqref="E10:F10"/>
    </sheetView>
  </sheetViews>
  <sheetFormatPr defaultColWidth="8.81640625" defaultRowHeight="14.5" x14ac:dyDescent="0.35"/>
  <cols>
    <col min="1" max="2" width="1.81640625" customWidth="1"/>
    <col min="3" max="3" width="22.81640625" customWidth="1"/>
    <col min="4" max="4" width="46.36328125" customWidth="1"/>
    <col min="5" max="5" width="22.81640625" customWidth="1"/>
    <col min="6" max="6" width="20.1796875" customWidth="1"/>
    <col min="7" max="7" width="2" customWidth="1"/>
    <col min="8" max="8" width="1.453125" customWidth="1"/>
  </cols>
  <sheetData>
    <row r="1" spans="2:7" ht="15" thickBot="1" x14ac:dyDescent="0.4"/>
    <row r="2" spans="2:7" ht="15" thickBot="1" x14ac:dyDescent="0.4">
      <c r="B2" s="89"/>
      <c r="C2" s="90"/>
      <c r="D2" s="90"/>
      <c r="E2" s="90"/>
      <c r="F2" s="90"/>
      <c r="G2" s="91"/>
    </row>
    <row r="3" spans="2:7" ht="20.5" thickBot="1" x14ac:dyDescent="0.45">
      <c r="B3" s="92"/>
      <c r="C3" s="563" t="s">
        <v>218</v>
      </c>
      <c r="D3" s="564"/>
      <c r="E3" s="564"/>
      <c r="F3" s="565"/>
      <c r="G3" s="59"/>
    </row>
    <row r="4" spans="2:7" x14ac:dyDescent="0.35">
      <c r="B4" s="566"/>
      <c r="C4" s="599"/>
      <c r="D4" s="599"/>
      <c r="E4" s="599"/>
      <c r="F4" s="599"/>
      <c r="G4" s="59"/>
    </row>
    <row r="5" spans="2:7" x14ac:dyDescent="0.35">
      <c r="B5" s="60"/>
      <c r="C5" s="611"/>
      <c r="D5" s="611"/>
      <c r="E5" s="611"/>
      <c r="F5" s="611"/>
      <c r="G5" s="59"/>
    </row>
    <row r="6" spans="2:7" x14ac:dyDescent="0.35">
      <c r="B6" s="60"/>
      <c r="C6" s="61"/>
      <c r="D6" s="62"/>
      <c r="E6" s="61"/>
      <c r="F6" s="62"/>
      <c r="G6" s="59"/>
    </row>
    <row r="7" spans="2:7" x14ac:dyDescent="0.35">
      <c r="B7" s="60"/>
      <c r="C7" s="598" t="s">
        <v>227</v>
      </c>
      <c r="D7" s="598"/>
      <c r="E7" s="63"/>
      <c r="F7" s="62"/>
      <c r="G7" s="59"/>
    </row>
    <row r="8" spans="2:7" ht="15" thickBot="1" x14ac:dyDescent="0.4">
      <c r="B8" s="60"/>
      <c r="C8" s="600" t="s">
        <v>280</v>
      </c>
      <c r="D8" s="600"/>
      <c r="E8" s="600"/>
      <c r="F8" s="600"/>
      <c r="G8" s="59"/>
    </row>
    <row r="9" spans="2:7" ht="15" thickBot="1" x14ac:dyDescent="0.4">
      <c r="B9" s="60"/>
      <c r="C9" s="36" t="s">
        <v>229</v>
      </c>
      <c r="D9" s="37" t="s">
        <v>228</v>
      </c>
      <c r="E9" s="612" t="s">
        <v>259</v>
      </c>
      <c r="F9" s="613"/>
      <c r="G9" s="59"/>
    </row>
    <row r="10" spans="2:7" ht="178" customHeight="1" x14ac:dyDescent="0.35">
      <c r="B10" s="60"/>
      <c r="C10" s="38" t="s">
        <v>881</v>
      </c>
      <c r="D10" s="38" t="s">
        <v>1116</v>
      </c>
      <c r="E10" s="627" t="s">
        <v>882</v>
      </c>
      <c r="F10" s="628"/>
      <c r="G10" s="59"/>
    </row>
    <row r="11" spans="2:7" ht="311" customHeight="1" x14ac:dyDescent="0.35">
      <c r="B11" s="60"/>
      <c r="C11" s="39" t="s">
        <v>883</v>
      </c>
      <c r="D11" s="39" t="s">
        <v>1103</v>
      </c>
      <c r="E11" s="629" t="s">
        <v>901</v>
      </c>
      <c r="F11" s="618"/>
      <c r="G11" s="59"/>
    </row>
    <row r="12" spans="2:7" ht="286" customHeight="1" x14ac:dyDescent="0.35">
      <c r="B12" s="60"/>
      <c r="C12" s="39" t="s">
        <v>884</v>
      </c>
      <c r="D12" s="39" t="s">
        <v>1104</v>
      </c>
      <c r="E12" s="629" t="s">
        <v>902</v>
      </c>
      <c r="F12" s="618"/>
      <c r="G12" s="59"/>
    </row>
    <row r="13" spans="2:7" ht="161" customHeight="1" x14ac:dyDescent="0.35">
      <c r="B13" s="60"/>
      <c r="C13" s="39" t="s">
        <v>885</v>
      </c>
      <c r="D13" s="39" t="s">
        <v>1105</v>
      </c>
      <c r="E13" s="601" t="s">
        <v>886</v>
      </c>
      <c r="F13" s="602"/>
      <c r="G13" s="59"/>
    </row>
    <row r="14" spans="2:7" ht="163" customHeight="1" x14ac:dyDescent="0.35">
      <c r="B14" s="60"/>
      <c r="C14" s="39" t="s">
        <v>887</v>
      </c>
      <c r="D14" s="39" t="s">
        <v>1106</v>
      </c>
      <c r="E14" s="601" t="s">
        <v>888</v>
      </c>
      <c r="F14" s="602"/>
      <c r="G14" s="59"/>
    </row>
    <row r="15" spans="2:7" ht="302" customHeight="1" x14ac:dyDescent="0.35">
      <c r="B15" s="60"/>
      <c r="C15" s="39" t="s">
        <v>889</v>
      </c>
      <c r="D15" s="39" t="s">
        <v>1107</v>
      </c>
      <c r="E15" s="601" t="s">
        <v>890</v>
      </c>
      <c r="F15" s="602"/>
      <c r="G15" s="59"/>
    </row>
    <row r="16" spans="2:7" ht="223" customHeight="1" x14ac:dyDescent="0.35">
      <c r="B16" s="60"/>
      <c r="C16" s="39" t="s">
        <v>891</v>
      </c>
      <c r="D16" s="39" t="s">
        <v>1108</v>
      </c>
      <c r="E16" s="606" t="s">
        <v>903</v>
      </c>
      <c r="F16" s="602"/>
      <c r="G16" s="59"/>
    </row>
    <row r="17" spans="2:7" ht="250" customHeight="1" x14ac:dyDescent="0.35">
      <c r="B17" s="60"/>
      <c r="C17" s="39" t="s">
        <v>892</v>
      </c>
      <c r="D17" s="38" t="s">
        <v>1109</v>
      </c>
      <c r="E17" s="601" t="s">
        <v>904</v>
      </c>
      <c r="F17" s="602"/>
      <c r="G17" s="59"/>
    </row>
    <row r="18" spans="2:7" ht="231" customHeight="1" x14ac:dyDescent="0.35">
      <c r="B18" s="60"/>
      <c r="C18" s="39" t="s">
        <v>893</v>
      </c>
      <c r="D18" s="39" t="s">
        <v>1110</v>
      </c>
      <c r="E18" s="629" t="s">
        <v>894</v>
      </c>
      <c r="F18" s="618"/>
      <c r="G18" s="59"/>
    </row>
    <row r="19" spans="2:7" ht="99" customHeight="1" x14ac:dyDescent="0.35">
      <c r="B19" s="60"/>
      <c r="C19" s="39" t="s">
        <v>895</v>
      </c>
      <c r="D19" s="38" t="s">
        <v>1111</v>
      </c>
      <c r="E19" s="601" t="s">
        <v>905</v>
      </c>
      <c r="F19" s="602"/>
      <c r="G19" s="59"/>
    </row>
    <row r="20" spans="2:7" ht="30" customHeight="1" thickBot="1" x14ac:dyDescent="0.4">
      <c r="B20" s="60"/>
      <c r="C20" s="40"/>
      <c r="D20" s="40"/>
      <c r="E20" s="609"/>
      <c r="F20" s="610"/>
      <c r="G20" s="59"/>
    </row>
    <row r="21" spans="2:7" x14ac:dyDescent="0.35">
      <c r="B21" s="60"/>
      <c r="C21" s="62"/>
      <c r="D21" s="62"/>
      <c r="E21" s="62"/>
      <c r="F21" s="62"/>
      <c r="G21" s="59"/>
    </row>
    <row r="22" spans="2:7" x14ac:dyDescent="0.35">
      <c r="B22" s="60"/>
      <c r="C22" s="604" t="s">
        <v>243</v>
      </c>
      <c r="D22" s="604"/>
      <c r="E22" s="604"/>
      <c r="F22" s="604"/>
      <c r="G22" s="59"/>
    </row>
    <row r="23" spans="2:7" ht="15" thickBot="1" x14ac:dyDescent="0.4">
      <c r="B23" s="60"/>
      <c r="C23" s="605" t="s">
        <v>257</v>
      </c>
      <c r="D23" s="605"/>
      <c r="E23" s="605"/>
      <c r="F23" s="605"/>
      <c r="G23" s="59"/>
    </row>
    <row r="24" spans="2:7" ht="15" thickBot="1" x14ac:dyDescent="0.4">
      <c r="B24" s="60"/>
      <c r="C24" s="36" t="s">
        <v>229</v>
      </c>
      <c r="D24" s="37" t="s">
        <v>228</v>
      </c>
      <c r="E24" s="612" t="s">
        <v>259</v>
      </c>
      <c r="F24" s="613"/>
      <c r="G24" s="59"/>
    </row>
    <row r="25" spans="2:7" ht="74" customHeight="1" x14ac:dyDescent="0.35">
      <c r="B25" s="60"/>
      <c r="C25" s="39" t="s">
        <v>896</v>
      </c>
      <c r="D25" s="39" t="s">
        <v>1112</v>
      </c>
      <c r="E25" s="615" t="s">
        <v>897</v>
      </c>
      <c r="F25" s="616"/>
      <c r="G25" s="59"/>
    </row>
    <row r="26" spans="2:7" ht="74" customHeight="1" x14ac:dyDescent="0.35">
      <c r="B26" s="60"/>
      <c r="C26" s="39" t="s">
        <v>898</v>
      </c>
      <c r="D26" s="39" t="s">
        <v>1113</v>
      </c>
      <c r="E26" s="615" t="s">
        <v>899</v>
      </c>
      <c r="F26" s="616"/>
      <c r="G26" s="59"/>
    </row>
    <row r="27" spans="2:7" ht="263" customHeight="1" x14ac:dyDescent="0.35">
      <c r="B27" s="60"/>
      <c r="C27" s="39" t="s">
        <v>906</v>
      </c>
      <c r="D27" s="39" t="s">
        <v>1114</v>
      </c>
      <c r="E27" s="617" t="s">
        <v>900</v>
      </c>
      <c r="F27" s="618"/>
      <c r="G27" s="59"/>
    </row>
    <row r="28" spans="2:7" ht="248" customHeight="1" thickBot="1" x14ac:dyDescent="0.4">
      <c r="B28" s="60"/>
      <c r="C28" s="40" t="s">
        <v>907</v>
      </c>
      <c r="D28" s="39" t="s">
        <v>1115</v>
      </c>
      <c r="E28" s="607" t="s">
        <v>908</v>
      </c>
      <c r="F28" s="608"/>
      <c r="G28" s="59"/>
    </row>
    <row r="29" spans="2:7" x14ac:dyDescent="0.35">
      <c r="B29" s="60"/>
      <c r="C29" s="62"/>
      <c r="D29" s="62"/>
      <c r="E29" s="62"/>
      <c r="F29" s="62"/>
      <c r="G29" s="59"/>
    </row>
    <row r="30" spans="2:7" x14ac:dyDescent="0.35">
      <c r="B30" s="60"/>
      <c r="C30" s="62"/>
      <c r="D30" s="62"/>
      <c r="E30" s="62"/>
      <c r="F30" s="62"/>
      <c r="G30" s="59"/>
    </row>
    <row r="31" spans="2:7" ht="31.5" customHeight="1" x14ac:dyDescent="0.35">
      <c r="B31" s="60"/>
      <c r="C31" s="603" t="s">
        <v>242</v>
      </c>
      <c r="D31" s="603"/>
      <c r="E31" s="603"/>
      <c r="F31" s="603"/>
      <c r="G31" s="59"/>
    </row>
    <row r="32" spans="2:7" ht="15" thickBot="1" x14ac:dyDescent="0.4">
      <c r="B32" s="60"/>
      <c r="C32" s="600" t="s">
        <v>260</v>
      </c>
      <c r="D32" s="600"/>
      <c r="E32" s="614"/>
      <c r="F32" s="614"/>
      <c r="G32" s="59"/>
    </row>
    <row r="33" spans="2:8" ht="100" customHeight="1" thickBot="1" x14ac:dyDescent="0.4">
      <c r="B33" s="60"/>
      <c r="C33" s="624" t="s">
        <v>1102</v>
      </c>
      <c r="D33" s="625"/>
      <c r="E33" s="625"/>
      <c r="F33" s="626"/>
      <c r="G33" s="59"/>
    </row>
    <row r="34" spans="2:8" ht="15" thickBot="1" x14ac:dyDescent="0.4">
      <c r="B34" s="378"/>
      <c r="C34" s="632"/>
      <c r="D34" s="633"/>
      <c r="E34" s="632"/>
      <c r="F34" s="633"/>
      <c r="G34" s="64"/>
      <c r="H34" s="380"/>
    </row>
    <row r="35" spans="2:8" ht="15" customHeight="1" x14ac:dyDescent="0.35">
      <c r="B35" s="379"/>
      <c r="C35" s="634"/>
      <c r="D35" s="634"/>
      <c r="E35" s="634"/>
      <c r="F35" s="634"/>
      <c r="G35" s="379"/>
    </row>
    <row r="36" spans="2:8" x14ac:dyDescent="0.35">
      <c r="B36" s="8"/>
      <c r="C36" s="634"/>
      <c r="D36" s="634"/>
      <c r="E36" s="634"/>
      <c r="F36" s="634"/>
      <c r="G36" s="8"/>
    </row>
    <row r="37" spans="2:8" x14ac:dyDescent="0.35">
      <c r="B37" s="8"/>
      <c r="C37" s="631"/>
      <c r="D37" s="631"/>
      <c r="E37" s="631"/>
      <c r="F37" s="631"/>
      <c r="G37" s="8"/>
    </row>
    <row r="38" spans="2:8" x14ac:dyDescent="0.35">
      <c r="B38" s="8"/>
      <c r="C38" s="8"/>
      <c r="D38" s="8"/>
      <c r="E38" s="8"/>
      <c r="F38" s="8"/>
      <c r="G38" s="8"/>
    </row>
    <row r="39" spans="2:8" x14ac:dyDescent="0.35">
      <c r="B39" s="8"/>
      <c r="C39" s="8"/>
      <c r="D39" s="8"/>
      <c r="E39" s="8"/>
      <c r="F39" s="8"/>
      <c r="G39" s="8"/>
    </row>
    <row r="40" spans="2:8" x14ac:dyDescent="0.35">
      <c r="B40" s="8"/>
      <c r="C40" s="619"/>
      <c r="D40" s="619"/>
      <c r="E40" s="7"/>
      <c r="F40" s="8"/>
      <c r="G40" s="8"/>
    </row>
    <row r="41" spans="2:8" x14ac:dyDescent="0.35">
      <c r="B41" s="8"/>
      <c r="C41" s="619"/>
      <c r="D41" s="619"/>
      <c r="E41" s="7"/>
      <c r="F41" s="8"/>
      <c r="G41" s="8"/>
    </row>
    <row r="42" spans="2:8" x14ac:dyDescent="0.35">
      <c r="B42" s="8"/>
      <c r="C42" s="630"/>
      <c r="D42" s="630"/>
      <c r="E42" s="630"/>
      <c r="F42" s="630"/>
      <c r="G42" s="8"/>
    </row>
    <row r="43" spans="2:8" x14ac:dyDescent="0.35">
      <c r="B43" s="8"/>
      <c r="C43" s="622"/>
      <c r="D43" s="622"/>
      <c r="E43" s="623"/>
      <c r="F43" s="623"/>
      <c r="G43" s="8"/>
    </row>
    <row r="44" spans="2:8" x14ac:dyDescent="0.35">
      <c r="B44" s="8"/>
      <c r="C44" s="622"/>
      <c r="D44" s="622"/>
      <c r="E44" s="620"/>
      <c r="F44" s="620"/>
      <c r="G44" s="8"/>
    </row>
    <row r="45" spans="2:8" x14ac:dyDescent="0.35">
      <c r="B45" s="8"/>
      <c r="C45" s="8"/>
      <c r="D45" s="8"/>
      <c r="E45" s="8"/>
      <c r="F45" s="8"/>
      <c r="G45" s="8"/>
    </row>
    <row r="46" spans="2:8" x14ac:dyDescent="0.35">
      <c r="B46" s="8"/>
      <c r="C46" s="619"/>
      <c r="D46" s="619"/>
      <c r="E46" s="7"/>
      <c r="F46" s="8"/>
      <c r="G46" s="8"/>
    </row>
    <row r="47" spans="2:8" x14ac:dyDescent="0.35">
      <c r="B47" s="8"/>
      <c r="C47" s="619"/>
      <c r="D47" s="619"/>
      <c r="E47" s="621"/>
      <c r="F47" s="621"/>
      <c r="G47" s="8"/>
    </row>
    <row r="48" spans="2:8" x14ac:dyDescent="0.35">
      <c r="B48" s="8"/>
      <c r="C48" s="7"/>
      <c r="D48" s="7"/>
      <c r="E48" s="7"/>
      <c r="F48" s="7"/>
      <c r="G48" s="8"/>
    </row>
    <row r="49" spans="2:7" x14ac:dyDescent="0.35">
      <c r="B49" s="8"/>
      <c r="C49" s="622"/>
      <c r="D49" s="622"/>
      <c r="E49" s="623"/>
      <c r="F49" s="623"/>
      <c r="G49" s="8"/>
    </row>
    <row r="50" spans="2:7" x14ac:dyDescent="0.35">
      <c r="B50" s="8"/>
      <c r="C50" s="622"/>
      <c r="D50" s="622"/>
      <c r="E50" s="620"/>
      <c r="F50" s="620"/>
      <c r="G50" s="8"/>
    </row>
    <row r="51" spans="2:7" x14ac:dyDescent="0.35">
      <c r="B51" s="8"/>
      <c r="C51" s="8"/>
      <c r="D51" s="8"/>
      <c r="E51" s="8"/>
      <c r="F51" s="8"/>
      <c r="G51" s="8"/>
    </row>
    <row r="52" spans="2:7" x14ac:dyDescent="0.35">
      <c r="B52" s="8"/>
      <c r="C52" s="619"/>
      <c r="D52" s="619"/>
      <c r="E52" s="8"/>
      <c r="F52" s="8"/>
      <c r="G52" s="8"/>
    </row>
    <row r="53" spans="2:7" x14ac:dyDescent="0.35">
      <c r="B53" s="8"/>
      <c r="C53" s="619"/>
      <c r="D53" s="619"/>
      <c r="E53" s="620"/>
      <c r="F53" s="620"/>
      <c r="G53" s="8"/>
    </row>
    <row r="54" spans="2:7" x14ac:dyDescent="0.35">
      <c r="B54" s="8"/>
      <c r="C54" s="622"/>
      <c r="D54" s="622"/>
      <c r="E54" s="620"/>
      <c r="F54" s="620"/>
      <c r="G54" s="8"/>
    </row>
    <row r="55" spans="2:7" x14ac:dyDescent="0.35">
      <c r="B55" s="8"/>
      <c r="C55" s="9"/>
      <c r="D55" s="8"/>
      <c r="E55" s="9"/>
      <c r="F55" s="8"/>
      <c r="G55" s="8"/>
    </row>
    <row r="56" spans="2:7" x14ac:dyDescent="0.35">
      <c r="B56" s="8"/>
      <c r="C56" s="9"/>
      <c r="D56" s="9"/>
      <c r="E56" s="9"/>
      <c r="F56" s="9"/>
      <c r="G56" s="10"/>
    </row>
  </sheetData>
  <mergeCells count="55">
    <mergeCell ref="C37:D37"/>
    <mergeCell ref="E37:F37"/>
    <mergeCell ref="C34:D34"/>
    <mergeCell ref="E34:F34"/>
    <mergeCell ref="C35:D35"/>
    <mergeCell ref="E35:F35"/>
    <mergeCell ref="C36:D36"/>
    <mergeCell ref="E36:F36"/>
    <mergeCell ref="C54:D54"/>
    <mergeCell ref="E54:F54"/>
    <mergeCell ref="C50:D50"/>
    <mergeCell ref="E50:F50"/>
    <mergeCell ref="C40:D40"/>
    <mergeCell ref="C41:D41"/>
    <mergeCell ref="E44:F44"/>
    <mergeCell ref="C46:D46"/>
    <mergeCell ref="C42:F42"/>
    <mergeCell ref="C43:D43"/>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opLeftCell="A68" zoomScale="80" zoomScaleNormal="80" workbookViewId="0">
      <selection activeCell="J23" sqref="J23"/>
    </sheetView>
  </sheetViews>
  <sheetFormatPr defaultColWidth="9.36328125" defaultRowHeight="14.5" x14ac:dyDescent="0.35"/>
  <cols>
    <col min="1" max="2" width="1.6328125" style="262" customWidth="1"/>
    <col min="3" max="3" width="45.453125" style="262" customWidth="1"/>
    <col min="4" max="4" width="33.6328125" style="262" customWidth="1"/>
    <col min="5" max="6" width="38.453125" style="262" customWidth="1"/>
    <col min="7" max="7" width="36.36328125" style="262" customWidth="1"/>
    <col min="8" max="8" width="24" style="262" customWidth="1"/>
    <col min="9" max="9" width="25.453125" style="262" customWidth="1"/>
    <col min="10" max="10" width="27.36328125" style="262" customWidth="1"/>
    <col min="11" max="12" width="24.453125" style="262" customWidth="1"/>
    <col min="13" max="14" width="2" style="262" customWidth="1"/>
    <col min="15" max="16384" width="9.36328125" style="262"/>
  </cols>
  <sheetData>
    <row r="1" spans="2:14" ht="15" hidden="1" thickBot="1" x14ac:dyDescent="0.4"/>
    <row r="2" spans="2:14" ht="15" hidden="1" thickBot="1" x14ac:dyDescent="0.4">
      <c r="B2" s="298"/>
      <c r="C2" s="297"/>
      <c r="D2" s="297"/>
      <c r="E2" s="297"/>
      <c r="F2" s="297"/>
      <c r="G2" s="297"/>
      <c r="H2" s="297"/>
      <c r="I2" s="297"/>
      <c r="J2" s="297"/>
      <c r="K2" s="297"/>
      <c r="L2" s="297"/>
      <c r="M2" s="296"/>
      <c r="N2" s="264"/>
    </row>
    <row r="3" spans="2:14" customFormat="1" ht="20.5" hidden="1" thickBot="1" x14ac:dyDescent="0.45">
      <c r="B3" s="92"/>
      <c r="C3" s="677" t="s">
        <v>703</v>
      </c>
      <c r="D3" s="678"/>
      <c r="E3" s="678"/>
      <c r="F3" s="678"/>
      <c r="G3" s="679"/>
      <c r="H3" s="455"/>
      <c r="I3" s="455"/>
      <c r="J3" s="455"/>
      <c r="K3" s="455"/>
      <c r="L3" s="455"/>
      <c r="M3" s="295"/>
      <c r="N3" s="159"/>
    </row>
    <row r="4" spans="2:14" customFormat="1" ht="15" hidden="1" thickBot="1" x14ac:dyDescent="0.4">
      <c r="B4" s="92"/>
      <c r="C4" s="455"/>
      <c r="D4" s="455"/>
      <c r="E4" s="455"/>
      <c r="F4" s="455"/>
      <c r="G4" s="455"/>
      <c r="H4" s="455"/>
      <c r="I4" s="455"/>
      <c r="J4" s="455"/>
      <c r="K4" s="455"/>
      <c r="L4" s="455"/>
      <c r="M4" s="295"/>
      <c r="N4" s="159"/>
    </row>
    <row r="5" spans="2:14" ht="15" hidden="1" thickBot="1" x14ac:dyDescent="0.4">
      <c r="B5" s="269"/>
      <c r="C5" s="456"/>
      <c r="D5" s="456"/>
      <c r="E5" s="456"/>
      <c r="F5" s="456"/>
      <c r="G5" s="456"/>
      <c r="H5" s="456"/>
      <c r="I5" s="456"/>
      <c r="J5" s="456"/>
      <c r="K5" s="456"/>
      <c r="L5" s="456"/>
      <c r="M5" s="270"/>
      <c r="N5" s="264"/>
    </row>
    <row r="6" spans="2:14" ht="15" hidden="1" thickBot="1" x14ac:dyDescent="0.4">
      <c r="B6" s="269"/>
      <c r="C6" s="457" t="s">
        <v>702</v>
      </c>
      <c r="D6" s="456"/>
      <c r="E6" s="456"/>
      <c r="F6" s="456"/>
      <c r="G6" s="456"/>
      <c r="H6" s="456"/>
      <c r="I6" s="456"/>
      <c r="J6" s="456"/>
      <c r="K6" s="456"/>
      <c r="L6" s="456"/>
      <c r="M6" s="270"/>
      <c r="N6" s="264"/>
    </row>
    <row r="7" spans="2:14" ht="15" hidden="1" thickBot="1" x14ac:dyDescent="0.4">
      <c r="B7" s="269"/>
      <c r="C7" s="456"/>
      <c r="D7" s="456"/>
      <c r="E7" s="456"/>
      <c r="F7" s="456"/>
      <c r="G7" s="456"/>
      <c r="H7" s="456"/>
      <c r="I7" s="456"/>
      <c r="J7" s="456"/>
      <c r="K7" s="456"/>
      <c r="L7" s="456"/>
      <c r="M7" s="270"/>
      <c r="N7" s="264"/>
    </row>
    <row r="8" spans="2:14" ht="51" hidden="1" customHeight="1" thickBot="1" x14ac:dyDescent="0.4">
      <c r="B8" s="269"/>
      <c r="C8" s="458" t="s">
        <v>789</v>
      </c>
      <c r="D8" s="639"/>
      <c r="E8" s="639"/>
      <c r="F8" s="639"/>
      <c r="G8" s="640"/>
      <c r="H8" s="456"/>
      <c r="I8" s="456"/>
      <c r="J8" s="456"/>
      <c r="K8" s="456"/>
      <c r="L8" s="456"/>
      <c r="M8" s="270"/>
      <c r="N8" s="264"/>
    </row>
    <row r="9" spans="2:14" ht="15" hidden="1" thickBot="1" x14ac:dyDescent="0.4">
      <c r="B9" s="269"/>
      <c r="C9" s="456"/>
      <c r="D9" s="456"/>
      <c r="E9" s="456"/>
      <c r="F9" s="456"/>
      <c r="G9" s="456"/>
      <c r="H9" s="456"/>
      <c r="I9" s="456"/>
      <c r="J9" s="456"/>
      <c r="K9" s="456"/>
      <c r="L9" s="456"/>
      <c r="M9" s="270"/>
      <c r="N9" s="264"/>
    </row>
    <row r="10" spans="2:14" ht="98" x14ac:dyDescent="0.35">
      <c r="B10" s="269"/>
      <c r="C10" s="459" t="s">
        <v>790</v>
      </c>
      <c r="D10" s="460" t="s">
        <v>791</v>
      </c>
      <c r="E10" s="460" t="s">
        <v>792</v>
      </c>
      <c r="F10" s="460" t="s">
        <v>701</v>
      </c>
      <c r="G10" s="460" t="s">
        <v>793</v>
      </c>
      <c r="H10" s="460" t="s">
        <v>794</v>
      </c>
      <c r="I10" s="460" t="s">
        <v>700</v>
      </c>
      <c r="J10" s="460" t="s">
        <v>795</v>
      </c>
      <c r="K10" s="460" t="s">
        <v>796</v>
      </c>
      <c r="L10" s="461" t="s">
        <v>797</v>
      </c>
      <c r="M10" s="270"/>
      <c r="N10" s="273"/>
    </row>
    <row r="11" spans="2:14" ht="19.5" customHeight="1" x14ac:dyDescent="0.35">
      <c r="B11" s="269"/>
      <c r="C11" s="462" t="s">
        <v>699</v>
      </c>
      <c r="D11" s="463"/>
      <c r="E11" s="463"/>
      <c r="F11" s="464" t="s">
        <v>864</v>
      </c>
      <c r="G11" s="464" t="s">
        <v>864</v>
      </c>
      <c r="H11" s="464"/>
      <c r="I11" s="464"/>
      <c r="J11" s="464"/>
      <c r="K11" s="464"/>
      <c r="L11" s="465"/>
      <c r="M11" s="274"/>
      <c r="N11" s="273"/>
    </row>
    <row r="12" spans="2:14" ht="291.75" customHeight="1" x14ac:dyDescent="0.35">
      <c r="B12" s="269"/>
      <c r="C12" s="462" t="s">
        <v>698</v>
      </c>
      <c r="D12" s="463"/>
      <c r="E12" s="463"/>
      <c r="F12" s="464" t="s">
        <v>909</v>
      </c>
      <c r="G12" s="464" t="s">
        <v>910</v>
      </c>
      <c r="H12" s="464" t="s">
        <v>911</v>
      </c>
      <c r="I12" s="464" t="s">
        <v>912</v>
      </c>
      <c r="J12" s="635" t="s">
        <v>913</v>
      </c>
      <c r="K12" s="464" t="s">
        <v>879</v>
      </c>
      <c r="L12" s="465" t="s">
        <v>879</v>
      </c>
      <c r="M12" s="274"/>
      <c r="N12" s="273"/>
    </row>
    <row r="13" spans="2:14" ht="283.5" customHeight="1" x14ac:dyDescent="0.35">
      <c r="B13" s="269"/>
      <c r="C13" s="462" t="s">
        <v>697</v>
      </c>
      <c r="D13" s="463"/>
      <c r="E13" s="463"/>
      <c r="F13" s="464" t="s">
        <v>914</v>
      </c>
      <c r="G13" s="464" t="s">
        <v>915</v>
      </c>
      <c r="H13" s="464" t="s">
        <v>916</v>
      </c>
      <c r="I13" s="464">
        <v>0</v>
      </c>
      <c r="J13" s="636"/>
      <c r="K13" s="464" t="s">
        <v>879</v>
      </c>
      <c r="L13" s="465" t="s">
        <v>879</v>
      </c>
      <c r="M13" s="274"/>
      <c r="N13" s="273"/>
    </row>
    <row r="14" spans="2:14" ht="279" customHeight="1" x14ac:dyDescent="0.35">
      <c r="B14" s="269"/>
      <c r="C14" s="462" t="s">
        <v>696</v>
      </c>
      <c r="D14" s="463"/>
      <c r="E14" s="463"/>
      <c r="F14" s="464" t="s">
        <v>917</v>
      </c>
      <c r="G14" s="464" t="s">
        <v>918</v>
      </c>
      <c r="H14" s="464" t="s">
        <v>919</v>
      </c>
      <c r="I14" s="464">
        <v>0</v>
      </c>
      <c r="J14" s="464" t="s">
        <v>920</v>
      </c>
      <c r="K14" s="464" t="s">
        <v>879</v>
      </c>
      <c r="L14" s="465" t="s">
        <v>879</v>
      </c>
      <c r="M14" s="274"/>
      <c r="N14" s="273"/>
    </row>
    <row r="15" spans="2:14" ht="409.5" customHeight="1" x14ac:dyDescent="0.35">
      <c r="B15" s="269"/>
      <c r="C15" s="462" t="s">
        <v>695</v>
      </c>
      <c r="D15" s="463"/>
      <c r="E15" s="463"/>
      <c r="F15" s="464" t="s">
        <v>921</v>
      </c>
      <c r="G15" s="464" t="s">
        <v>922</v>
      </c>
      <c r="H15" s="464" t="s">
        <v>923</v>
      </c>
      <c r="I15" s="464" t="s">
        <v>924</v>
      </c>
      <c r="J15" s="464" t="s">
        <v>920</v>
      </c>
      <c r="K15" s="464" t="s">
        <v>879</v>
      </c>
      <c r="L15" s="465" t="s">
        <v>879</v>
      </c>
      <c r="M15" s="274"/>
      <c r="N15" s="273"/>
    </row>
    <row r="16" spans="2:14" ht="20" customHeight="1" x14ac:dyDescent="0.35">
      <c r="B16" s="269"/>
      <c r="C16" s="462" t="s">
        <v>694</v>
      </c>
      <c r="D16" s="463"/>
      <c r="E16" s="463"/>
      <c r="F16" s="464" t="s">
        <v>864</v>
      </c>
      <c r="G16" s="464"/>
      <c r="H16" s="464"/>
      <c r="I16" s="464"/>
      <c r="J16" s="464"/>
      <c r="K16" s="464"/>
      <c r="L16" s="465"/>
      <c r="M16" s="274"/>
      <c r="N16" s="273"/>
    </row>
    <row r="17" spans="2:14" ht="285" customHeight="1" x14ac:dyDescent="0.35">
      <c r="B17" s="269"/>
      <c r="C17" s="462" t="s">
        <v>693</v>
      </c>
      <c r="D17" s="463"/>
      <c r="E17" s="463"/>
      <c r="F17" s="464" t="s">
        <v>925</v>
      </c>
      <c r="G17" s="464" t="s">
        <v>926</v>
      </c>
      <c r="H17" s="464" t="s">
        <v>927</v>
      </c>
      <c r="I17" s="464">
        <v>0</v>
      </c>
      <c r="J17" s="464" t="s">
        <v>920</v>
      </c>
      <c r="K17" s="464" t="s">
        <v>879</v>
      </c>
      <c r="L17" s="465" t="s">
        <v>879</v>
      </c>
      <c r="M17" s="274"/>
      <c r="N17" s="273"/>
    </row>
    <row r="18" spans="2:14" ht="186" customHeight="1" x14ac:dyDescent="0.35">
      <c r="B18" s="269"/>
      <c r="C18" s="462" t="s">
        <v>692</v>
      </c>
      <c r="D18" s="463"/>
      <c r="E18" s="463"/>
      <c r="F18" s="464" t="s">
        <v>928</v>
      </c>
      <c r="G18" s="464" t="s">
        <v>929</v>
      </c>
      <c r="H18" s="464" t="s">
        <v>879</v>
      </c>
      <c r="I18" s="464" t="s">
        <v>879</v>
      </c>
      <c r="J18" s="464" t="s">
        <v>920</v>
      </c>
      <c r="K18" s="464" t="s">
        <v>879</v>
      </c>
      <c r="L18" s="465" t="s">
        <v>879</v>
      </c>
      <c r="M18" s="274"/>
      <c r="N18" s="273"/>
    </row>
    <row r="19" spans="2:14" ht="224.25" customHeight="1" x14ac:dyDescent="0.35">
      <c r="B19" s="269"/>
      <c r="C19" s="462" t="s">
        <v>691</v>
      </c>
      <c r="D19" s="463"/>
      <c r="E19" s="463"/>
      <c r="F19" s="464" t="s">
        <v>930</v>
      </c>
      <c r="G19" s="464" t="s">
        <v>931</v>
      </c>
      <c r="H19" s="464" t="s">
        <v>932</v>
      </c>
      <c r="I19" s="464" t="s">
        <v>933</v>
      </c>
      <c r="J19" s="464" t="s">
        <v>920</v>
      </c>
      <c r="K19" s="464" t="s">
        <v>879</v>
      </c>
      <c r="L19" s="465" t="s">
        <v>879</v>
      </c>
      <c r="M19" s="274"/>
      <c r="N19" s="273"/>
    </row>
    <row r="20" spans="2:14" ht="20" customHeight="1" x14ac:dyDescent="0.35">
      <c r="B20" s="269"/>
      <c r="C20" s="462" t="s">
        <v>690</v>
      </c>
      <c r="D20" s="463"/>
      <c r="E20" s="463"/>
      <c r="F20" s="466" t="s">
        <v>864</v>
      </c>
      <c r="G20" s="464"/>
      <c r="H20" s="464"/>
      <c r="I20" s="464"/>
      <c r="J20" s="464"/>
      <c r="K20" s="464"/>
      <c r="L20" s="465"/>
      <c r="M20" s="274"/>
      <c r="N20" s="273"/>
    </row>
    <row r="21" spans="2:14" ht="20" customHeight="1" x14ac:dyDescent="0.35">
      <c r="B21" s="269"/>
      <c r="C21" s="462" t="s">
        <v>689</v>
      </c>
      <c r="D21" s="463"/>
      <c r="E21" s="463"/>
      <c r="F21" s="464" t="s">
        <v>864</v>
      </c>
      <c r="G21" s="464"/>
      <c r="H21" s="464"/>
      <c r="I21" s="464"/>
      <c r="J21" s="464"/>
      <c r="K21" s="464"/>
      <c r="L21" s="465"/>
      <c r="M21" s="274"/>
      <c r="N21" s="273"/>
    </row>
    <row r="22" spans="2:14" ht="20" customHeight="1" x14ac:dyDescent="0.35">
      <c r="B22" s="269"/>
      <c r="C22" s="462" t="s">
        <v>688</v>
      </c>
      <c r="D22" s="463"/>
      <c r="E22" s="463"/>
      <c r="F22" s="464" t="s">
        <v>864</v>
      </c>
      <c r="G22" s="464"/>
      <c r="H22" s="464"/>
      <c r="I22" s="464"/>
      <c r="J22" s="464"/>
      <c r="K22" s="464"/>
      <c r="L22" s="465"/>
      <c r="M22" s="274"/>
      <c r="N22" s="273"/>
    </row>
    <row r="23" spans="2:14" s="263" customFormat="1" ht="220" customHeight="1" x14ac:dyDescent="0.35">
      <c r="B23" s="269"/>
      <c r="C23" s="277" t="s">
        <v>687</v>
      </c>
      <c r="D23" s="294"/>
      <c r="E23" s="294"/>
      <c r="F23" s="276" t="s">
        <v>934</v>
      </c>
      <c r="G23" s="276" t="s">
        <v>976</v>
      </c>
      <c r="H23" s="276" t="s">
        <v>935</v>
      </c>
      <c r="I23" s="276" t="s">
        <v>936</v>
      </c>
      <c r="J23" s="276" t="s">
        <v>977</v>
      </c>
      <c r="K23" s="276" t="s">
        <v>879</v>
      </c>
      <c r="L23" s="275" t="s">
        <v>879</v>
      </c>
      <c r="M23" s="274"/>
      <c r="N23" s="273"/>
    </row>
    <row r="24" spans="2:14" ht="20" customHeight="1" x14ac:dyDescent="0.35">
      <c r="B24" s="269"/>
      <c r="C24" s="462" t="s">
        <v>686</v>
      </c>
      <c r="D24" s="463"/>
      <c r="E24" s="463"/>
      <c r="F24" s="464" t="s">
        <v>864</v>
      </c>
      <c r="G24" s="464"/>
      <c r="H24" s="464"/>
      <c r="I24" s="464"/>
      <c r="J24" s="464"/>
      <c r="K24" s="464"/>
      <c r="L24" s="465"/>
      <c r="M24" s="274"/>
      <c r="N24" s="273"/>
    </row>
    <row r="25" spans="2:14" ht="20" customHeight="1" thickBot="1" x14ac:dyDescent="0.4">
      <c r="B25" s="269"/>
      <c r="C25" s="467" t="s">
        <v>685</v>
      </c>
      <c r="D25" s="468"/>
      <c r="E25" s="468"/>
      <c r="F25" s="469" t="s">
        <v>864</v>
      </c>
      <c r="G25" s="469"/>
      <c r="H25" s="469"/>
      <c r="I25" s="469"/>
      <c r="J25" s="469"/>
      <c r="K25" s="469"/>
      <c r="L25" s="470"/>
      <c r="M25" s="274"/>
      <c r="N25" s="273"/>
    </row>
    <row r="26" spans="2:14" x14ac:dyDescent="0.35">
      <c r="B26" s="269"/>
      <c r="C26" s="471"/>
      <c r="D26" s="471"/>
      <c r="E26" s="471"/>
      <c r="F26" s="471"/>
      <c r="G26" s="471"/>
      <c r="H26" s="471"/>
      <c r="I26" s="471"/>
      <c r="J26" s="471"/>
      <c r="K26" s="471"/>
      <c r="L26" s="471"/>
      <c r="M26" s="270"/>
      <c r="N26" s="264"/>
    </row>
    <row r="27" spans="2:14" x14ac:dyDescent="0.35">
      <c r="B27" s="269"/>
      <c r="C27" s="471"/>
      <c r="D27" s="471"/>
      <c r="E27" s="471"/>
      <c r="F27" s="471"/>
      <c r="G27" s="471"/>
      <c r="H27" s="471"/>
      <c r="I27" s="471"/>
      <c r="J27" s="471"/>
      <c r="K27" s="471"/>
      <c r="L27" s="471"/>
      <c r="M27" s="270"/>
      <c r="N27" s="264"/>
    </row>
    <row r="28" spans="2:14" x14ac:dyDescent="0.35">
      <c r="B28" s="269"/>
      <c r="C28" s="457" t="s">
        <v>684</v>
      </c>
      <c r="D28" s="471"/>
      <c r="E28" s="471"/>
      <c r="F28" s="471"/>
      <c r="G28" s="471"/>
      <c r="H28" s="471"/>
      <c r="I28" s="471"/>
      <c r="J28" s="471"/>
      <c r="K28" s="471"/>
      <c r="L28" s="471"/>
      <c r="M28" s="270"/>
      <c r="N28" s="264"/>
    </row>
    <row r="29" spans="2:14" ht="15" thickBot="1" x14ac:dyDescent="0.4">
      <c r="B29" s="269"/>
      <c r="C29" s="457"/>
      <c r="D29" s="471"/>
      <c r="E29" s="471"/>
      <c r="F29" s="471"/>
      <c r="G29" s="471"/>
      <c r="H29" s="471"/>
      <c r="I29" s="471"/>
      <c r="J29" s="471"/>
      <c r="K29" s="471"/>
      <c r="L29" s="471"/>
      <c r="M29" s="270"/>
      <c r="N29" s="264"/>
    </row>
    <row r="30" spans="2:14" s="289" customFormat="1" ht="40.25" customHeight="1" x14ac:dyDescent="0.35">
      <c r="B30" s="292"/>
      <c r="C30" s="660" t="s">
        <v>683</v>
      </c>
      <c r="D30" s="661"/>
      <c r="E30" s="644" t="s">
        <v>937</v>
      </c>
      <c r="F30" s="644"/>
      <c r="G30" s="645"/>
      <c r="H30" s="456"/>
      <c r="I30" s="456"/>
      <c r="J30" s="456"/>
      <c r="K30" s="456"/>
      <c r="L30" s="456"/>
      <c r="M30" s="291"/>
      <c r="N30" s="290"/>
    </row>
    <row r="31" spans="2:14" s="289" customFormat="1" ht="40.25" customHeight="1" x14ac:dyDescent="0.35">
      <c r="B31" s="292"/>
      <c r="C31" s="680" t="s">
        <v>682</v>
      </c>
      <c r="D31" s="681"/>
      <c r="E31" s="684" t="s">
        <v>938</v>
      </c>
      <c r="F31" s="684"/>
      <c r="G31" s="685"/>
      <c r="H31" s="456"/>
      <c r="I31" s="456"/>
      <c r="J31" s="456"/>
      <c r="K31" s="456"/>
      <c r="L31" s="456"/>
      <c r="M31" s="291"/>
      <c r="N31" s="290"/>
    </row>
    <row r="32" spans="2:14" s="289" customFormat="1" ht="40.25" customHeight="1" thickBot="1" x14ac:dyDescent="0.4">
      <c r="B32" s="292"/>
      <c r="C32" s="682" t="s">
        <v>681</v>
      </c>
      <c r="D32" s="683"/>
      <c r="E32" s="663"/>
      <c r="F32" s="663"/>
      <c r="G32" s="664"/>
      <c r="H32" s="456"/>
      <c r="I32" s="456"/>
      <c r="J32" s="456"/>
      <c r="K32" s="456"/>
      <c r="L32" s="456"/>
      <c r="M32" s="291"/>
      <c r="N32" s="290"/>
    </row>
    <row r="33" spans="2:19" s="289" customFormat="1" ht="14" x14ac:dyDescent="0.35">
      <c r="B33" s="292"/>
      <c r="C33" s="472"/>
      <c r="D33" s="456"/>
      <c r="E33" s="456"/>
      <c r="F33" s="456"/>
      <c r="G33" s="456"/>
      <c r="H33" s="456"/>
      <c r="I33" s="456"/>
      <c r="J33" s="456"/>
      <c r="K33" s="456"/>
      <c r="L33" s="456"/>
      <c r="M33" s="291"/>
      <c r="N33" s="290"/>
    </row>
    <row r="34" spans="2:19" x14ac:dyDescent="0.35">
      <c r="B34" s="269"/>
      <c r="C34" s="472"/>
      <c r="D34" s="471"/>
      <c r="E34" s="471"/>
      <c r="F34" s="471"/>
      <c r="G34" s="471"/>
      <c r="H34" s="471"/>
      <c r="I34" s="471"/>
      <c r="J34" s="471"/>
      <c r="K34" s="471"/>
      <c r="L34" s="471"/>
      <c r="M34" s="270"/>
      <c r="N34" s="264"/>
    </row>
    <row r="35" spans="2:19" x14ac:dyDescent="0.35">
      <c r="B35" s="269"/>
      <c r="C35" s="650" t="s">
        <v>680</v>
      </c>
      <c r="D35" s="650"/>
      <c r="E35" s="473"/>
      <c r="F35" s="473"/>
      <c r="G35" s="473"/>
      <c r="H35" s="473"/>
      <c r="I35" s="473"/>
      <c r="J35" s="473"/>
      <c r="K35" s="473"/>
      <c r="L35" s="473"/>
      <c r="M35" s="288"/>
      <c r="N35" s="287"/>
      <c r="O35" s="278"/>
      <c r="P35" s="278"/>
      <c r="Q35" s="278"/>
      <c r="R35" s="278"/>
      <c r="S35" s="278"/>
    </row>
    <row r="36" spans="2:19" ht="15" thickBot="1" x14ac:dyDescent="0.4">
      <c r="B36" s="269"/>
      <c r="C36" s="474"/>
      <c r="D36" s="473"/>
      <c r="E36" s="473"/>
      <c r="F36" s="473"/>
      <c r="G36" s="473"/>
      <c r="H36" s="473"/>
      <c r="I36" s="473"/>
      <c r="J36" s="473"/>
      <c r="K36" s="473"/>
      <c r="L36" s="473"/>
      <c r="M36" s="288"/>
      <c r="N36" s="287"/>
      <c r="O36" s="278"/>
      <c r="P36" s="278"/>
      <c r="Q36" s="278"/>
      <c r="R36" s="278"/>
      <c r="S36" s="278"/>
    </row>
    <row r="37" spans="2:19" ht="40.25" customHeight="1" x14ac:dyDescent="0.35">
      <c r="B37" s="269"/>
      <c r="C37" s="660" t="s">
        <v>679</v>
      </c>
      <c r="D37" s="661"/>
      <c r="E37" s="675"/>
      <c r="F37" s="675"/>
      <c r="G37" s="676"/>
      <c r="H37" s="471"/>
      <c r="I37" s="471"/>
      <c r="J37" s="471"/>
      <c r="K37" s="471"/>
      <c r="L37" s="471"/>
      <c r="M37" s="270"/>
      <c r="N37" s="264"/>
    </row>
    <row r="38" spans="2:19" ht="40.25" customHeight="1" thickBot="1" x14ac:dyDescent="0.4">
      <c r="B38" s="269"/>
      <c r="C38" s="648" t="s">
        <v>678</v>
      </c>
      <c r="D38" s="649"/>
      <c r="E38" s="673"/>
      <c r="F38" s="673"/>
      <c r="G38" s="674"/>
      <c r="H38" s="471"/>
      <c r="I38" s="471"/>
      <c r="J38" s="471"/>
      <c r="K38" s="471"/>
      <c r="L38" s="471"/>
      <c r="M38" s="270"/>
      <c r="N38" s="264"/>
    </row>
    <row r="39" spans="2:19" x14ac:dyDescent="0.35">
      <c r="B39" s="269"/>
      <c r="C39" s="472"/>
      <c r="D39" s="471"/>
      <c r="E39" s="471"/>
      <c r="F39" s="471"/>
      <c r="G39" s="471"/>
      <c r="H39" s="471"/>
      <c r="I39" s="471"/>
      <c r="J39" s="471"/>
      <c r="K39" s="471"/>
      <c r="L39" s="471"/>
      <c r="M39" s="270"/>
      <c r="N39" s="264"/>
    </row>
    <row r="40" spans="2:19" x14ac:dyDescent="0.35">
      <c r="B40" s="269"/>
      <c r="C40" s="472"/>
      <c r="D40" s="471"/>
      <c r="E40" s="471"/>
      <c r="F40" s="471"/>
      <c r="G40" s="471"/>
      <c r="H40" s="471"/>
      <c r="I40" s="471"/>
      <c r="J40" s="471"/>
      <c r="K40" s="471"/>
      <c r="L40" s="471"/>
      <c r="M40" s="270"/>
      <c r="N40" s="264"/>
    </row>
    <row r="41" spans="2:19" ht="15" customHeight="1" x14ac:dyDescent="0.35">
      <c r="B41" s="269"/>
      <c r="C41" s="650" t="s">
        <v>677</v>
      </c>
      <c r="D41" s="650"/>
      <c r="E41" s="475"/>
      <c r="F41" s="475"/>
      <c r="G41" s="475"/>
      <c r="H41" s="475"/>
      <c r="I41" s="475"/>
      <c r="J41" s="475"/>
      <c r="K41" s="475"/>
      <c r="L41" s="475"/>
      <c r="M41" s="281"/>
      <c r="N41" s="280"/>
      <c r="O41" s="279"/>
      <c r="P41" s="279"/>
      <c r="Q41" s="279"/>
      <c r="R41" s="279"/>
      <c r="S41" s="279"/>
    </row>
    <row r="42" spans="2:19" ht="15" thickBot="1" x14ac:dyDescent="0.4">
      <c r="B42" s="269"/>
      <c r="C42" s="474"/>
      <c r="D42" s="475"/>
      <c r="E42" s="475"/>
      <c r="F42" s="475"/>
      <c r="G42" s="475"/>
      <c r="H42" s="475"/>
      <c r="I42" s="475"/>
      <c r="J42" s="475"/>
      <c r="K42" s="475"/>
      <c r="L42" s="475"/>
      <c r="M42" s="281"/>
      <c r="N42" s="280"/>
      <c r="O42" s="279"/>
      <c r="P42" s="279"/>
      <c r="Q42" s="279"/>
      <c r="R42" s="279"/>
      <c r="S42" s="279"/>
    </row>
    <row r="43" spans="2:19" s="11" customFormat="1" ht="62.25" customHeight="1" x14ac:dyDescent="0.35">
      <c r="B43" s="285"/>
      <c r="C43" s="651" t="s">
        <v>676</v>
      </c>
      <c r="D43" s="652"/>
      <c r="E43" s="653" t="s">
        <v>939</v>
      </c>
      <c r="F43" s="653"/>
      <c r="G43" s="654"/>
      <c r="H43" s="476"/>
      <c r="I43" s="476"/>
      <c r="J43" s="476"/>
      <c r="K43" s="476"/>
      <c r="L43" s="476"/>
      <c r="M43" s="284"/>
      <c r="N43" s="114"/>
    </row>
    <row r="44" spans="2:19" s="11" customFormat="1" ht="235" customHeight="1" thickBot="1" x14ac:dyDescent="0.4">
      <c r="B44" s="285"/>
      <c r="C44" s="646" t="s">
        <v>675</v>
      </c>
      <c r="D44" s="647"/>
      <c r="E44" s="655" t="s">
        <v>940</v>
      </c>
      <c r="F44" s="656"/>
      <c r="G44" s="657"/>
      <c r="H44" s="476"/>
      <c r="I44" s="476"/>
      <c r="J44" s="476"/>
      <c r="K44" s="476"/>
      <c r="L44" s="476"/>
      <c r="M44" s="284"/>
      <c r="N44" s="114"/>
    </row>
    <row r="45" spans="2:19" s="11" customFormat="1" ht="40.25" customHeight="1" x14ac:dyDescent="0.35">
      <c r="B45" s="285"/>
      <c r="C45" s="646" t="s">
        <v>674</v>
      </c>
      <c r="D45" s="647"/>
      <c r="E45" s="653" t="s">
        <v>941</v>
      </c>
      <c r="F45" s="653"/>
      <c r="G45" s="654"/>
      <c r="H45" s="476"/>
      <c r="I45" s="476"/>
      <c r="J45" s="476"/>
      <c r="K45" s="476"/>
      <c r="L45" s="476"/>
      <c r="M45" s="284"/>
      <c r="N45" s="114"/>
    </row>
    <row r="46" spans="2:19" s="11" customFormat="1" ht="40.25" customHeight="1" thickBot="1" x14ac:dyDescent="0.4">
      <c r="B46" s="285"/>
      <c r="C46" s="648" t="s">
        <v>673</v>
      </c>
      <c r="D46" s="649"/>
      <c r="E46" s="658" t="s">
        <v>942</v>
      </c>
      <c r="F46" s="658"/>
      <c r="G46" s="659"/>
      <c r="H46" s="476"/>
      <c r="I46" s="476"/>
      <c r="J46" s="476"/>
      <c r="K46" s="476"/>
      <c r="L46" s="476"/>
      <c r="M46" s="284"/>
      <c r="N46" s="114"/>
    </row>
    <row r="47" spans="2:19" x14ac:dyDescent="0.35">
      <c r="B47" s="269"/>
      <c r="C47" s="477"/>
      <c r="D47" s="471"/>
      <c r="E47" s="471"/>
      <c r="F47" s="471"/>
      <c r="G47" s="471"/>
      <c r="H47" s="471"/>
      <c r="I47" s="471"/>
      <c r="J47" s="471"/>
      <c r="K47" s="471"/>
      <c r="L47" s="471"/>
      <c r="M47" s="270"/>
      <c r="N47" s="264"/>
    </row>
    <row r="48" spans="2:19" x14ac:dyDescent="0.35">
      <c r="B48" s="269"/>
      <c r="C48" s="471"/>
      <c r="D48" s="471"/>
      <c r="E48" s="471"/>
      <c r="F48" s="471"/>
      <c r="G48" s="471"/>
      <c r="H48" s="471"/>
      <c r="I48" s="471"/>
      <c r="J48" s="471"/>
      <c r="K48" s="471"/>
      <c r="L48" s="471"/>
      <c r="M48" s="270"/>
      <c r="N48" s="264"/>
    </row>
    <row r="49" spans="2:21" x14ac:dyDescent="0.35">
      <c r="B49" s="269"/>
      <c r="C49" s="457" t="s">
        <v>827</v>
      </c>
      <c r="D49" s="471"/>
      <c r="E49" s="471"/>
      <c r="F49" s="471"/>
      <c r="G49" s="471"/>
      <c r="H49" s="471"/>
      <c r="I49" s="471"/>
      <c r="J49" s="471"/>
      <c r="K49" s="471"/>
      <c r="L49" s="471"/>
      <c r="M49" s="270"/>
      <c r="N49" s="264"/>
    </row>
    <row r="50" spans="2:21" ht="15" thickBot="1" x14ac:dyDescent="0.4">
      <c r="B50" s="269"/>
      <c r="C50" s="471"/>
      <c r="D50" s="477"/>
      <c r="E50" s="471"/>
      <c r="F50" s="471"/>
      <c r="G50" s="471"/>
      <c r="H50" s="471"/>
      <c r="I50" s="471"/>
      <c r="J50" s="471"/>
      <c r="K50" s="471"/>
      <c r="L50" s="471"/>
      <c r="M50" s="270"/>
      <c r="N50" s="264"/>
    </row>
    <row r="51" spans="2:21" ht="50" customHeight="1" x14ac:dyDescent="0.35">
      <c r="B51" s="269"/>
      <c r="C51" s="651" t="s">
        <v>828</v>
      </c>
      <c r="D51" s="652"/>
      <c r="E51" s="644"/>
      <c r="F51" s="644"/>
      <c r="G51" s="645"/>
      <c r="H51" s="472"/>
      <c r="I51" s="472"/>
      <c r="J51" s="472"/>
      <c r="K51" s="477"/>
      <c r="L51" s="477"/>
      <c r="M51" s="274"/>
      <c r="N51" s="273"/>
      <c r="O51" s="272"/>
      <c r="P51" s="272"/>
      <c r="Q51" s="272"/>
      <c r="R51" s="272"/>
      <c r="S51" s="272"/>
      <c r="T51" s="272"/>
      <c r="U51" s="272"/>
    </row>
    <row r="52" spans="2:21" ht="50" customHeight="1" x14ac:dyDescent="0.35">
      <c r="B52" s="269"/>
      <c r="C52" s="646" t="s">
        <v>672</v>
      </c>
      <c r="D52" s="647"/>
      <c r="E52" s="669" t="s">
        <v>943</v>
      </c>
      <c r="F52" s="669"/>
      <c r="G52" s="670"/>
      <c r="H52" s="472"/>
      <c r="I52" s="472"/>
      <c r="J52" s="472"/>
      <c r="K52" s="477"/>
      <c r="L52" s="477"/>
      <c r="M52" s="274"/>
      <c r="N52" s="273"/>
      <c r="O52" s="272"/>
      <c r="P52" s="272"/>
      <c r="Q52" s="272"/>
      <c r="R52" s="272"/>
      <c r="S52" s="272"/>
      <c r="T52" s="272"/>
      <c r="U52" s="272"/>
    </row>
    <row r="53" spans="2:21" ht="50" customHeight="1" thickBot="1" x14ac:dyDescent="0.4">
      <c r="B53" s="269"/>
      <c r="C53" s="648" t="s">
        <v>829</v>
      </c>
      <c r="D53" s="649"/>
      <c r="E53" s="671" t="s">
        <v>944</v>
      </c>
      <c r="F53" s="671"/>
      <c r="G53" s="672"/>
      <c r="H53" s="472"/>
      <c r="I53" s="472"/>
      <c r="J53" s="472"/>
      <c r="K53" s="477"/>
      <c r="L53" s="477"/>
      <c r="M53" s="274"/>
      <c r="N53" s="273"/>
      <c r="O53" s="272"/>
      <c r="P53" s="272"/>
      <c r="Q53" s="272"/>
      <c r="R53" s="272"/>
      <c r="S53" s="272"/>
      <c r="T53" s="272"/>
      <c r="U53" s="272"/>
    </row>
    <row r="54" spans="2:21" customFormat="1" ht="15" customHeight="1" thickBot="1" x14ac:dyDescent="0.4">
      <c r="B54" s="92"/>
      <c r="C54" s="159"/>
      <c r="D54" s="159"/>
      <c r="E54" s="159"/>
      <c r="F54" s="159"/>
      <c r="G54" s="159"/>
      <c r="H54" s="159"/>
      <c r="I54" s="159"/>
      <c r="J54" s="159"/>
      <c r="K54" s="159"/>
      <c r="L54" s="159"/>
      <c r="M54" s="95"/>
      <c r="N54" s="159"/>
    </row>
    <row r="55" spans="2:21" s="278" customFormat="1" ht="87.75" customHeight="1" x14ac:dyDescent="0.35">
      <c r="B55" s="282"/>
      <c r="C55" s="478" t="s">
        <v>830</v>
      </c>
      <c r="D55" s="460" t="s">
        <v>671</v>
      </c>
      <c r="E55" s="460" t="s">
        <v>670</v>
      </c>
      <c r="F55" s="460" t="s">
        <v>669</v>
      </c>
      <c r="G55" s="460" t="s">
        <v>831</v>
      </c>
      <c r="H55" s="460" t="s">
        <v>668</v>
      </c>
      <c r="I55" s="460" t="s">
        <v>667</v>
      </c>
      <c r="J55" s="461" t="s">
        <v>666</v>
      </c>
      <c r="K55" s="475"/>
      <c r="L55" s="475"/>
      <c r="M55" s="281"/>
      <c r="N55" s="280"/>
      <c r="O55" s="279"/>
      <c r="P55" s="279"/>
      <c r="Q55" s="279"/>
      <c r="R55" s="279"/>
      <c r="S55" s="279"/>
      <c r="T55" s="279"/>
      <c r="U55" s="279"/>
    </row>
    <row r="56" spans="2:21" ht="30" customHeight="1" x14ac:dyDescent="0.35">
      <c r="B56" s="269"/>
      <c r="C56" s="462" t="s">
        <v>665</v>
      </c>
      <c r="D56" s="464"/>
      <c r="E56" s="464"/>
      <c r="F56" s="464"/>
      <c r="G56" s="464"/>
      <c r="H56" s="464"/>
      <c r="I56" s="464"/>
      <c r="J56" s="465"/>
      <c r="K56" s="477"/>
      <c r="L56" s="477"/>
      <c r="M56" s="274"/>
      <c r="N56" s="273"/>
      <c r="O56" s="272"/>
      <c r="P56" s="272"/>
      <c r="Q56" s="272"/>
      <c r="R56" s="272"/>
      <c r="S56" s="272"/>
      <c r="T56" s="272"/>
      <c r="U56" s="272"/>
    </row>
    <row r="57" spans="2:21" ht="30" customHeight="1" x14ac:dyDescent="0.35">
      <c r="B57" s="269"/>
      <c r="C57" s="462" t="s">
        <v>664</v>
      </c>
      <c r="D57" s="464"/>
      <c r="E57" s="464"/>
      <c r="F57" s="464"/>
      <c r="G57" s="464"/>
      <c r="H57" s="464"/>
      <c r="I57" s="464"/>
      <c r="J57" s="465"/>
      <c r="K57" s="477"/>
      <c r="L57" s="477"/>
      <c r="M57" s="274"/>
      <c r="N57" s="273"/>
      <c r="O57" s="272"/>
      <c r="P57" s="272"/>
      <c r="Q57" s="272"/>
      <c r="R57" s="272"/>
      <c r="S57" s="272"/>
      <c r="T57" s="272"/>
      <c r="U57" s="272"/>
    </row>
    <row r="58" spans="2:21" ht="30" customHeight="1" x14ac:dyDescent="0.35">
      <c r="B58" s="269"/>
      <c r="C58" s="462" t="s">
        <v>663</v>
      </c>
      <c r="D58" s="464"/>
      <c r="E58" s="464"/>
      <c r="F58" s="464"/>
      <c r="G58" s="464"/>
      <c r="H58" s="464"/>
      <c r="I58" s="464"/>
      <c r="J58" s="465"/>
      <c r="K58" s="477"/>
      <c r="L58" s="477"/>
      <c r="M58" s="274"/>
      <c r="N58" s="273"/>
      <c r="O58" s="272"/>
      <c r="P58" s="272"/>
      <c r="Q58" s="272"/>
      <c r="R58" s="272"/>
      <c r="S58" s="272"/>
      <c r="T58" s="272"/>
      <c r="U58" s="272"/>
    </row>
    <row r="59" spans="2:21" ht="30" customHeight="1" x14ac:dyDescent="0.35">
      <c r="B59" s="269"/>
      <c r="C59" s="462" t="s">
        <v>662</v>
      </c>
      <c r="D59" s="464"/>
      <c r="E59" s="464"/>
      <c r="F59" s="464"/>
      <c r="G59" s="464"/>
      <c r="H59" s="464"/>
      <c r="I59" s="464"/>
      <c r="J59" s="465"/>
      <c r="K59" s="477"/>
      <c r="L59" s="477"/>
      <c r="M59" s="274"/>
      <c r="N59" s="273"/>
      <c r="O59" s="272"/>
      <c r="P59" s="272"/>
      <c r="Q59" s="272"/>
      <c r="R59" s="272"/>
      <c r="S59" s="272"/>
      <c r="T59" s="272"/>
      <c r="U59" s="272"/>
    </row>
    <row r="60" spans="2:21" ht="30" customHeight="1" x14ac:dyDescent="0.35">
      <c r="B60" s="269"/>
      <c r="C60" s="462" t="s">
        <v>661</v>
      </c>
      <c r="D60" s="479"/>
      <c r="E60" s="464"/>
      <c r="F60" s="464"/>
      <c r="G60" s="464"/>
      <c r="H60" s="464"/>
      <c r="I60" s="464"/>
      <c r="J60" s="465"/>
      <c r="K60" s="477"/>
      <c r="L60" s="477"/>
      <c r="M60" s="274"/>
      <c r="N60" s="273"/>
      <c r="O60" s="272"/>
      <c r="P60" s="272"/>
      <c r="Q60" s="272"/>
      <c r="R60" s="272"/>
      <c r="S60" s="272"/>
      <c r="T60" s="272"/>
      <c r="U60" s="272"/>
    </row>
    <row r="61" spans="2:21" ht="30" customHeight="1" thickBot="1" x14ac:dyDescent="0.4">
      <c r="B61" s="269"/>
      <c r="C61" s="480"/>
      <c r="D61" s="481"/>
      <c r="E61" s="482"/>
      <c r="F61" s="482"/>
      <c r="G61" s="482"/>
      <c r="H61" s="482"/>
      <c r="I61" s="482"/>
      <c r="J61" s="483"/>
      <c r="K61" s="477"/>
      <c r="L61" s="477"/>
      <c r="M61" s="274"/>
      <c r="N61" s="273"/>
      <c r="O61" s="272"/>
      <c r="P61" s="272"/>
      <c r="Q61" s="272"/>
      <c r="R61" s="272"/>
      <c r="S61" s="272"/>
      <c r="T61" s="272"/>
      <c r="U61" s="272"/>
    </row>
    <row r="62" spans="2:21" x14ac:dyDescent="0.35">
      <c r="B62" s="269"/>
      <c r="C62" s="471"/>
      <c r="D62" s="471"/>
      <c r="E62" s="471"/>
      <c r="F62" s="471"/>
      <c r="G62" s="471"/>
      <c r="H62" s="471"/>
      <c r="I62" s="471"/>
      <c r="J62" s="471"/>
      <c r="K62" s="471"/>
      <c r="L62" s="471"/>
      <c r="M62" s="270"/>
      <c r="N62" s="264"/>
    </row>
    <row r="63" spans="2:21" x14ac:dyDescent="0.35">
      <c r="B63" s="269"/>
      <c r="C63" s="457" t="s">
        <v>660</v>
      </c>
      <c r="D63" s="471"/>
      <c r="E63" s="471"/>
      <c r="F63" s="471"/>
      <c r="G63" s="471"/>
      <c r="H63" s="471"/>
      <c r="I63" s="471"/>
      <c r="J63" s="471"/>
      <c r="K63" s="471"/>
      <c r="L63" s="471"/>
      <c r="M63" s="270"/>
      <c r="N63" s="264"/>
    </row>
    <row r="64" spans="2:21" ht="15" thickBot="1" x14ac:dyDescent="0.4">
      <c r="B64" s="269"/>
      <c r="C64" s="457"/>
      <c r="D64" s="471"/>
      <c r="E64" s="471"/>
      <c r="F64" s="471"/>
      <c r="G64" s="471"/>
      <c r="H64" s="471"/>
      <c r="I64" s="471"/>
      <c r="J64" s="471"/>
      <c r="K64" s="471"/>
      <c r="L64" s="471"/>
      <c r="M64" s="270"/>
      <c r="N64" s="264"/>
    </row>
    <row r="65" spans="2:14" ht="60" customHeight="1" thickBot="1" x14ac:dyDescent="0.4">
      <c r="B65" s="269"/>
      <c r="C65" s="637" t="s">
        <v>659</v>
      </c>
      <c r="D65" s="638"/>
      <c r="E65" s="639"/>
      <c r="F65" s="640"/>
      <c r="G65" s="471"/>
      <c r="H65" s="471"/>
      <c r="I65" s="471"/>
      <c r="J65" s="471"/>
      <c r="K65" s="471"/>
      <c r="L65" s="471"/>
      <c r="M65" s="270"/>
      <c r="N65" s="264"/>
    </row>
    <row r="66" spans="2:14" ht="15" thickBot="1" x14ac:dyDescent="0.4">
      <c r="B66" s="269"/>
      <c r="C66" s="484"/>
      <c r="D66" s="484"/>
      <c r="E66" s="471"/>
      <c r="F66" s="471"/>
      <c r="G66" s="471"/>
      <c r="H66" s="471"/>
      <c r="I66" s="471"/>
      <c r="J66" s="471"/>
      <c r="K66" s="471"/>
      <c r="L66" s="471"/>
      <c r="M66" s="270"/>
      <c r="N66" s="264"/>
    </row>
    <row r="67" spans="2:14" ht="45" customHeight="1" x14ac:dyDescent="0.35">
      <c r="B67" s="269"/>
      <c r="C67" s="641" t="s">
        <v>832</v>
      </c>
      <c r="D67" s="642"/>
      <c r="E67" s="642" t="s">
        <v>658</v>
      </c>
      <c r="F67" s="643"/>
      <c r="G67" s="471"/>
      <c r="H67" s="471"/>
      <c r="I67" s="471"/>
      <c r="J67" s="471"/>
      <c r="K67" s="471"/>
      <c r="L67" s="471"/>
      <c r="M67" s="270"/>
      <c r="N67" s="264"/>
    </row>
    <row r="68" spans="2:14" ht="45" customHeight="1" x14ac:dyDescent="0.35">
      <c r="B68" s="269"/>
      <c r="C68" s="667" t="s">
        <v>864</v>
      </c>
      <c r="D68" s="668"/>
      <c r="E68" s="665" t="s">
        <v>945</v>
      </c>
      <c r="F68" s="666"/>
      <c r="G68" s="471"/>
      <c r="H68" s="471"/>
      <c r="I68" s="471"/>
      <c r="J68" s="471"/>
      <c r="K68" s="471"/>
      <c r="L68" s="471"/>
      <c r="M68" s="270"/>
      <c r="N68" s="264"/>
    </row>
    <row r="69" spans="2:14" ht="32.25" customHeight="1" thickBot="1" x14ac:dyDescent="0.4">
      <c r="B69" s="269"/>
      <c r="C69" s="662"/>
      <c r="D69" s="663"/>
      <c r="E69" s="663"/>
      <c r="F69" s="664"/>
      <c r="G69" s="471"/>
      <c r="H69" s="471"/>
      <c r="I69" s="471"/>
      <c r="J69" s="471"/>
      <c r="K69" s="471"/>
      <c r="L69" s="471"/>
      <c r="M69" s="270"/>
      <c r="N69" s="264"/>
    </row>
    <row r="70" spans="2:14" x14ac:dyDescent="0.35">
      <c r="B70" s="269"/>
      <c r="C70" s="264"/>
      <c r="D70" s="264"/>
      <c r="E70" s="264"/>
      <c r="F70" s="264"/>
      <c r="G70" s="264"/>
      <c r="H70" s="264"/>
      <c r="I70" s="264"/>
      <c r="J70" s="264"/>
      <c r="K70" s="264"/>
      <c r="L70" s="264"/>
      <c r="M70" s="268"/>
      <c r="N70" s="264"/>
    </row>
    <row r="71" spans="2:14" ht="15" thickBot="1" x14ac:dyDescent="0.4">
      <c r="B71" s="267"/>
      <c r="C71" s="266"/>
      <c r="D71" s="266"/>
      <c r="E71" s="266"/>
      <c r="F71" s="266"/>
      <c r="G71" s="266"/>
      <c r="H71" s="266"/>
      <c r="I71" s="266"/>
      <c r="J71" s="266"/>
      <c r="K71" s="266"/>
      <c r="L71" s="266"/>
      <c r="M71" s="265"/>
      <c r="N71" s="264"/>
    </row>
  </sheetData>
  <mergeCells count="37">
    <mergeCell ref="C3:G3"/>
    <mergeCell ref="C30:D30"/>
    <mergeCell ref="C31:D31"/>
    <mergeCell ref="C32:D32"/>
    <mergeCell ref="E30:G30"/>
    <mergeCell ref="E31:G31"/>
    <mergeCell ref="E32:G32"/>
    <mergeCell ref="D8:G8"/>
    <mergeCell ref="C38:D38"/>
    <mergeCell ref="E38:G38"/>
    <mergeCell ref="E37:G37"/>
    <mergeCell ref="C43:D43"/>
    <mergeCell ref="C44:D44"/>
    <mergeCell ref="C69:D69"/>
    <mergeCell ref="E69:F69"/>
    <mergeCell ref="E68:F68"/>
    <mergeCell ref="C68:D68"/>
    <mergeCell ref="E52:G52"/>
    <mergeCell ref="E53:G53"/>
    <mergeCell ref="C52:D52"/>
    <mergeCell ref="C53:D53"/>
    <mergeCell ref="J12:J13"/>
    <mergeCell ref="C65:D65"/>
    <mergeCell ref="E65:F65"/>
    <mergeCell ref="C67:D67"/>
    <mergeCell ref="E67:F67"/>
    <mergeCell ref="E51:G51"/>
    <mergeCell ref="C45:D45"/>
    <mergeCell ref="C46:D46"/>
    <mergeCell ref="C35:D35"/>
    <mergeCell ref="C41:D41"/>
    <mergeCell ref="C51:D51"/>
    <mergeCell ref="E43:G43"/>
    <mergeCell ref="E44:G44"/>
    <mergeCell ref="E45:G45"/>
    <mergeCell ref="E46:G46"/>
    <mergeCell ref="C37:D3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7</xdr:row>
                    <xdr:rowOff>279400</xdr:rowOff>
                  </from>
                  <to>
                    <xdr:col>6</xdr:col>
                    <xdr:colOff>520700</xdr:colOff>
                    <xdr:row>9</xdr:row>
                    <xdr:rowOff>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7</xdr:row>
                    <xdr:rowOff>50800</xdr:rowOff>
                  </from>
                  <to>
                    <xdr:col>5</xdr:col>
                    <xdr:colOff>1892300</xdr:colOff>
                    <xdr:row>9</xdr:row>
                    <xdr:rowOff>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63500</xdr:colOff>
                    <xdr:row>0</xdr:row>
                    <xdr:rowOff>0</xdr:rowOff>
                  </from>
                  <to>
                    <xdr:col>6</xdr:col>
                    <xdr:colOff>508000</xdr:colOff>
                    <xdr:row>9</xdr:row>
                    <xdr:rowOff>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63500</xdr:colOff>
                    <xdr:row>0</xdr:row>
                    <xdr:rowOff>0</xdr:rowOff>
                  </from>
                  <to>
                    <xdr:col>5</xdr:col>
                    <xdr:colOff>1866900</xdr:colOff>
                    <xdr:row>9</xdr:row>
                    <xdr:rowOff>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317" r:id="rId80" name="Check Box 7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318" r:id="rId81" name="Check Box 7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319" r:id="rId82" name="Check Box 7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320" r:id="rId83" name="Check Box 8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321" r:id="rId84" name="Check Box 8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322" r:id="rId85" name="Check Box 8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323" r:id="rId86" name="Check Box 8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324" r:id="rId87" name="Check Box 8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325" r:id="rId88" name="Check Box 8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326" r:id="rId89" name="Check Box 8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327" r:id="rId90" name="Check Box 8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328" r:id="rId91" name="Check Box 8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329" r:id="rId92" name="Check Box 8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330" r:id="rId93" name="Check Box 9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331" r:id="rId94" name="Check Box 9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332" r:id="rId95" name="Check Box 9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333" r:id="rId96" name="Check Box 9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334" r:id="rId97" name="Check Box 9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335" r:id="rId98" name="Check Box 9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336" r:id="rId99" name="Check Box 9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337" r:id="rId100" name="Check Box 9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338" r:id="rId101" name="Check Box 9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339" r:id="rId102" name="Check Box 9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340" r:id="rId103" name="Check Box 10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341" r:id="rId104" name="Check Box 10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342" r:id="rId105" name="Check Box 10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343" r:id="rId106" name="Check Box 10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344" r:id="rId107" name="Check Box 10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345" r:id="rId108" name="Check Box 10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346" r:id="rId109" name="Check Box 10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347" r:id="rId110" name="Check Box 10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348" r:id="rId111" name="Check Box 10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349" r:id="rId112" name="Check Box 10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350" r:id="rId113" name="Check Box 11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351" r:id="rId114" name="Check Box 11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352" r:id="rId115" name="Check Box 11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353" r:id="rId116" name="Check Box 11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354" r:id="rId117" name="Check Box 11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355" r:id="rId118" name="Check Box 11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356" r:id="rId119" name="Check Box 11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357" r:id="rId120" name="Check Box 11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358" r:id="rId121" name="Check Box 11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359" r:id="rId122" name="Check Box 11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360" r:id="rId123" name="Check Box 12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361" r:id="rId124" name="Check Box 12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362" r:id="rId125" name="Check Box 12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363" r:id="rId126" name="Check Box 12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364" r:id="rId127" name="Check Box 12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365" r:id="rId128" name="Check Box 12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366" r:id="rId129" name="Check Box 12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367" r:id="rId130" name="Check Box 12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368" r:id="rId131" name="Check Box 12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369" r:id="rId132" name="Check Box 12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70" r:id="rId133" name="Check Box 13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71" r:id="rId134" name="Check Box 13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72" r:id="rId135" name="Check Box 13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73" r:id="rId136" name="Check Box 13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74" r:id="rId137" name="Check Box 13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75" r:id="rId138" name="Check Box 13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76" r:id="rId139" name="Check Box 13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77" r:id="rId140" name="Check Box 13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78" r:id="rId141" name="Check Box 13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79" r:id="rId142" name="Check Box 13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80" r:id="rId143" name="Check Box 14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K46"/>
  <sheetViews>
    <sheetView topLeftCell="C53" zoomScale="90" zoomScaleNormal="90" workbookViewId="0">
      <selection activeCell="K30" sqref="K30"/>
    </sheetView>
  </sheetViews>
  <sheetFormatPr defaultColWidth="9.36328125" defaultRowHeight="14" x14ac:dyDescent="0.35"/>
  <cols>
    <col min="1" max="2" width="1.6328125" style="289" customWidth="1"/>
    <col min="3" max="3" width="50" style="289" customWidth="1"/>
    <col min="4" max="4" width="29.453125" style="289" customWidth="1"/>
    <col min="5" max="5" width="19.453125" style="289" customWidth="1"/>
    <col min="6" max="6" width="21.36328125" style="289" customWidth="1"/>
    <col min="7" max="7" width="26.36328125" style="289" customWidth="1"/>
    <col min="8" max="8" width="57.453125" style="289" bestFit="1" customWidth="1"/>
    <col min="9" max="10" width="1.6328125" style="289" customWidth="1"/>
    <col min="11" max="16384" width="9.36328125" style="289"/>
  </cols>
  <sheetData>
    <row r="1" spans="2:11" ht="14.5" thickBot="1" x14ac:dyDescent="0.4"/>
    <row r="2" spans="2:11" ht="14.5" thickBot="1" x14ac:dyDescent="0.4">
      <c r="B2" s="313"/>
      <c r="C2" s="312"/>
      <c r="D2" s="312"/>
      <c r="E2" s="312"/>
      <c r="F2" s="312"/>
      <c r="G2" s="312"/>
      <c r="H2" s="312"/>
      <c r="I2" s="311"/>
    </row>
    <row r="3" spans="2:11" ht="20.5" thickBot="1" x14ac:dyDescent="0.4">
      <c r="B3" s="292"/>
      <c r="C3" s="717" t="s">
        <v>714</v>
      </c>
      <c r="D3" s="718"/>
      <c r="E3" s="718"/>
      <c r="F3" s="718"/>
      <c r="G3" s="718"/>
      <c r="H3" s="719"/>
      <c r="I3" s="302"/>
    </row>
    <row r="4" spans="2:11" x14ac:dyDescent="0.35">
      <c r="B4" s="292"/>
      <c r="C4" s="290"/>
      <c r="D4" s="290"/>
      <c r="E4" s="290"/>
      <c r="F4" s="290"/>
      <c r="G4" s="290"/>
      <c r="H4" s="290"/>
      <c r="I4" s="302"/>
    </row>
    <row r="5" spans="2:11" x14ac:dyDescent="0.35">
      <c r="B5" s="292"/>
      <c r="C5" s="290"/>
      <c r="D5" s="290"/>
      <c r="E5" s="290"/>
      <c r="F5" s="290"/>
      <c r="G5" s="290"/>
      <c r="H5" s="290"/>
      <c r="I5" s="302"/>
    </row>
    <row r="6" spans="2:11" x14ac:dyDescent="0.35">
      <c r="B6" s="292"/>
      <c r="C6" s="485" t="s">
        <v>771</v>
      </c>
      <c r="D6" s="290"/>
      <c r="E6" s="290"/>
      <c r="F6" s="290"/>
      <c r="G6" s="290"/>
      <c r="H6" s="290"/>
      <c r="I6" s="302"/>
    </row>
    <row r="7" spans="2:11" ht="14.5" thickBot="1" x14ac:dyDescent="0.4">
      <c r="B7" s="292"/>
      <c r="C7" s="290"/>
      <c r="D7" s="290"/>
      <c r="E7" s="290"/>
      <c r="F7" s="290"/>
      <c r="G7" s="290"/>
      <c r="H7" s="290"/>
      <c r="I7" s="302"/>
    </row>
    <row r="8" spans="2:11" ht="45" customHeight="1" x14ac:dyDescent="0.35">
      <c r="B8" s="292"/>
      <c r="C8" s="651" t="s">
        <v>713</v>
      </c>
      <c r="D8" s="652"/>
      <c r="E8" s="701" t="s">
        <v>946</v>
      </c>
      <c r="F8" s="701"/>
      <c r="G8" s="701"/>
      <c r="H8" s="702"/>
      <c r="I8" s="302"/>
    </row>
    <row r="9" spans="2:11" ht="45" customHeight="1" thickBot="1" x14ac:dyDescent="0.4">
      <c r="B9" s="292"/>
      <c r="C9" s="648" t="s">
        <v>712</v>
      </c>
      <c r="D9" s="649"/>
      <c r="E9" s="663" t="s">
        <v>947</v>
      </c>
      <c r="F9" s="663"/>
      <c r="G9" s="663"/>
      <c r="H9" s="664"/>
      <c r="I9" s="302"/>
    </row>
    <row r="10" spans="2:11" ht="15" customHeight="1" thickBot="1" x14ac:dyDescent="0.4">
      <c r="B10" s="292"/>
      <c r="C10" s="720"/>
      <c r="D10" s="720"/>
      <c r="E10" s="721"/>
      <c r="F10" s="721"/>
      <c r="G10" s="721"/>
      <c r="H10" s="721"/>
      <c r="I10" s="302"/>
    </row>
    <row r="11" spans="2:11" ht="30" customHeight="1" x14ac:dyDescent="0.35">
      <c r="B11" s="292"/>
      <c r="C11" s="660" t="s">
        <v>711</v>
      </c>
      <c r="D11" s="715"/>
      <c r="E11" s="715"/>
      <c r="F11" s="715"/>
      <c r="G11" s="715"/>
      <c r="H11" s="716"/>
      <c r="I11" s="302"/>
    </row>
    <row r="12" spans="2:11" x14ac:dyDescent="0.35">
      <c r="B12" s="292"/>
      <c r="C12" s="310" t="s">
        <v>798</v>
      </c>
      <c r="D12" s="309" t="s">
        <v>799</v>
      </c>
      <c r="E12" s="309" t="s">
        <v>233</v>
      </c>
      <c r="F12" s="309" t="s">
        <v>232</v>
      </c>
      <c r="G12" s="309" t="s">
        <v>710</v>
      </c>
      <c r="H12" s="308" t="s">
        <v>709</v>
      </c>
      <c r="I12" s="302"/>
    </row>
    <row r="13" spans="2:11" ht="137" customHeight="1" x14ac:dyDescent="0.35">
      <c r="B13" s="292"/>
      <c r="C13" s="486" t="s">
        <v>948</v>
      </c>
      <c r="D13" s="487" t="s">
        <v>949</v>
      </c>
      <c r="E13" s="488" t="s">
        <v>950</v>
      </c>
      <c r="F13" s="307">
        <v>0</v>
      </c>
      <c r="G13" s="307" t="s">
        <v>951</v>
      </c>
      <c r="H13" s="306" t="s">
        <v>952</v>
      </c>
      <c r="I13" s="302"/>
    </row>
    <row r="14" spans="2:11" ht="137" customHeight="1" x14ac:dyDescent="0.35">
      <c r="B14" s="292"/>
      <c r="C14" s="486" t="s">
        <v>953</v>
      </c>
      <c r="D14" s="487" t="s">
        <v>954</v>
      </c>
      <c r="E14" s="488" t="s">
        <v>955</v>
      </c>
      <c r="F14" s="307">
        <v>0</v>
      </c>
      <c r="G14" s="307">
        <v>16</v>
      </c>
      <c r="H14" s="306" t="s">
        <v>956</v>
      </c>
      <c r="I14" s="302"/>
    </row>
    <row r="15" spans="2:11" ht="126" x14ac:dyDescent="0.35">
      <c r="B15" s="292"/>
      <c r="C15" s="486" t="s">
        <v>957</v>
      </c>
      <c r="D15" s="487" t="s">
        <v>958</v>
      </c>
      <c r="E15" s="488" t="s">
        <v>959</v>
      </c>
      <c r="F15" s="307">
        <v>0</v>
      </c>
      <c r="G15" s="307">
        <v>16</v>
      </c>
      <c r="H15" s="306" t="s">
        <v>1091</v>
      </c>
      <c r="I15" s="302"/>
    </row>
    <row r="16" spans="2:11" ht="294" x14ac:dyDescent="0.35">
      <c r="B16" s="292"/>
      <c r="C16" s="486" t="s">
        <v>960</v>
      </c>
      <c r="D16" s="487" t="s">
        <v>949</v>
      </c>
      <c r="E16" s="488" t="s">
        <v>961</v>
      </c>
      <c r="F16" s="307">
        <v>0</v>
      </c>
      <c r="G16" s="307" t="s">
        <v>962</v>
      </c>
      <c r="H16" s="306" t="s">
        <v>1092</v>
      </c>
      <c r="I16" s="302"/>
      <c r="K16" s="489"/>
    </row>
    <row r="17" spans="2:11" ht="140" x14ac:dyDescent="0.35">
      <c r="B17" s="292"/>
      <c r="C17" s="486" t="s">
        <v>963</v>
      </c>
      <c r="D17" s="487" t="s">
        <v>964</v>
      </c>
      <c r="E17" s="488" t="s">
        <v>965</v>
      </c>
      <c r="F17" s="307">
        <v>0</v>
      </c>
      <c r="G17" s="307" t="s">
        <v>966</v>
      </c>
      <c r="H17" s="306" t="s">
        <v>967</v>
      </c>
      <c r="I17" s="302"/>
      <c r="K17" s="489"/>
    </row>
    <row r="18" spans="2:11" ht="14.5" thickBot="1" x14ac:dyDescent="0.4">
      <c r="B18" s="292"/>
      <c r="C18" s="305"/>
      <c r="D18" s="304"/>
      <c r="E18" s="304"/>
      <c r="F18" s="304"/>
      <c r="G18" s="304"/>
      <c r="H18" s="303"/>
      <c r="I18" s="302"/>
    </row>
    <row r="19" spans="2:11" ht="30" customHeight="1" x14ac:dyDescent="0.35">
      <c r="B19" s="292"/>
      <c r="C19" s="290"/>
      <c r="D19" s="290"/>
      <c r="E19" s="290"/>
      <c r="F19" s="290"/>
      <c r="G19" s="290"/>
      <c r="H19" s="290"/>
      <c r="I19" s="302"/>
    </row>
    <row r="20" spans="2:11" ht="30" customHeight="1" x14ac:dyDescent="0.35">
      <c r="B20" s="292"/>
      <c r="C20" s="484"/>
      <c r="D20" s="290"/>
      <c r="E20" s="290"/>
      <c r="F20" s="290"/>
      <c r="G20" s="290"/>
      <c r="H20" s="290"/>
      <c r="I20" s="302"/>
    </row>
    <row r="21" spans="2:11" ht="30" customHeight="1" x14ac:dyDescent="0.35">
      <c r="B21" s="292"/>
      <c r="C21" s="485" t="s">
        <v>772</v>
      </c>
      <c r="D21" s="290"/>
      <c r="E21" s="290"/>
      <c r="F21" s="290"/>
      <c r="G21" s="290"/>
      <c r="H21" s="290"/>
      <c r="I21" s="302"/>
    </row>
    <row r="22" spans="2:11" ht="30" customHeight="1" thickBot="1" x14ac:dyDescent="0.4">
      <c r="B22" s="292"/>
      <c r="C22" s="485"/>
      <c r="D22" s="290"/>
      <c r="E22" s="290"/>
      <c r="F22" s="290"/>
      <c r="G22" s="290"/>
      <c r="H22" s="290"/>
      <c r="I22" s="302"/>
    </row>
    <row r="23" spans="2:11" x14ac:dyDescent="0.35">
      <c r="B23" s="292"/>
      <c r="C23" s="710" t="s">
        <v>800</v>
      </c>
      <c r="D23" s="711"/>
      <c r="E23" s="711"/>
      <c r="F23" s="711"/>
      <c r="G23" s="711"/>
      <c r="H23" s="712"/>
      <c r="I23" s="302"/>
    </row>
    <row r="24" spans="2:11" ht="28" customHeight="1" x14ac:dyDescent="0.35">
      <c r="B24" s="292"/>
      <c r="C24" s="646" t="s">
        <v>801</v>
      </c>
      <c r="D24" s="647"/>
      <c r="E24" s="713" t="s">
        <v>968</v>
      </c>
      <c r="F24" s="713"/>
      <c r="G24" s="713"/>
      <c r="H24" s="714"/>
      <c r="I24" s="302"/>
      <c r="K24" s="489"/>
    </row>
    <row r="25" spans="2:11" ht="28" customHeight="1" x14ac:dyDescent="0.35">
      <c r="B25" s="292"/>
      <c r="C25" s="705" t="s">
        <v>969</v>
      </c>
      <c r="D25" s="706"/>
      <c r="E25" s="707" t="s">
        <v>970</v>
      </c>
      <c r="F25" s="708"/>
      <c r="G25" s="708"/>
      <c r="H25" s="709"/>
      <c r="I25" s="302"/>
    </row>
    <row r="26" spans="2:11" ht="48" customHeight="1" x14ac:dyDescent="0.35">
      <c r="B26" s="292"/>
      <c r="C26" s="705" t="s">
        <v>971</v>
      </c>
      <c r="D26" s="706"/>
      <c r="E26" s="707" t="s">
        <v>978</v>
      </c>
      <c r="F26" s="708"/>
      <c r="G26" s="708"/>
      <c r="H26" s="709"/>
      <c r="I26" s="302"/>
    </row>
    <row r="27" spans="2:11" ht="64" customHeight="1" x14ac:dyDescent="0.35">
      <c r="B27" s="292"/>
      <c r="C27" s="705" t="s">
        <v>972</v>
      </c>
      <c r="D27" s="706"/>
      <c r="E27" s="707" t="s">
        <v>1093</v>
      </c>
      <c r="F27" s="708"/>
      <c r="G27" s="708"/>
      <c r="H27" s="709"/>
      <c r="I27" s="302"/>
    </row>
    <row r="28" spans="2:11" ht="45" customHeight="1" x14ac:dyDescent="0.35">
      <c r="B28" s="292"/>
      <c r="C28" s="290"/>
      <c r="D28" s="290"/>
      <c r="E28" s="290"/>
      <c r="F28" s="290"/>
      <c r="G28" s="290"/>
      <c r="H28" s="290"/>
      <c r="I28" s="302"/>
    </row>
    <row r="29" spans="2:11" ht="45" customHeight="1" x14ac:dyDescent="0.35">
      <c r="B29" s="292"/>
      <c r="C29" s="290"/>
      <c r="D29" s="290"/>
      <c r="E29" s="290"/>
      <c r="F29" s="290"/>
      <c r="G29" s="290"/>
      <c r="H29" s="290"/>
      <c r="I29" s="302"/>
    </row>
    <row r="30" spans="2:11" ht="45" customHeight="1" x14ac:dyDescent="0.35">
      <c r="B30" s="292"/>
      <c r="C30" s="485" t="s">
        <v>708</v>
      </c>
      <c r="D30" s="485"/>
      <c r="E30" s="290"/>
      <c r="F30" s="290"/>
      <c r="G30" s="290"/>
      <c r="H30" s="290"/>
      <c r="I30" s="302"/>
    </row>
    <row r="31" spans="2:11" ht="45" customHeight="1" thickBot="1" x14ac:dyDescent="0.4">
      <c r="B31" s="292"/>
      <c r="C31" s="490"/>
      <c r="D31" s="290"/>
      <c r="E31" s="290"/>
      <c r="F31" s="290"/>
      <c r="G31" s="290"/>
      <c r="H31" s="290"/>
      <c r="I31" s="302"/>
    </row>
    <row r="32" spans="2:11" ht="15" customHeight="1" x14ac:dyDescent="0.35">
      <c r="B32" s="292"/>
      <c r="C32" s="651" t="s">
        <v>707</v>
      </c>
      <c r="D32" s="652"/>
      <c r="E32" s="697" t="s">
        <v>973</v>
      </c>
      <c r="F32" s="697"/>
      <c r="G32" s="697"/>
      <c r="H32" s="698"/>
      <c r="I32" s="302"/>
    </row>
    <row r="33" spans="2:11" ht="14.5" thickBot="1" x14ac:dyDescent="0.4">
      <c r="B33" s="292"/>
      <c r="C33" s="646" t="s">
        <v>706</v>
      </c>
      <c r="D33" s="647"/>
      <c r="E33" s="699" t="s">
        <v>942</v>
      </c>
      <c r="F33" s="699"/>
      <c r="G33" s="699"/>
      <c r="H33" s="700"/>
      <c r="I33" s="302"/>
    </row>
    <row r="34" spans="2:11" x14ac:dyDescent="0.35">
      <c r="B34" s="292"/>
      <c r="C34" s="646" t="s">
        <v>802</v>
      </c>
      <c r="D34" s="647"/>
      <c r="E34" s="697" t="s">
        <v>974</v>
      </c>
      <c r="F34" s="697"/>
      <c r="G34" s="697"/>
      <c r="H34" s="698"/>
      <c r="I34" s="302"/>
    </row>
    <row r="35" spans="2:11" x14ac:dyDescent="0.35">
      <c r="B35" s="292"/>
      <c r="C35" s="646" t="s">
        <v>803</v>
      </c>
      <c r="D35" s="647"/>
      <c r="E35" s="699" t="s">
        <v>942</v>
      </c>
      <c r="F35" s="699"/>
      <c r="G35" s="699"/>
      <c r="H35" s="700"/>
      <c r="I35" s="302"/>
    </row>
    <row r="36" spans="2:11" ht="45" customHeight="1" thickBot="1" x14ac:dyDescent="0.4">
      <c r="B36" s="292"/>
      <c r="C36" s="648" t="s">
        <v>705</v>
      </c>
      <c r="D36" s="649"/>
      <c r="E36" s="703" t="s">
        <v>975</v>
      </c>
      <c r="F36" s="703"/>
      <c r="G36" s="703"/>
      <c r="H36" s="704"/>
      <c r="I36" s="302"/>
    </row>
    <row r="37" spans="2:11" customFormat="1" ht="45" customHeight="1" x14ac:dyDescent="0.35">
      <c r="B37" s="92"/>
      <c r="C37" s="159"/>
      <c r="D37" s="159"/>
      <c r="E37" s="159"/>
      <c r="F37" s="159"/>
      <c r="G37" s="159"/>
      <c r="H37" s="159"/>
      <c r="I37" s="95"/>
    </row>
    <row r="38" spans="2:11" ht="45" customHeight="1" x14ac:dyDescent="0.35">
      <c r="B38" s="292"/>
      <c r="C38" s="484"/>
      <c r="D38" s="290"/>
      <c r="E38" s="290"/>
      <c r="F38" s="290"/>
      <c r="G38" s="290"/>
      <c r="H38" s="290"/>
      <c r="I38" s="302"/>
    </row>
    <row r="39" spans="2:11" ht="45" customHeight="1" x14ac:dyDescent="0.35">
      <c r="B39" s="292"/>
      <c r="C39" s="485" t="s">
        <v>704</v>
      </c>
      <c r="D39" s="290"/>
      <c r="E39" s="290"/>
      <c r="F39" s="290"/>
      <c r="G39" s="290"/>
      <c r="H39" s="290"/>
      <c r="I39" s="302"/>
    </row>
    <row r="40" spans="2:11" ht="14.5" thickBot="1" x14ac:dyDescent="0.4">
      <c r="B40" s="292"/>
      <c r="C40" s="485"/>
      <c r="D40" s="290"/>
      <c r="E40" s="290"/>
      <c r="F40" s="290"/>
      <c r="G40" s="290"/>
      <c r="H40" s="290"/>
      <c r="I40" s="302"/>
    </row>
    <row r="41" spans="2:11" x14ac:dyDescent="0.35">
      <c r="B41" s="292"/>
      <c r="C41" s="651" t="s">
        <v>770</v>
      </c>
      <c r="D41" s="652"/>
      <c r="E41" s="701"/>
      <c r="F41" s="701"/>
      <c r="G41" s="701"/>
      <c r="H41" s="702"/>
      <c r="I41" s="302"/>
    </row>
    <row r="42" spans="2:11" x14ac:dyDescent="0.35">
      <c r="B42" s="292"/>
      <c r="C42" s="686" t="s">
        <v>804</v>
      </c>
      <c r="D42" s="687"/>
      <c r="E42" s="687" t="s">
        <v>658</v>
      </c>
      <c r="F42" s="687"/>
      <c r="G42" s="687"/>
      <c r="H42" s="688"/>
      <c r="I42" s="302"/>
    </row>
    <row r="43" spans="2:11" x14ac:dyDescent="0.35">
      <c r="B43" s="292"/>
      <c r="C43" s="667" t="s">
        <v>879</v>
      </c>
      <c r="D43" s="668"/>
      <c r="E43" s="689" t="s">
        <v>879</v>
      </c>
      <c r="F43" s="690"/>
      <c r="G43" s="690"/>
      <c r="H43" s="691"/>
      <c r="I43" s="302"/>
      <c r="K43" s="489"/>
    </row>
    <row r="44" spans="2:11" ht="14.5" thickBot="1" x14ac:dyDescent="0.4">
      <c r="B44" s="292"/>
      <c r="C44" s="692"/>
      <c r="D44" s="693"/>
      <c r="E44" s="694"/>
      <c r="F44" s="695"/>
      <c r="G44" s="695"/>
      <c r="H44" s="696"/>
      <c r="I44" s="302"/>
    </row>
    <row r="45" spans="2:11" x14ac:dyDescent="0.35">
      <c r="B45" s="292"/>
      <c r="C45" s="290"/>
      <c r="D45" s="290"/>
      <c r="E45" s="290"/>
      <c r="F45" s="290"/>
      <c r="G45" s="290"/>
      <c r="H45" s="290"/>
      <c r="I45" s="302"/>
    </row>
    <row r="46" spans="2:11" ht="14.5" thickBot="1" x14ac:dyDescent="0.4">
      <c r="B46" s="301"/>
      <c r="C46" s="300"/>
      <c r="D46" s="300"/>
      <c r="E46" s="300"/>
      <c r="F46" s="300"/>
      <c r="G46" s="300"/>
      <c r="H46" s="300"/>
      <c r="I46" s="299"/>
    </row>
  </sheetData>
  <mergeCells count="35">
    <mergeCell ref="C11:H11"/>
    <mergeCell ref="C3:H3"/>
    <mergeCell ref="C8:D8"/>
    <mergeCell ref="C10:D10"/>
    <mergeCell ref="E8:H8"/>
    <mergeCell ref="E10:H10"/>
    <mergeCell ref="C9:D9"/>
    <mergeCell ref="E9:H9"/>
    <mergeCell ref="C23:H23"/>
    <mergeCell ref="C24:D24"/>
    <mergeCell ref="E24:H24"/>
    <mergeCell ref="C25:D25"/>
    <mergeCell ref="E25:H25"/>
    <mergeCell ref="C26:D26"/>
    <mergeCell ref="E26:H26"/>
    <mergeCell ref="C32:D32"/>
    <mergeCell ref="E32:H32"/>
    <mergeCell ref="C33:D33"/>
    <mergeCell ref="E33:H33"/>
    <mergeCell ref="E27:H27"/>
    <mergeCell ref="C27:D27"/>
    <mergeCell ref="C34:D34"/>
    <mergeCell ref="E34:H34"/>
    <mergeCell ref="C35:D35"/>
    <mergeCell ref="E35:H35"/>
    <mergeCell ref="C41:D41"/>
    <mergeCell ref="E41:H41"/>
    <mergeCell ref="C36:D36"/>
    <mergeCell ref="E36:H36"/>
    <mergeCell ref="C42:D42"/>
    <mergeCell ref="E42:H42"/>
    <mergeCell ref="C43:D43"/>
    <mergeCell ref="E43:H43"/>
    <mergeCell ref="C44:D44"/>
    <mergeCell ref="E44:H4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35</xdr:row>
                    <xdr:rowOff>0</xdr:rowOff>
                  </from>
                  <to>
                    <xdr:col>4</xdr:col>
                    <xdr:colOff>508000</xdr:colOff>
                    <xdr:row>36</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546100</xdr:colOff>
                    <xdr:row>35</xdr:row>
                    <xdr:rowOff>0</xdr:rowOff>
                  </from>
                  <to>
                    <xdr:col>4</xdr:col>
                    <xdr:colOff>1054100</xdr:colOff>
                    <xdr:row>36</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1047750</xdr:colOff>
                    <xdr:row>35</xdr:row>
                    <xdr:rowOff>0</xdr:rowOff>
                  </from>
                  <to>
                    <xdr:col>5</xdr:col>
                    <xdr:colOff>476250</xdr:colOff>
                    <xdr:row>36</xdr:row>
                    <xdr:rowOff>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4</xdr:col>
                    <xdr:colOff>0</xdr:colOff>
                    <xdr:row>40</xdr:row>
                    <xdr:rowOff>0</xdr:rowOff>
                  </from>
                  <to>
                    <xdr:col>4</xdr:col>
                    <xdr:colOff>508000</xdr:colOff>
                    <xdr:row>41</xdr:row>
                    <xdr:rowOff>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4</xdr:col>
                    <xdr:colOff>546100</xdr:colOff>
                    <xdr:row>40</xdr:row>
                    <xdr:rowOff>0</xdr:rowOff>
                  </from>
                  <to>
                    <xdr:col>4</xdr:col>
                    <xdr:colOff>1054100</xdr:colOff>
                    <xdr:row>41</xdr:row>
                    <xdr:rowOff>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4</xdr:col>
                    <xdr:colOff>1047750</xdr:colOff>
                    <xdr:row>40</xdr:row>
                    <xdr:rowOff>0</xdr:rowOff>
                  </from>
                  <to>
                    <xdr:col>5</xdr:col>
                    <xdr:colOff>476250</xdr:colOff>
                    <xdr:row>41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zoomScale="90" zoomScaleNormal="90" workbookViewId="0">
      <selection activeCell="D20" sqref="D20"/>
    </sheetView>
  </sheetViews>
  <sheetFormatPr defaultColWidth="9.1796875" defaultRowHeight="14" x14ac:dyDescent="0.3"/>
  <cols>
    <col min="1" max="2" width="1.81640625" style="23" customWidth="1"/>
    <col min="3" max="3" width="11.453125" style="315" customWidth="1"/>
    <col min="4" max="4" width="116" style="314" customWidth="1"/>
    <col min="5" max="6" width="1.81640625" style="23" customWidth="1"/>
    <col min="7" max="16384" width="9.1796875" style="23"/>
  </cols>
  <sheetData>
    <row r="1" spans="2:6" ht="10.5" customHeight="1" thickBot="1" x14ac:dyDescent="0.35"/>
    <row r="2" spans="2:6" ht="14.5" thickBot="1" x14ac:dyDescent="0.35">
      <c r="B2" s="334"/>
      <c r="C2" s="333"/>
      <c r="D2" s="332"/>
      <c r="E2" s="331"/>
    </row>
    <row r="3" spans="2:6" ht="20.5" thickBot="1" x14ac:dyDescent="0.45">
      <c r="B3" s="323"/>
      <c r="C3" s="722" t="s">
        <v>736</v>
      </c>
      <c r="D3" s="723"/>
      <c r="E3" s="321"/>
    </row>
    <row r="4" spans="2:6" ht="20" x14ac:dyDescent="0.4">
      <c r="B4" s="323"/>
      <c r="C4" s="330"/>
      <c r="D4" s="330"/>
      <c r="E4" s="321"/>
    </row>
    <row r="5" spans="2:6" ht="20" x14ac:dyDescent="0.4">
      <c r="B5" s="323"/>
      <c r="C5" s="271" t="s">
        <v>735</v>
      </c>
      <c r="D5" s="330"/>
      <c r="E5" s="321"/>
    </row>
    <row r="6" spans="2:6" ht="14.5" thickBot="1" x14ac:dyDescent="0.35">
      <c r="B6" s="323"/>
      <c r="C6" s="328"/>
      <c r="D6" s="286"/>
      <c r="E6" s="321"/>
    </row>
    <row r="7" spans="2:6" ht="30" customHeight="1" x14ac:dyDescent="0.3">
      <c r="B7" s="323"/>
      <c r="C7" s="327" t="s">
        <v>722</v>
      </c>
      <c r="D7" s="326" t="s">
        <v>721</v>
      </c>
      <c r="E7" s="321"/>
    </row>
    <row r="8" spans="2:6" ht="42" x14ac:dyDescent="0.3">
      <c r="B8" s="323"/>
      <c r="C8" s="324">
        <v>1</v>
      </c>
      <c r="D8" s="275" t="s">
        <v>734</v>
      </c>
      <c r="E8" s="321"/>
      <c r="F8" s="316"/>
    </row>
    <row r="9" spans="2:6" x14ac:dyDescent="0.3">
      <c r="B9" s="323"/>
      <c r="C9" s="324">
        <v>2</v>
      </c>
      <c r="D9" s="275" t="s">
        <v>733</v>
      </c>
      <c r="E9" s="321"/>
    </row>
    <row r="10" spans="2:6" ht="42" x14ac:dyDescent="0.3">
      <c r="B10" s="323"/>
      <c r="C10" s="324">
        <v>3</v>
      </c>
      <c r="D10" s="275" t="s">
        <v>732</v>
      </c>
      <c r="E10" s="321"/>
    </row>
    <row r="11" spans="2:6" x14ac:dyDescent="0.3">
      <c r="B11" s="323"/>
      <c r="C11" s="324">
        <v>4</v>
      </c>
      <c r="D11" s="275" t="s">
        <v>731</v>
      </c>
      <c r="E11" s="321"/>
    </row>
    <row r="12" spans="2:6" ht="28" x14ac:dyDescent="0.3">
      <c r="B12" s="323"/>
      <c r="C12" s="324">
        <v>5</v>
      </c>
      <c r="D12" s="275" t="s">
        <v>730</v>
      </c>
      <c r="E12" s="321"/>
    </row>
    <row r="13" spans="2:6" x14ac:dyDescent="0.3">
      <c r="B13" s="323"/>
      <c r="C13" s="324">
        <v>6</v>
      </c>
      <c r="D13" s="275" t="s">
        <v>729</v>
      </c>
      <c r="E13" s="321"/>
    </row>
    <row r="14" spans="2:6" ht="28" x14ac:dyDescent="0.3">
      <c r="B14" s="323"/>
      <c r="C14" s="324">
        <v>7</v>
      </c>
      <c r="D14" s="275" t="s">
        <v>728</v>
      </c>
      <c r="E14" s="321"/>
    </row>
    <row r="15" spans="2:6" x14ac:dyDescent="0.3">
      <c r="B15" s="323"/>
      <c r="C15" s="324">
        <v>8</v>
      </c>
      <c r="D15" s="275" t="s">
        <v>727</v>
      </c>
      <c r="E15" s="321"/>
    </row>
    <row r="16" spans="2:6" x14ac:dyDescent="0.3">
      <c r="B16" s="323"/>
      <c r="C16" s="324">
        <v>9</v>
      </c>
      <c r="D16" s="275" t="s">
        <v>726</v>
      </c>
      <c r="E16" s="321"/>
    </row>
    <row r="17" spans="2:5" x14ac:dyDescent="0.3">
      <c r="B17" s="323"/>
      <c r="C17" s="324">
        <v>10</v>
      </c>
      <c r="D17" s="325" t="s">
        <v>725</v>
      </c>
      <c r="E17" s="321"/>
    </row>
    <row r="18" spans="2:5" ht="28.5" thickBot="1" x14ac:dyDescent="0.35">
      <c r="B18" s="323"/>
      <c r="C18" s="322">
        <v>11</v>
      </c>
      <c r="D18" s="293" t="s">
        <v>724</v>
      </c>
      <c r="E18" s="321"/>
    </row>
    <row r="19" spans="2:5" x14ac:dyDescent="0.3">
      <c r="B19" s="323"/>
      <c r="C19" s="329"/>
      <c r="D19" s="283"/>
      <c r="E19" s="321"/>
    </row>
    <row r="20" spans="2:5" x14ac:dyDescent="0.3">
      <c r="B20" s="323"/>
      <c r="C20" s="271" t="s">
        <v>723</v>
      </c>
      <c r="D20" s="283"/>
      <c r="E20" s="321"/>
    </row>
    <row r="21" spans="2:5" ht="14.5" thickBot="1" x14ac:dyDescent="0.35">
      <c r="B21" s="323"/>
      <c r="C21" s="328"/>
      <c r="D21" s="283"/>
      <c r="E21" s="321"/>
    </row>
    <row r="22" spans="2:5" ht="30" customHeight="1" x14ac:dyDescent="0.3">
      <c r="B22" s="323"/>
      <c r="C22" s="327" t="s">
        <v>722</v>
      </c>
      <c r="D22" s="326" t="s">
        <v>721</v>
      </c>
      <c r="E22" s="321"/>
    </row>
    <row r="23" spans="2:5" x14ac:dyDescent="0.3">
      <c r="B23" s="323"/>
      <c r="C23" s="324">
        <v>1</v>
      </c>
      <c r="D23" s="325" t="s">
        <v>720</v>
      </c>
      <c r="E23" s="321"/>
    </row>
    <row r="24" spans="2:5" x14ac:dyDescent="0.3">
      <c r="B24" s="323"/>
      <c r="C24" s="324">
        <v>2</v>
      </c>
      <c r="D24" s="275" t="s">
        <v>719</v>
      </c>
      <c r="E24" s="321"/>
    </row>
    <row r="25" spans="2:5" x14ac:dyDescent="0.3">
      <c r="B25" s="323"/>
      <c r="C25" s="324">
        <v>3</v>
      </c>
      <c r="D25" s="275" t="s">
        <v>718</v>
      </c>
      <c r="E25" s="321"/>
    </row>
    <row r="26" spans="2:5" x14ac:dyDescent="0.3">
      <c r="B26" s="323"/>
      <c r="C26" s="324">
        <v>4</v>
      </c>
      <c r="D26" s="275" t="s">
        <v>717</v>
      </c>
      <c r="E26" s="321"/>
    </row>
    <row r="27" spans="2:5" x14ac:dyDescent="0.3">
      <c r="B27" s="323"/>
      <c r="C27" s="324">
        <v>5</v>
      </c>
      <c r="D27" s="275" t="s">
        <v>716</v>
      </c>
      <c r="E27" s="321"/>
    </row>
    <row r="28" spans="2:5" ht="42.5" thickBot="1" x14ac:dyDescent="0.35">
      <c r="B28" s="323"/>
      <c r="C28" s="322">
        <v>6</v>
      </c>
      <c r="D28" s="293" t="s">
        <v>715</v>
      </c>
      <c r="E28" s="321"/>
    </row>
    <row r="29" spans="2:5" ht="14.5" thickBot="1" x14ac:dyDescent="0.35">
      <c r="B29" s="320"/>
      <c r="C29" s="319"/>
      <c r="D29" s="318"/>
      <c r="E29" s="317"/>
    </row>
    <row r="30" spans="2:5" x14ac:dyDescent="0.3">
      <c r="D30" s="316"/>
    </row>
    <row r="31" spans="2:5" x14ac:dyDescent="0.3">
      <c r="D31" s="316"/>
    </row>
    <row r="32" spans="2:5" x14ac:dyDescent="0.3">
      <c r="D32" s="316"/>
    </row>
    <row r="33" spans="4:4" x14ac:dyDescent="0.3">
      <c r="D33" s="316"/>
    </row>
    <row r="34" spans="4:4" x14ac:dyDescent="0.3">
      <c r="D34" s="316"/>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48"/>
  <sheetViews>
    <sheetView topLeftCell="C1" zoomScale="84" zoomScaleNormal="84" zoomScalePageLayoutView="80" workbookViewId="0">
      <selection activeCell="D27" sqref="D27:K30"/>
    </sheetView>
  </sheetViews>
  <sheetFormatPr defaultColWidth="8.81640625" defaultRowHeight="14.5" x14ac:dyDescent="0.35"/>
  <cols>
    <col min="1" max="1" width="2.1796875" customWidth="1"/>
    <col min="2" max="2" width="2.36328125" customWidth="1"/>
    <col min="3" max="3" width="22.453125" style="11" customWidth="1"/>
    <col min="4" max="4" width="15.453125" customWidth="1"/>
    <col min="5" max="5" width="15" customWidth="1"/>
    <col min="6" max="6" width="16.1796875" customWidth="1"/>
    <col min="7" max="7" width="12.1796875" customWidth="1"/>
    <col min="8" max="8" width="18.81640625" customWidth="1"/>
    <col min="9" max="9" width="9.81640625" customWidth="1"/>
    <col min="10" max="10" width="70.1796875" customWidth="1"/>
    <col min="11" max="11" width="13.81640625" customWidth="1"/>
    <col min="12" max="12" width="2.6328125" customWidth="1"/>
    <col min="13" max="13" width="2" customWidth="1"/>
    <col min="14" max="14" width="40.6328125" customWidth="1"/>
  </cols>
  <sheetData>
    <row r="1" spans="1:54" ht="15" thickBot="1" x14ac:dyDescent="0.4">
      <c r="A1" s="22"/>
      <c r="B1" s="22"/>
      <c r="C1" s="21"/>
      <c r="D1" s="22"/>
      <c r="E1" s="22"/>
      <c r="F1" s="22"/>
      <c r="G1" s="22"/>
      <c r="H1" s="22"/>
      <c r="I1" s="22"/>
      <c r="J1" s="99"/>
      <c r="K1" s="99"/>
      <c r="L1" s="22"/>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row>
    <row r="2" spans="1:54" ht="15" thickBot="1" x14ac:dyDescent="0.4">
      <c r="A2" s="22"/>
      <c r="B2" s="41"/>
      <c r="C2" s="42"/>
      <c r="D2" s="43"/>
      <c r="E2" s="43"/>
      <c r="F2" s="43"/>
      <c r="G2" s="43"/>
      <c r="H2" s="43"/>
      <c r="I2" s="43"/>
      <c r="J2" s="110"/>
      <c r="K2" s="110"/>
      <c r="L2" s="44"/>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c r="BA2" s="99"/>
      <c r="BB2" s="99"/>
    </row>
    <row r="3" spans="1:54" ht="20.5" thickBot="1" x14ac:dyDescent="0.45">
      <c r="A3" s="22"/>
      <c r="B3" s="92"/>
      <c r="C3" s="563" t="s">
        <v>240</v>
      </c>
      <c r="D3" s="564"/>
      <c r="E3" s="564"/>
      <c r="F3" s="564"/>
      <c r="G3" s="564"/>
      <c r="H3" s="564"/>
      <c r="I3" s="564"/>
      <c r="J3" s="564"/>
      <c r="K3" s="565"/>
      <c r="L3" s="94"/>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row>
    <row r="4" spans="1:54" ht="15" customHeight="1" x14ac:dyDescent="0.35">
      <c r="A4" s="22"/>
      <c r="B4" s="45"/>
      <c r="C4" s="724" t="s">
        <v>805</v>
      </c>
      <c r="D4" s="724"/>
      <c r="E4" s="724"/>
      <c r="F4" s="724"/>
      <c r="G4" s="724"/>
      <c r="H4" s="724"/>
      <c r="I4" s="724"/>
      <c r="J4" s="724"/>
      <c r="K4" s="724"/>
      <c r="L4" s="46"/>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row>
    <row r="5" spans="1:54" ht="15" customHeight="1" x14ac:dyDescent="0.35">
      <c r="A5" s="22"/>
      <c r="B5" s="45"/>
      <c r="C5" s="762" t="s">
        <v>823</v>
      </c>
      <c r="D5" s="762"/>
      <c r="E5" s="762"/>
      <c r="F5" s="762"/>
      <c r="G5" s="762"/>
      <c r="H5" s="762"/>
      <c r="I5" s="762"/>
      <c r="J5" s="762"/>
      <c r="K5" s="762"/>
      <c r="L5" s="46"/>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c r="BA5" s="99"/>
      <c r="BB5" s="99"/>
    </row>
    <row r="6" spans="1:54" x14ac:dyDescent="0.35">
      <c r="A6" s="22"/>
      <c r="B6" s="45"/>
      <c r="C6" s="47"/>
      <c r="D6" s="48"/>
      <c r="E6" s="48"/>
      <c r="F6" s="48"/>
      <c r="G6" s="48"/>
      <c r="H6" s="48"/>
      <c r="I6" s="48"/>
      <c r="J6" s="111"/>
      <c r="K6" s="111"/>
      <c r="L6" s="46"/>
      <c r="N6" s="99"/>
      <c r="O6" s="99"/>
      <c r="P6" s="99"/>
      <c r="Q6" s="99"/>
      <c r="R6" s="99"/>
      <c r="S6" s="99"/>
      <c r="T6" s="99"/>
      <c r="U6" s="99"/>
      <c r="V6" s="99"/>
      <c r="W6" s="99"/>
      <c r="X6" s="99"/>
      <c r="Y6" s="99"/>
      <c r="Z6" s="99"/>
      <c r="AA6" s="99"/>
      <c r="AB6" s="99"/>
      <c r="AC6" s="99"/>
      <c r="AD6" s="99"/>
      <c r="AE6" s="99"/>
      <c r="AF6" s="99"/>
      <c r="AG6" s="99"/>
      <c r="AH6" s="99"/>
      <c r="AI6" s="99"/>
      <c r="AJ6" s="99"/>
      <c r="AK6" s="99"/>
      <c r="AL6" s="99"/>
      <c r="AM6" s="99"/>
      <c r="AN6" s="99"/>
      <c r="AO6" s="99"/>
      <c r="AP6" s="99"/>
      <c r="AQ6" s="99"/>
      <c r="AR6" s="99"/>
      <c r="AS6" s="99"/>
      <c r="AT6" s="99"/>
      <c r="AU6" s="99"/>
      <c r="AV6" s="99"/>
      <c r="AW6" s="99"/>
      <c r="AX6" s="99"/>
      <c r="AY6" s="99"/>
      <c r="AZ6" s="99"/>
      <c r="BA6" s="99"/>
      <c r="BB6" s="99"/>
    </row>
    <row r="7" spans="1:54" ht="28.75" customHeight="1" thickBot="1" x14ac:dyDescent="0.4">
      <c r="A7" s="22"/>
      <c r="B7" s="45"/>
      <c r="C7" s="47"/>
      <c r="D7" s="728" t="s">
        <v>833</v>
      </c>
      <c r="E7" s="728"/>
      <c r="F7" s="728" t="s">
        <v>786</v>
      </c>
      <c r="G7" s="728"/>
      <c r="H7" s="729" t="s">
        <v>244</v>
      </c>
      <c r="I7" s="729"/>
      <c r="J7" s="107" t="s">
        <v>245</v>
      </c>
      <c r="K7" s="107" t="s">
        <v>226</v>
      </c>
      <c r="L7" s="46"/>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c r="BA7" s="99"/>
      <c r="BB7" s="99"/>
    </row>
    <row r="8" spans="1:54" s="11" customFormat="1" ht="40" customHeight="1" thickBot="1" x14ac:dyDescent="0.4">
      <c r="A8" s="21"/>
      <c r="B8" s="50"/>
      <c r="C8" s="401" t="s">
        <v>785</v>
      </c>
      <c r="D8" s="726" t="s">
        <v>979</v>
      </c>
      <c r="E8" s="727"/>
      <c r="F8" s="421" t="s">
        <v>808</v>
      </c>
      <c r="G8" s="422" t="s">
        <v>809</v>
      </c>
      <c r="H8" s="730" t="s">
        <v>980</v>
      </c>
      <c r="I8" s="731"/>
      <c r="J8" s="491" t="s">
        <v>1006</v>
      </c>
      <c r="K8" s="492" t="s">
        <v>981</v>
      </c>
      <c r="L8" s="51"/>
      <c r="N8" s="99"/>
      <c r="O8" s="99"/>
      <c r="P8" s="99"/>
      <c r="Q8" s="99"/>
      <c r="R8" s="99"/>
      <c r="S8" s="99"/>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c r="BA8" s="99"/>
      <c r="BB8" s="99"/>
    </row>
    <row r="9" spans="1:54" s="11" customFormat="1" ht="40" customHeight="1" thickBot="1" x14ac:dyDescent="0.4">
      <c r="A9" s="21"/>
      <c r="B9" s="50"/>
      <c r="C9" s="401"/>
      <c r="D9" s="726" t="s">
        <v>982</v>
      </c>
      <c r="E9" s="727"/>
      <c r="F9" s="421" t="s">
        <v>808</v>
      </c>
      <c r="G9" s="422" t="s">
        <v>809</v>
      </c>
      <c r="H9" s="730" t="s">
        <v>980</v>
      </c>
      <c r="I9" s="731"/>
      <c r="J9" s="491" t="s">
        <v>1007</v>
      </c>
      <c r="K9" s="492" t="s">
        <v>20</v>
      </c>
      <c r="L9" s="51"/>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row>
    <row r="10" spans="1:54" s="11" customFormat="1" ht="40" customHeight="1" thickBot="1" x14ac:dyDescent="0.4">
      <c r="A10" s="21"/>
      <c r="B10" s="50"/>
      <c r="C10" s="401"/>
      <c r="D10" s="726" t="s">
        <v>983</v>
      </c>
      <c r="E10" s="727"/>
      <c r="F10" s="421" t="s">
        <v>808</v>
      </c>
      <c r="G10" s="422" t="s">
        <v>810</v>
      </c>
      <c r="H10" s="730" t="s">
        <v>984</v>
      </c>
      <c r="I10" s="731"/>
      <c r="J10" s="491" t="s">
        <v>1006</v>
      </c>
      <c r="K10" s="492" t="s">
        <v>981</v>
      </c>
      <c r="L10" s="51"/>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row>
    <row r="11" spans="1:54" s="11" customFormat="1" ht="40" customHeight="1" thickBot="1" x14ac:dyDescent="0.4">
      <c r="A11" s="21"/>
      <c r="B11" s="50"/>
      <c r="C11" s="401"/>
      <c r="D11" s="726" t="s">
        <v>985</v>
      </c>
      <c r="E11" s="727"/>
      <c r="F11" s="421" t="s">
        <v>808</v>
      </c>
      <c r="G11" s="422" t="s">
        <v>810</v>
      </c>
      <c r="H11" s="730" t="s">
        <v>980</v>
      </c>
      <c r="I11" s="731"/>
      <c r="J11" s="491" t="s">
        <v>986</v>
      </c>
      <c r="K11" s="492" t="s">
        <v>987</v>
      </c>
      <c r="L11" s="51"/>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c r="BA11" s="99"/>
      <c r="BB11" s="99"/>
    </row>
    <row r="12" spans="1:54" s="11" customFormat="1" ht="40" customHeight="1" thickBot="1" x14ac:dyDescent="0.4">
      <c r="A12" s="21"/>
      <c r="B12" s="50"/>
      <c r="C12" s="401"/>
      <c r="D12" s="726" t="s">
        <v>988</v>
      </c>
      <c r="E12" s="727"/>
      <c r="F12" s="421" t="s">
        <v>808</v>
      </c>
      <c r="G12" s="422" t="s">
        <v>809</v>
      </c>
      <c r="H12" s="730" t="s">
        <v>989</v>
      </c>
      <c r="I12" s="731"/>
      <c r="J12" s="491" t="s">
        <v>986</v>
      </c>
      <c r="K12" s="492" t="s">
        <v>987</v>
      </c>
      <c r="L12" s="51"/>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row>
    <row r="13" spans="1:54" s="11" customFormat="1" ht="40" customHeight="1" thickBot="1" x14ac:dyDescent="0.4">
      <c r="A13" s="21"/>
      <c r="B13" s="50"/>
      <c r="C13" s="401"/>
      <c r="D13" s="726" t="s">
        <v>990</v>
      </c>
      <c r="E13" s="727"/>
      <c r="F13" s="421" t="s">
        <v>808</v>
      </c>
      <c r="G13" s="422" t="s">
        <v>809</v>
      </c>
      <c r="H13" s="730" t="s">
        <v>991</v>
      </c>
      <c r="I13" s="731"/>
      <c r="J13" s="491" t="s">
        <v>986</v>
      </c>
      <c r="K13" s="492" t="s">
        <v>987</v>
      </c>
      <c r="L13" s="51"/>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c r="BA13" s="99"/>
      <c r="BB13" s="99"/>
    </row>
    <row r="14" spans="1:54" s="11" customFormat="1" ht="40" customHeight="1" thickBot="1" x14ac:dyDescent="0.4">
      <c r="A14" s="21"/>
      <c r="B14" s="50"/>
      <c r="C14" s="401"/>
      <c r="D14" s="726" t="s">
        <v>992</v>
      </c>
      <c r="E14" s="727"/>
      <c r="F14" s="421" t="s">
        <v>809</v>
      </c>
      <c r="G14" s="422"/>
      <c r="H14" s="730" t="s">
        <v>993</v>
      </c>
      <c r="I14" s="731"/>
      <c r="J14" s="491" t="s">
        <v>986</v>
      </c>
      <c r="K14" s="492" t="s">
        <v>987</v>
      </c>
      <c r="L14" s="51"/>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c r="BA14" s="99"/>
      <c r="BB14" s="99"/>
    </row>
    <row r="15" spans="1:54" s="11" customFormat="1" ht="40" customHeight="1" thickBot="1" x14ac:dyDescent="0.4">
      <c r="A15" s="21"/>
      <c r="B15" s="50"/>
      <c r="C15" s="401"/>
      <c r="D15" s="726" t="s">
        <v>994</v>
      </c>
      <c r="E15" s="727"/>
      <c r="F15" s="421" t="s">
        <v>809</v>
      </c>
      <c r="G15" s="422"/>
      <c r="H15" s="730" t="s">
        <v>995</v>
      </c>
      <c r="I15" s="731"/>
      <c r="J15" s="491" t="s">
        <v>1008</v>
      </c>
      <c r="K15" s="492" t="s">
        <v>20</v>
      </c>
      <c r="L15" s="51"/>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c r="BA15" s="99"/>
      <c r="BB15" s="99"/>
    </row>
    <row r="16" spans="1:54" s="11" customFormat="1" ht="40" customHeight="1" thickBot="1" x14ac:dyDescent="0.4">
      <c r="A16" s="21"/>
      <c r="B16" s="50"/>
      <c r="C16" s="401"/>
      <c r="D16" s="726" t="s">
        <v>996</v>
      </c>
      <c r="E16" s="727"/>
      <c r="F16" s="421" t="s">
        <v>1015</v>
      </c>
      <c r="G16" s="422"/>
      <c r="H16" s="730" t="s">
        <v>997</v>
      </c>
      <c r="I16" s="731"/>
      <c r="J16" s="491" t="s">
        <v>1009</v>
      </c>
      <c r="K16" s="492" t="s">
        <v>20</v>
      </c>
      <c r="L16" s="51"/>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c r="BA16" s="99"/>
      <c r="BB16" s="99"/>
    </row>
    <row r="17" spans="1:54" s="11" customFormat="1" ht="40" customHeight="1" thickBot="1" x14ac:dyDescent="0.4">
      <c r="A17" s="21"/>
      <c r="B17" s="50"/>
      <c r="C17" s="401"/>
      <c r="D17" s="726" t="s">
        <v>998</v>
      </c>
      <c r="E17" s="727"/>
      <c r="F17" s="421" t="s">
        <v>811</v>
      </c>
      <c r="G17" s="422"/>
      <c r="H17" s="730" t="s">
        <v>999</v>
      </c>
      <c r="I17" s="731"/>
      <c r="J17" s="491" t="s">
        <v>1000</v>
      </c>
      <c r="K17" s="492" t="s">
        <v>981</v>
      </c>
      <c r="L17" s="51"/>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c r="BA17" s="99"/>
      <c r="BB17" s="99"/>
    </row>
    <row r="18" spans="1:54" s="11" customFormat="1" ht="40" customHeight="1" thickBot="1" x14ac:dyDescent="0.4">
      <c r="A18" s="21"/>
      <c r="B18" s="50"/>
      <c r="C18" s="401"/>
      <c r="D18" s="726" t="s">
        <v>1001</v>
      </c>
      <c r="E18" s="727"/>
      <c r="F18" s="421" t="s">
        <v>1017</v>
      </c>
      <c r="G18" s="422"/>
      <c r="H18" s="730" t="s">
        <v>1002</v>
      </c>
      <c r="I18" s="731"/>
      <c r="J18" s="491" t="s">
        <v>1003</v>
      </c>
      <c r="K18" s="492" t="s">
        <v>20</v>
      </c>
      <c r="L18" s="51"/>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c r="BA18" s="99"/>
      <c r="BB18" s="99"/>
    </row>
    <row r="19" spans="1:54" s="11" customFormat="1" ht="58" customHeight="1" thickBot="1" x14ac:dyDescent="0.4">
      <c r="A19" s="21"/>
      <c r="B19" s="50"/>
      <c r="C19" s="106"/>
      <c r="D19" s="726" t="s">
        <v>1004</v>
      </c>
      <c r="E19" s="727"/>
      <c r="F19" s="421" t="s">
        <v>1016</v>
      </c>
      <c r="G19" s="422"/>
      <c r="H19" s="730" t="s">
        <v>1005</v>
      </c>
      <c r="I19" s="731"/>
      <c r="J19" s="491" t="s">
        <v>1010</v>
      </c>
      <c r="K19" s="492" t="s">
        <v>20</v>
      </c>
      <c r="L19" s="51"/>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c r="BA19" s="99"/>
      <c r="BB19" s="99"/>
    </row>
    <row r="20" spans="1:54" s="11" customFormat="1" ht="18.75" customHeight="1" thickBot="1" x14ac:dyDescent="0.4">
      <c r="A20" s="21"/>
      <c r="B20" s="50"/>
      <c r="C20" s="104"/>
      <c r="D20" s="52"/>
      <c r="E20" s="52"/>
      <c r="F20" s="52"/>
      <c r="G20" s="52"/>
      <c r="H20" s="52"/>
      <c r="I20" s="52"/>
      <c r="J20" s="115" t="s">
        <v>241</v>
      </c>
      <c r="K20" s="493" t="s">
        <v>20</v>
      </c>
      <c r="L20" s="51"/>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c r="BA20" s="99"/>
      <c r="BB20" s="99"/>
    </row>
    <row r="21" spans="1:54" s="11" customFormat="1" ht="18.75" customHeight="1" x14ac:dyDescent="0.35">
      <c r="A21" s="21"/>
      <c r="B21" s="50"/>
      <c r="C21" s="158"/>
      <c r="D21" s="52"/>
      <c r="E21" s="52"/>
      <c r="F21" s="52"/>
      <c r="G21" s="52"/>
      <c r="H21" s="52"/>
      <c r="I21" s="52"/>
      <c r="J21" s="116"/>
      <c r="K21" s="47"/>
      <c r="L21" s="51"/>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c r="BA21" s="99"/>
      <c r="BB21" s="99"/>
    </row>
    <row r="22" spans="1:54" s="11" customFormat="1" ht="15" thickBot="1" x14ac:dyDescent="0.4">
      <c r="A22" s="21"/>
      <c r="B22" s="50"/>
      <c r="C22" s="136"/>
      <c r="D22" s="738" t="s">
        <v>264</v>
      </c>
      <c r="E22" s="738"/>
      <c r="F22" s="738"/>
      <c r="G22" s="738"/>
      <c r="H22" s="738"/>
      <c r="I22" s="738"/>
      <c r="J22" s="738"/>
      <c r="K22" s="738"/>
      <c r="L22" s="51"/>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c r="BA22" s="99"/>
      <c r="BB22" s="99"/>
    </row>
    <row r="23" spans="1:54" s="11" customFormat="1" ht="15" thickBot="1" x14ac:dyDescent="0.4">
      <c r="A23" s="21"/>
      <c r="B23" s="50"/>
      <c r="C23" s="136"/>
      <c r="D23" s="86" t="s">
        <v>57</v>
      </c>
      <c r="E23" s="732" t="s">
        <v>1018</v>
      </c>
      <c r="F23" s="733"/>
      <c r="G23" s="733"/>
      <c r="H23" s="733"/>
      <c r="I23" s="733"/>
      <c r="J23" s="734"/>
      <c r="K23" s="52"/>
      <c r="L23" s="51"/>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99"/>
      <c r="AU23" s="99"/>
      <c r="AV23" s="99"/>
      <c r="AW23" s="99"/>
      <c r="AX23" s="99"/>
      <c r="AY23" s="99"/>
      <c r="AZ23" s="99"/>
      <c r="BA23" s="99"/>
      <c r="BB23" s="99"/>
    </row>
    <row r="24" spans="1:54" s="11" customFormat="1" ht="15" thickBot="1" x14ac:dyDescent="0.4">
      <c r="A24" s="21"/>
      <c r="B24" s="50"/>
      <c r="C24" s="136"/>
      <c r="D24" s="86" t="s">
        <v>59</v>
      </c>
      <c r="E24" s="735" t="s">
        <v>1019</v>
      </c>
      <c r="F24" s="736"/>
      <c r="G24" s="736"/>
      <c r="H24" s="736"/>
      <c r="I24" s="736"/>
      <c r="J24" s="737"/>
      <c r="K24" s="52"/>
      <c r="L24" s="51"/>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c r="BA24" s="99"/>
      <c r="BB24" s="99"/>
    </row>
    <row r="25" spans="1:54" s="11" customFormat="1" ht="13.5" customHeight="1" x14ac:dyDescent="0.35">
      <c r="A25" s="21"/>
      <c r="B25" s="50"/>
      <c r="C25" s="136"/>
      <c r="D25" s="52"/>
      <c r="E25" s="52"/>
      <c r="F25" s="52"/>
      <c r="G25" s="52"/>
      <c r="H25" s="52"/>
      <c r="I25" s="52"/>
      <c r="J25" s="52"/>
      <c r="K25" s="52"/>
      <c r="L25" s="51"/>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c r="AP25" s="99"/>
      <c r="AQ25" s="99"/>
      <c r="AR25" s="99"/>
      <c r="AS25" s="99"/>
      <c r="AT25" s="99"/>
      <c r="AU25" s="99"/>
      <c r="AV25" s="99"/>
      <c r="AW25" s="99"/>
      <c r="AX25" s="99"/>
      <c r="AY25" s="99"/>
      <c r="AZ25" s="99"/>
      <c r="BA25" s="99"/>
      <c r="BB25" s="99"/>
    </row>
    <row r="26" spans="1:54" s="11" customFormat="1" ht="30.75" customHeight="1" thickBot="1" x14ac:dyDescent="0.4">
      <c r="A26" s="21"/>
      <c r="B26" s="50"/>
      <c r="C26" s="725" t="s">
        <v>773</v>
      </c>
      <c r="D26" s="725"/>
      <c r="E26" s="725"/>
      <c r="F26" s="725"/>
      <c r="G26" s="725"/>
      <c r="H26" s="725"/>
      <c r="I26" s="725"/>
      <c r="J26" s="725"/>
      <c r="K26" s="111"/>
      <c r="L26" s="51"/>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99"/>
      <c r="AU26" s="99"/>
      <c r="AV26" s="99"/>
      <c r="AW26" s="99"/>
      <c r="AX26" s="99"/>
      <c r="AY26" s="99"/>
      <c r="AZ26" s="99"/>
      <c r="BA26" s="99"/>
      <c r="BB26" s="99"/>
    </row>
    <row r="27" spans="1:54" s="11" customFormat="1" ht="30.75" customHeight="1" x14ac:dyDescent="0.35">
      <c r="A27" s="21"/>
      <c r="B27" s="50"/>
      <c r="C27" s="113"/>
      <c r="D27" s="739" t="s">
        <v>1095</v>
      </c>
      <c r="E27" s="740"/>
      <c r="F27" s="740"/>
      <c r="G27" s="740"/>
      <c r="H27" s="740"/>
      <c r="I27" s="740"/>
      <c r="J27" s="740"/>
      <c r="K27" s="741"/>
      <c r="L27" s="51"/>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99"/>
      <c r="AU27" s="99"/>
      <c r="AV27" s="99"/>
      <c r="AW27" s="99"/>
      <c r="AX27" s="99"/>
      <c r="AY27" s="99"/>
      <c r="AZ27" s="99"/>
      <c r="BA27" s="99"/>
      <c r="BB27" s="99"/>
    </row>
    <row r="28" spans="1:54" s="11" customFormat="1" ht="30.75" customHeight="1" x14ac:dyDescent="0.35">
      <c r="A28" s="21"/>
      <c r="B28" s="50"/>
      <c r="C28" s="113"/>
      <c r="D28" s="742"/>
      <c r="E28" s="743"/>
      <c r="F28" s="743"/>
      <c r="G28" s="743"/>
      <c r="H28" s="743"/>
      <c r="I28" s="743"/>
      <c r="J28" s="743"/>
      <c r="K28" s="744"/>
      <c r="L28" s="51"/>
      <c r="N28" s="99"/>
      <c r="O28" s="99"/>
      <c r="P28" s="99"/>
      <c r="Q28" s="99"/>
      <c r="R28" s="99"/>
      <c r="S28" s="99"/>
      <c r="T28" s="99"/>
      <c r="U28" s="99"/>
      <c r="V28" s="99"/>
      <c r="W28" s="99"/>
      <c r="X28" s="99"/>
      <c r="Y28" s="99"/>
      <c r="Z28" s="99"/>
      <c r="AA28" s="99"/>
      <c r="AB28" s="99"/>
      <c r="AC28" s="99"/>
      <c r="AD28" s="99"/>
      <c r="AE28" s="99"/>
      <c r="AF28" s="99"/>
      <c r="AG28" s="99"/>
      <c r="AH28" s="99"/>
      <c r="AI28" s="99"/>
      <c r="AJ28" s="99"/>
      <c r="AK28" s="99"/>
      <c r="AL28" s="99"/>
      <c r="AM28" s="99"/>
      <c r="AN28" s="99"/>
      <c r="AO28" s="99"/>
      <c r="AP28" s="99"/>
      <c r="AQ28" s="99"/>
      <c r="AR28" s="99"/>
      <c r="AS28" s="99"/>
      <c r="AT28" s="99"/>
      <c r="AU28" s="99"/>
      <c r="AV28" s="99"/>
      <c r="AW28" s="99"/>
      <c r="AX28" s="99"/>
      <c r="AY28" s="99"/>
      <c r="AZ28" s="99"/>
      <c r="BA28" s="99"/>
      <c r="BB28" s="99"/>
    </row>
    <row r="29" spans="1:54" s="11" customFormat="1" ht="30.75" customHeight="1" x14ac:dyDescent="0.35">
      <c r="A29" s="21"/>
      <c r="B29" s="50"/>
      <c r="C29" s="113"/>
      <c r="D29" s="742"/>
      <c r="E29" s="743"/>
      <c r="F29" s="743"/>
      <c r="G29" s="743"/>
      <c r="H29" s="743"/>
      <c r="I29" s="743"/>
      <c r="J29" s="743"/>
      <c r="K29" s="744"/>
      <c r="L29" s="51"/>
      <c r="N29" s="99"/>
      <c r="O29" s="99"/>
      <c r="P29" s="99"/>
      <c r="Q29" s="99"/>
      <c r="R29" s="99"/>
      <c r="S29" s="99"/>
      <c r="T29" s="99"/>
      <c r="U29" s="99"/>
      <c r="V29" s="99"/>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99"/>
      <c r="AU29" s="99"/>
      <c r="AV29" s="99"/>
      <c r="AW29" s="99"/>
      <c r="AX29" s="99"/>
      <c r="AY29" s="99"/>
      <c r="AZ29" s="99"/>
      <c r="BA29" s="99"/>
      <c r="BB29" s="99"/>
    </row>
    <row r="30" spans="1:54" s="11" customFormat="1" ht="30.75" customHeight="1" thickBot="1" x14ac:dyDescent="0.4">
      <c r="A30" s="21"/>
      <c r="B30" s="50"/>
      <c r="C30" s="113"/>
      <c r="D30" s="745"/>
      <c r="E30" s="746"/>
      <c r="F30" s="746"/>
      <c r="G30" s="746"/>
      <c r="H30" s="746"/>
      <c r="I30" s="746"/>
      <c r="J30" s="746"/>
      <c r="K30" s="747"/>
      <c r="L30" s="51"/>
      <c r="N30" s="99"/>
      <c r="O30" s="99"/>
      <c r="P30" s="99"/>
      <c r="Q30" s="99"/>
      <c r="R30" s="99"/>
      <c r="S30" s="99"/>
      <c r="T30" s="99"/>
      <c r="U30" s="99"/>
      <c r="V30" s="99"/>
      <c r="W30" s="99"/>
      <c r="X30" s="99"/>
      <c r="Y30" s="99"/>
      <c r="Z30" s="99"/>
      <c r="AA30" s="99"/>
      <c r="AB30" s="99"/>
      <c r="AC30" s="99"/>
      <c r="AD30" s="99"/>
      <c r="AE30" s="99"/>
      <c r="AF30" s="99"/>
      <c r="AG30" s="99"/>
      <c r="AH30" s="99"/>
      <c r="AI30" s="99"/>
      <c r="AJ30" s="99"/>
      <c r="AK30" s="99"/>
      <c r="AL30" s="99"/>
      <c r="AM30" s="99"/>
      <c r="AN30" s="99"/>
      <c r="AO30" s="99"/>
      <c r="AP30" s="99"/>
      <c r="AQ30" s="99"/>
      <c r="AR30" s="99"/>
      <c r="AS30" s="99"/>
      <c r="AT30" s="99"/>
      <c r="AU30" s="99"/>
      <c r="AV30" s="99"/>
      <c r="AW30" s="99"/>
      <c r="AX30" s="99"/>
      <c r="AY30" s="99"/>
      <c r="AZ30" s="99"/>
      <c r="BA30" s="99"/>
      <c r="BB30" s="99"/>
    </row>
    <row r="31" spans="1:54" s="11" customFormat="1" x14ac:dyDescent="0.35">
      <c r="A31" s="21"/>
      <c r="B31" s="50"/>
      <c r="C31" s="105"/>
      <c r="D31" s="105"/>
      <c r="E31" s="105"/>
      <c r="F31" s="381"/>
      <c r="G31" s="381"/>
      <c r="H31" s="113"/>
      <c r="I31" s="105"/>
      <c r="J31" s="111"/>
      <c r="K31" s="111"/>
      <c r="L31" s="51"/>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99"/>
      <c r="AV31" s="99"/>
      <c r="AW31" s="99"/>
      <c r="AX31" s="99"/>
      <c r="AY31" s="99"/>
      <c r="AZ31" s="99"/>
      <c r="BA31" s="99"/>
      <c r="BB31" s="99"/>
    </row>
    <row r="32" spans="1:54" ht="25.25" customHeight="1" thickBot="1" x14ac:dyDescent="0.4">
      <c r="A32" s="22"/>
      <c r="B32" s="50"/>
      <c r="C32" s="53"/>
      <c r="D32" s="728" t="s">
        <v>833</v>
      </c>
      <c r="E32" s="728"/>
      <c r="F32" s="728" t="s">
        <v>786</v>
      </c>
      <c r="G32" s="728"/>
      <c r="H32" s="729" t="s">
        <v>244</v>
      </c>
      <c r="I32" s="729"/>
      <c r="J32" s="107" t="s">
        <v>245</v>
      </c>
      <c r="K32" s="107" t="s">
        <v>226</v>
      </c>
      <c r="L32" s="51"/>
      <c r="M32" s="6"/>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99"/>
      <c r="AT32" s="99"/>
      <c r="AU32" s="99"/>
      <c r="AV32" s="99"/>
      <c r="AW32" s="99"/>
      <c r="AX32" s="99"/>
      <c r="AY32" s="99"/>
      <c r="AZ32" s="99"/>
      <c r="BA32" s="99"/>
      <c r="BB32" s="99"/>
    </row>
    <row r="33" spans="1:54" ht="40" customHeight="1" thickBot="1" x14ac:dyDescent="0.4">
      <c r="A33" s="22"/>
      <c r="B33" s="50"/>
      <c r="C33" s="401" t="s">
        <v>784</v>
      </c>
      <c r="D33" s="726" t="s">
        <v>979</v>
      </c>
      <c r="E33" s="727"/>
      <c r="F33" s="421" t="s">
        <v>808</v>
      </c>
      <c r="G33" s="422" t="s">
        <v>809</v>
      </c>
      <c r="H33" s="730" t="s">
        <v>980</v>
      </c>
      <c r="I33" s="731"/>
      <c r="J33" s="491" t="s">
        <v>1006</v>
      </c>
      <c r="K33" s="492" t="s">
        <v>981</v>
      </c>
      <c r="L33" s="51"/>
      <c r="M33" s="6"/>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c r="BA33" s="99"/>
      <c r="BB33" s="99"/>
    </row>
    <row r="34" spans="1:54" ht="40" customHeight="1" thickBot="1" x14ac:dyDescent="0.4">
      <c r="A34" s="22"/>
      <c r="B34" s="50"/>
      <c r="C34" s="401"/>
      <c r="D34" s="726" t="s">
        <v>982</v>
      </c>
      <c r="E34" s="727"/>
      <c r="F34" s="421" t="s">
        <v>808</v>
      </c>
      <c r="G34" s="422" t="s">
        <v>809</v>
      </c>
      <c r="H34" s="730" t="s">
        <v>980</v>
      </c>
      <c r="I34" s="731"/>
      <c r="J34" s="491" t="s">
        <v>1007</v>
      </c>
      <c r="K34" s="492" t="s">
        <v>20</v>
      </c>
      <c r="L34" s="51"/>
      <c r="M34" s="6"/>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c r="BA34" s="99"/>
      <c r="BB34" s="99"/>
    </row>
    <row r="35" spans="1:54" ht="40" customHeight="1" thickBot="1" x14ac:dyDescent="0.4">
      <c r="A35" s="22"/>
      <c r="B35" s="50"/>
      <c r="C35" s="401"/>
      <c r="D35" s="726" t="s">
        <v>983</v>
      </c>
      <c r="E35" s="727"/>
      <c r="F35" s="421" t="s">
        <v>808</v>
      </c>
      <c r="G35" s="422" t="s">
        <v>810</v>
      </c>
      <c r="H35" s="730" t="s">
        <v>984</v>
      </c>
      <c r="I35" s="731"/>
      <c r="J35" s="491" t="s">
        <v>1006</v>
      </c>
      <c r="K35" s="492" t="s">
        <v>981</v>
      </c>
      <c r="L35" s="51"/>
      <c r="M35" s="6"/>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c r="BA35" s="99"/>
      <c r="BB35" s="99"/>
    </row>
    <row r="36" spans="1:54" ht="40" customHeight="1" thickBot="1" x14ac:dyDescent="0.4">
      <c r="A36" s="22"/>
      <c r="B36" s="50"/>
      <c r="C36" s="401"/>
      <c r="D36" s="726" t="s">
        <v>985</v>
      </c>
      <c r="E36" s="727"/>
      <c r="F36" s="421" t="s">
        <v>808</v>
      </c>
      <c r="G36" s="422" t="s">
        <v>810</v>
      </c>
      <c r="H36" s="730" t="s">
        <v>980</v>
      </c>
      <c r="I36" s="731"/>
      <c r="J36" s="491" t="s">
        <v>986</v>
      </c>
      <c r="K36" s="492" t="s">
        <v>987</v>
      </c>
      <c r="L36" s="51"/>
      <c r="M36" s="6"/>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c r="BA36" s="99"/>
      <c r="BB36" s="99"/>
    </row>
    <row r="37" spans="1:54" ht="40" customHeight="1" thickBot="1" x14ac:dyDescent="0.4">
      <c r="A37" s="22"/>
      <c r="B37" s="50"/>
      <c r="C37" s="401"/>
      <c r="D37" s="726" t="s">
        <v>988</v>
      </c>
      <c r="E37" s="727"/>
      <c r="F37" s="421" t="s">
        <v>808</v>
      </c>
      <c r="G37" s="422" t="s">
        <v>809</v>
      </c>
      <c r="H37" s="730" t="s">
        <v>989</v>
      </c>
      <c r="I37" s="731"/>
      <c r="J37" s="491" t="s">
        <v>986</v>
      </c>
      <c r="K37" s="492" t="s">
        <v>987</v>
      </c>
      <c r="L37" s="51"/>
      <c r="M37" s="6"/>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99"/>
      <c r="AS37" s="99"/>
      <c r="AT37" s="99"/>
      <c r="AU37" s="99"/>
      <c r="AV37" s="99"/>
      <c r="AW37" s="99"/>
      <c r="AX37" s="99"/>
      <c r="AY37" s="99"/>
      <c r="AZ37" s="99"/>
      <c r="BA37" s="99"/>
      <c r="BB37" s="99"/>
    </row>
    <row r="38" spans="1:54" ht="40" customHeight="1" thickBot="1" x14ac:dyDescent="0.4">
      <c r="A38" s="22"/>
      <c r="B38" s="50"/>
      <c r="C38" s="401"/>
      <c r="D38" s="726" t="s">
        <v>990</v>
      </c>
      <c r="E38" s="727"/>
      <c r="F38" s="421" t="s">
        <v>808</v>
      </c>
      <c r="G38" s="422" t="s">
        <v>809</v>
      </c>
      <c r="H38" s="730" t="s">
        <v>991</v>
      </c>
      <c r="I38" s="731"/>
      <c r="J38" s="491" t="s">
        <v>986</v>
      </c>
      <c r="K38" s="492" t="s">
        <v>987</v>
      </c>
      <c r="L38" s="51"/>
      <c r="M38" s="6"/>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99"/>
      <c r="AR38" s="99"/>
      <c r="AS38" s="99"/>
      <c r="AT38" s="99"/>
      <c r="AU38" s="99"/>
      <c r="AV38" s="99"/>
      <c r="AW38" s="99"/>
      <c r="AX38" s="99"/>
      <c r="AY38" s="99"/>
      <c r="AZ38" s="99"/>
      <c r="BA38" s="99"/>
      <c r="BB38" s="99"/>
    </row>
    <row r="39" spans="1:54" ht="40" customHeight="1" thickBot="1" x14ac:dyDescent="0.4">
      <c r="A39" s="22"/>
      <c r="B39" s="50"/>
      <c r="C39" s="401"/>
      <c r="D39" s="726" t="s">
        <v>992</v>
      </c>
      <c r="E39" s="727"/>
      <c r="F39" s="421" t="s">
        <v>809</v>
      </c>
      <c r="G39" s="422"/>
      <c r="H39" s="730" t="s">
        <v>993</v>
      </c>
      <c r="I39" s="731"/>
      <c r="J39" s="491" t="s">
        <v>986</v>
      </c>
      <c r="K39" s="492" t="s">
        <v>987</v>
      </c>
      <c r="L39" s="51"/>
      <c r="M39" s="6"/>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c r="AP39" s="99"/>
      <c r="AQ39" s="99"/>
      <c r="AR39" s="99"/>
      <c r="AS39" s="99"/>
      <c r="AT39" s="99"/>
      <c r="AU39" s="99"/>
      <c r="AV39" s="99"/>
      <c r="AW39" s="99"/>
      <c r="AX39" s="99"/>
      <c r="AY39" s="99"/>
      <c r="AZ39" s="99"/>
      <c r="BA39" s="99"/>
      <c r="BB39" s="99"/>
    </row>
    <row r="40" spans="1:54" ht="40" customHeight="1" thickBot="1" x14ac:dyDescent="0.4">
      <c r="A40" s="22"/>
      <c r="B40" s="50"/>
      <c r="C40" s="401"/>
      <c r="D40" s="726" t="s">
        <v>994</v>
      </c>
      <c r="E40" s="727"/>
      <c r="F40" s="421" t="s">
        <v>809</v>
      </c>
      <c r="G40" s="422"/>
      <c r="H40" s="730" t="s">
        <v>995</v>
      </c>
      <c r="I40" s="731"/>
      <c r="J40" s="491" t="s">
        <v>1008</v>
      </c>
      <c r="K40" s="492" t="s">
        <v>20</v>
      </c>
      <c r="L40" s="51"/>
      <c r="M40" s="6"/>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c r="BA40" s="99"/>
      <c r="BB40" s="99"/>
    </row>
    <row r="41" spans="1:54" ht="40" customHeight="1" thickBot="1" x14ac:dyDescent="0.4">
      <c r="A41" s="22"/>
      <c r="B41" s="50"/>
      <c r="C41" s="401"/>
      <c r="D41" s="726" t="s">
        <v>996</v>
      </c>
      <c r="E41" s="727"/>
      <c r="F41" s="421" t="s">
        <v>1015</v>
      </c>
      <c r="G41" s="422"/>
      <c r="H41" s="730" t="s">
        <v>997</v>
      </c>
      <c r="I41" s="731"/>
      <c r="J41" s="491" t="s">
        <v>1009</v>
      </c>
      <c r="K41" s="492" t="s">
        <v>20</v>
      </c>
      <c r="L41" s="51"/>
      <c r="M41" s="6"/>
      <c r="N41" s="99"/>
      <c r="O41" s="99"/>
      <c r="P41" s="99"/>
      <c r="Q41" s="99"/>
      <c r="R41" s="99"/>
      <c r="S41" s="99"/>
      <c r="T41" s="99"/>
      <c r="U41" s="99"/>
      <c r="V41" s="99"/>
      <c r="W41" s="99"/>
      <c r="X41" s="99"/>
      <c r="Y41" s="99"/>
      <c r="Z41" s="99"/>
      <c r="AA41" s="99"/>
      <c r="AB41" s="99"/>
      <c r="AC41" s="99"/>
      <c r="AD41" s="99"/>
      <c r="AE41" s="99"/>
      <c r="AF41" s="99"/>
      <c r="AG41" s="99"/>
      <c r="AH41" s="99"/>
      <c r="AI41" s="99"/>
      <c r="AJ41" s="99"/>
      <c r="AK41" s="99"/>
      <c r="AL41" s="99"/>
      <c r="AM41" s="99"/>
      <c r="AN41" s="99"/>
      <c r="AO41" s="99"/>
      <c r="AP41" s="99"/>
      <c r="AQ41" s="99"/>
      <c r="AR41" s="99"/>
      <c r="AS41" s="99"/>
      <c r="AT41" s="99"/>
      <c r="AU41" s="99"/>
      <c r="AV41" s="99"/>
      <c r="AW41" s="99"/>
      <c r="AX41" s="99"/>
      <c r="AY41" s="99"/>
      <c r="AZ41" s="99"/>
      <c r="BA41" s="99"/>
      <c r="BB41" s="99"/>
    </row>
    <row r="42" spans="1:54" ht="40" customHeight="1" thickBot="1" x14ac:dyDescent="0.4">
      <c r="A42" s="22"/>
      <c r="B42" s="50"/>
      <c r="C42" s="401"/>
      <c r="D42" s="726" t="s">
        <v>998</v>
      </c>
      <c r="E42" s="727"/>
      <c r="F42" s="421" t="s">
        <v>811</v>
      </c>
      <c r="G42" s="422"/>
      <c r="H42" s="730" t="s">
        <v>999</v>
      </c>
      <c r="I42" s="731"/>
      <c r="J42" s="491" t="s">
        <v>1000</v>
      </c>
      <c r="K42" s="492" t="s">
        <v>981</v>
      </c>
      <c r="L42" s="51"/>
      <c r="M42" s="6"/>
      <c r="N42" s="99"/>
      <c r="O42" s="99"/>
      <c r="P42" s="99"/>
      <c r="Q42" s="99"/>
      <c r="R42" s="99"/>
      <c r="S42" s="99"/>
      <c r="T42" s="99"/>
      <c r="U42" s="99"/>
      <c r="V42" s="99"/>
      <c r="W42" s="99"/>
      <c r="X42" s="99"/>
      <c r="Y42" s="99"/>
      <c r="Z42" s="99"/>
      <c r="AA42" s="99"/>
      <c r="AB42" s="99"/>
      <c r="AC42" s="99"/>
      <c r="AD42" s="99"/>
      <c r="AE42" s="99"/>
      <c r="AF42" s="99"/>
      <c r="AG42" s="99"/>
      <c r="AH42" s="99"/>
      <c r="AI42" s="99"/>
      <c r="AJ42" s="99"/>
      <c r="AK42" s="99"/>
      <c r="AL42" s="99"/>
      <c r="AM42" s="99"/>
      <c r="AN42" s="99"/>
      <c r="AO42" s="99"/>
      <c r="AP42" s="99"/>
      <c r="AQ42" s="99"/>
      <c r="AR42" s="99"/>
      <c r="AS42" s="99"/>
      <c r="AT42" s="99"/>
      <c r="AU42" s="99"/>
      <c r="AV42" s="99"/>
      <c r="AW42" s="99"/>
      <c r="AX42" s="99"/>
      <c r="AY42" s="99"/>
      <c r="AZ42" s="99"/>
      <c r="BA42" s="99"/>
      <c r="BB42" s="99"/>
    </row>
    <row r="43" spans="1:54" ht="40" customHeight="1" thickBot="1" x14ac:dyDescent="0.4">
      <c r="A43" s="22"/>
      <c r="B43" s="50"/>
      <c r="C43" s="106"/>
      <c r="D43" s="726" t="s">
        <v>1001</v>
      </c>
      <c r="E43" s="727"/>
      <c r="F43" s="421" t="s">
        <v>1017</v>
      </c>
      <c r="G43" s="422"/>
      <c r="H43" s="730" t="s">
        <v>1002</v>
      </c>
      <c r="I43" s="731"/>
      <c r="J43" s="491" t="s">
        <v>1003</v>
      </c>
      <c r="K43" s="492" t="s">
        <v>20</v>
      </c>
      <c r="L43" s="51"/>
      <c r="N43" s="99"/>
      <c r="O43" s="99"/>
      <c r="P43" s="99"/>
      <c r="Q43" s="99"/>
      <c r="R43" s="99"/>
      <c r="S43" s="99"/>
      <c r="T43" s="99"/>
      <c r="U43" s="99"/>
      <c r="V43" s="99"/>
      <c r="W43" s="99"/>
      <c r="X43" s="99"/>
      <c r="Y43" s="99"/>
      <c r="Z43" s="99"/>
      <c r="AA43" s="99"/>
      <c r="AB43" s="99"/>
      <c r="AC43" s="99"/>
      <c r="AD43" s="99"/>
      <c r="AE43" s="99"/>
      <c r="AF43" s="99"/>
      <c r="AG43" s="99"/>
      <c r="AH43" s="99"/>
      <c r="AI43" s="99"/>
      <c r="AJ43" s="99"/>
      <c r="AK43" s="99"/>
      <c r="AL43" s="99"/>
      <c r="AM43" s="99"/>
      <c r="AN43" s="99"/>
      <c r="AO43" s="99"/>
      <c r="AP43" s="99"/>
      <c r="AQ43" s="99"/>
      <c r="AR43" s="99"/>
      <c r="AS43" s="99"/>
      <c r="AT43" s="99"/>
      <c r="AU43" s="99"/>
      <c r="AV43" s="99"/>
      <c r="AW43" s="99"/>
      <c r="AX43" s="99"/>
      <c r="AY43" s="99"/>
      <c r="AZ43" s="99"/>
      <c r="BA43" s="99"/>
      <c r="BB43" s="99"/>
    </row>
    <row r="44" spans="1:54" ht="48" customHeight="1" thickBot="1" x14ac:dyDescent="0.4">
      <c r="A44" s="22"/>
      <c r="B44" s="50"/>
      <c r="C44" s="106"/>
      <c r="D44" s="726" t="s">
        <v>1004</v>
      </c>
      <c r="E44" s="727"/>
      <c r="F44" s="421" t="s">
        <v>1016</v>
      </c>
      <c r="G44" s="422"/>
      <c r="H44" s="730" t="s">
        <v>1005</v>
      </c>
      <c r="I44" s="731"/>
      <c r="J44" s="491" t="s">
        <v>1010</v>
      </c>
      <c r="K44" s="492" t="s">
        <v>20</v>
      </c>
      <c r="L44" s="51"/>
      <c r="N44" s="99"/>
      <c r="O44" s="99"/>
      <c r="P44" s="99"/>
      <c r="Q44" s="99"/>
      <c r="R44" s="99"/>
      <c r="S44" s="99"/>
      <c r="T44" s="99"/>
      <c r="U44" s="99"/>
      <c r="V44" s="99"/>
      <c r="W44" s="99"/>
      <c r="X44" s="99"/>
      <c r="Y44" s="99"/>
      <c r="Z44" s="99"/>
      <c r="AA44" s="99"/>
      <c r="AB44" s="99"/>
      <c r="AC44" s="99"/>
      <c r="AD44" s="99"/>
      <c r="AE44" s="99"/>
      <c r="AF44" s="99"/>
      <c r="AG44" s="99"/>
      <c r="AH44" s="99"/>
      <c r="AI44" s="99"/>
      <c r="AJ44" s="99"/>
      <c r="AK44" s="99"/>
      <c r="AL44" s="99"/>
      <c r="AM44" s="99"/>
      <c r="AN44" s="99"/>
      <c r="AO44" s="99"/>
      <c r="AP44" s="99"/>
      <c r="AQ44" s="99"/>
      <c r="AR44" s="99"/>
      <c r="AS44" s="99"/>
      <c r="AT44" s="99"/>
      <c r="AU44" s="99"/>
      <c r="AV44" s="99"/>
      <c r="AW44" s="99"/>
      <c r="AX44" s="99"/>
      <c r="AY44" s="99"/>
      <c r="AZ44" s="99"/>
      <c r="BA44" s="99"/>
      <c r="BB44" s="99"/>
    </row>
    <row r="45" spans="1:54" ht="18.75" customHeight="1" thickBot="1" x14ac:dyDescent="0.4">
      <c r="A45" s="22"/>
      <c r="B45" s="50"/>
      <c r="C45" s="47"/>
      <c r="D45" s="47"/>
      <c r="E45" s="47"/>
      <c r="F45" s="47"/>
      <c r="G45" s="47"/>
      <c r="H45" s="47"/>
      <c r="I45" s="47"/>
      <c r="J45" s="115" t="s">
        <v>241</v>
      </c>
      <c r="K45" s="493" t="s">
        <v>20</v>
      </c>
      <c r="L45" s="51"/>
      <c r="N45" s="99"/>
      <c r="O45" s="99"/>
      <c r="P45" s="99"/>
      <c r="Q45" s="99"/>
      <c r="R45" s="99"/>
      <c r="S45" s="99"/>
      <c r="T45" s="99"/>
      <c r="U45" s="99"/>
      <c r="V45" s="99"/>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c r="AV45" s="99"/>
      <c r="AW45" s="99"/>
      <c r="AX45" s="99"/>
      <c r="AY45" s="99"/>
      <c r="AZ45" s="99"/>
      <c r="BA45" s="99"/>
      <c r="BB45" s="99"/>
    </row>
    <row r="46" spans="1:54" ht="15" thickBot="1" x14ac:dyDescent="0.4">
      <c r="A46" s="22"/>
      <c r="B46" s="50"/>
      <c r="C46" s="47"/>
      <c r="D46" s="156" t="s">
        <v>264</v>
      </c>
      <c r="E46" s="159"/>
      <c r="F46" s="159"/>
      <c r="G46" s="159"/>
      <c r="H46" s="47"/>
      <c r="I46" s="47"/>
      <c r="J46" s="116"/>
      <c r="K46" s="47"/>
      <c r="L46" s="51"/>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c r="BA46" s="99"/>
      <c r="BB46" s="99"/>
    </row>
    <row r="47" spans="1:54" ht="15" thickBot="1" x14ac:dyDescent="0.4">
      <c r="A47" s="22"/>
      <c r="B47" s="50"/>
      <c r="C47" s="47"/>
      <c r="D47" s="86" t="s">
        <v>57</v>
      </c>
      <c r="E47" s="757" t="s">
        <v>855</v>
      </c>
      <c r="F47" s="736"/>
      <c r="G47" s="736"/>
      <c r="H47" s="736"/>
      <c r="I47" s="736"/>
      <c r="J47" s="737"/>
      <c r="K47" s="47"/>
      <c r="L47" s="51"/>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c r="BA47" s="99"/>
      <c r="BB47" s="99"/>
    </row>
    <row r="48" spans="1:54" ht="15" thickBot="1" x14ac:dyDescent="0.4">
      <c r="A48" s="22"/>
      <c r="B48" s="50"/>
      <c r="C48" s="47"/>
      <c r="D48" s="86" t="s">
        <v>59</v>
      </c>
      <c r="E48" s="735" t="s">
        <v>1011</v>
      </c>
      <c r="F48" s="736"/>
      <c r="G48" s="736"/>
      <c r="H48" s="736"/>
      <c r="I48" s="736"/>
      <c r="J48" s="737"/>
      <c r="K48" s="47"/>
      <c r="L48" s="51"/>
      <c r="N48" s="99"/>
      <c r="O48" s="99"/>
      <c r="P48" s="99"/>
      <c r="Q48" s="99"/>
      <c r="R48" s="99"/>
      <c r="S48" s="99"/>
      <c r="T48" s="99"/>
      <c r="U48" s="99"/>
      <c r="V48" s="99"/>
      <c r="W48" s="99"/>
      <c r="X48" s="99"/>
      <c r="Y48" s="99"/>
      <c r="Z48" s="99"/>
      <c r="AA48" s="99"/>
      <c r="AB48" s="99"/>
      <c r="AC48" s="99"/>
      <c r="AD48" s="99"/>
      <c r="AE48" s="99"/>
      <c r="AF48" s="99"/>
      <c r="AG48" s="99"/>
      <c r="AH48" s="99"/>
      <c r="AI48" s="99"/>
      <c r="AJ48" s="99"/>
      <c r="AK48" s="99"/>
      <c r="AL48" s="99"/>
      <c r="AM48" s="99"/>
      <c r="AN48" s="99"/>
      <c r="AO48" s="99"/>
      <c r="AP48" s="99"/>
      <c r="AQ48" s="99"/>
      <c r="AR48" s="99"/>
      <c r="AS48" s="99"/>
      <c r="AT48" s="99"/>
      <c r="AU48" s="99"/>
      <c r="AV48" s="99"/>
      <c r="AW48" s="99"/>
      <c r="AX48" s="99"/>
      <c r="AY48" s="99"/>
      <c r="AZ48" s="99"/>
      <c r="BA48" s="99"/>
      <c r="BB48" s="99"/>
    </row>
    <row r="49" spans="1:54" x14ac:dyDescent="0.35">
      <c r="A49" s="22"/>
      <c r="B49" s="50"/>
      <c r="C49" s="47"/>
      <c r="D49" s="47"/>
      <c r="E49" s="47"/>
      <c r="F49" s="47"/>
      <c r="G49" s="47"/>
      <c r="H49" s="47"/>
      <c r="I49" s="47"/>
      <c r="J49" s="116"/>
      <c r="K49" s="47"/>
      <c r="L49" s="51"/>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c r="BA49" s="99"/>
      <c r="BB49" s="99"/>
    </row>
    <row r="50" spans="1:54" ht="32.5" customHeight="1" thickBot="1" x14ac:dyDescent="0.4">
      <c r="A50" s="22"/>
      <c r="B50" s="50"/>
      <c r="C50" s="725" t="s">
        <v>773</v>
      </c>
      <c r="D50" s="725"/>
      <c r="E50" s="725"/>
      <c r="F50" s="725"/>
      <c r="G50" s="725"/>
      <c r="H50" s="725"/>
      <c r="I50" s="725"/>
      <c r="J50" s="725"/>
      <c r="K50" s="111"/>
      <c r="L50" s="51"/>
      <c r="N50" s="99"/>
      <c r="O50" s="99"/>
      <c r="P50" s="99"/>
      <c r="Q50" s="99"/>
      <c r="R50" s="99"/>
      <c r="S50" s="99"/>
      <c r="T50" s="99"/>
      <c r="U50" s="99"/>
      <c r="V50" s="99"/>
      <c r="W50" s="99"/>
      <c r="X50" s="99"/>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c r="BA50" s="99"/>
      <c r="BB50" s="99"/>
    </row>
    <row r="51" spans="1:54" ht="15" customHeight="1" x14ac:dyDescent="0.35">
      <c r="A51" s="22"/>
      <c r="B51" s="50"/>
      <c r="C51" s="361"/>
      <c r="D51" s="739" t="s">
        <v>1094</v>
      </c>
      <c r="E51" s="740"/>
      <c r="F51" s="740"/>
      <c r="G51" s="740"/>
      <c r="H51" s="740"/>
      <c r="I51" s="740"/>
      <c r="J51" s="740"/>
      <c r="K51" s="741"/>
      <c r="L51" s="51"/>
      <c r="N51" s="99"/>
      <c r="O51" s="99"/>
      <c r="P51" s="99"/>
      <c r="Q51" s="99"/>
      <c r="R51" s="99"/>
      <c r="S51" s="99"/>
      <c r="T51" s="99"/>
      <c r="U51" s="99"/>
      <c r="V51" s="99"/>
      <c r="W51" s="99"/>
      <c r="X51" s="99"/>
      <c r="Y51" s="99"/>
      <c r="Z51" s="99"/>
      <c r="AA51" s="99"/>
      <c r="AB51" s="99"/>
      <c r="AC51" s="99"/>
      <c r="AD51" s="99"/>
      <c r="AE51" s="99"/>
      <c r="AF51" s="99"/>
      <c r="AG51" s="99"/>
      <c r="AH51" s="99"/>
      <c r="AI51" s="99"/>
      <c r="AJ51" s="99"/>
      <c r="AK51" s="99"/>
      <c r="AL51" s="99"/>
      <c r="AM51" s="99"/>
      <c r="AN51" s="99"/>
      <c r="AO51" s="99"/>
      <c r="AP51" s="99"/>
      <c r="AQ51" s="99"/>
      <c r="AR51" s="99"/>
      <c r="AS51" s="99"/>
      <c r="AT51" s="99"/>
      <c r="AU51" s="99"/>
      <c r="AV51" s="99"/>
      <c r="AW51" s="99"/>
      <c r="AX51" s="99"/>
      <c r="AY51" s="99"/>
      <c r="AZ51" s="99"/>
      <c r="BA51" s="99"/>
      <c r="BB51" s="99"/>
    </row>
    <row r="52" spans="1:54" ht="15" customHeight="1" x14ac:dyDescent="0.35">
      <c r="A52" s="22"/>
      <c r="B52" s="50"/>
      <c r="C52" s="361"/>
      <c r="D52" s="742"/>
      <c r="E52" s="743"/>
      <c r="F52" s="743"/>
      <c r="G52" s="743"/>
      <c r="H52" s="743"/>
      <c r="I52" s="743"/>
      <c r="J52" s="743"/>
      <c r="K52" s="744"/>
      <c r="L52" s="51"/>
      <c r="N52" s="99"/>
      <c r="O52" s="99"/>
      <c r="P52" s="99"/>
      <c r="Q52" s="99"/>
      <c r="R52" s="99"/>
      <c r="S52" s="99"/>
      <c r="T52" s="99"/>
      <c r="U52" s="99"/>
      <c r="V52" s="99"/>
      <c r="W52" s="99"/>
      <c r="X52" s="99"/>
      <c r="Y52" s="99"/>
      <c r="Z52" s="99"/>
      <c r="AA52" s="99"/>
      <c r="AB52" s="99"/>
      <c r="AC52" s="99"/>
      <c r="AD52" s="99"/>
      <c r="AE52" s="99"/>
      <c r="AF52" s="99"/>
      <c r="AG52" s="99"/>
      <c r="AH52" s="99"/>
      <c r="AI52" s="99"/>
      <c r="AJ52" s="99"/>
      <c r="AK52" s="99"/>
      <c r="AL52" s="99"/>
      <c r="AM52" s="99"/>
      <c r="AN52" s="99"/>
      <c r="AO52" s="99"/>
      <c r="AP52" s="99"/>
      <c r="AQ52" s="99"/>
      <c r="AR52" s="99"/>
      <c r="AS52" s="99"/>
      <c r="AT52" s="99"/>
      <c r="AU52" s="99"/>
      <c r="AV52" s="99"/>
      <c r="AW52" s="99"/>
      <c r="AX52" s="99"/>
      <c r="AY52" s="99"/>
      <c r="AZ52" s="99"/>
      <c r="BA52" s="99"/>
      <c r="BB52" s="99"/>
    </row>
    <row r="53" spans="1:54" ht="15" customHeight="1" x14ac:dyDescent="0.35">
      <c r="A53" s="22"/>
      <c r="B53" s="50"/>
      <c r="C53" s="361"/>
      <c r="D53" s="742"/>
      <c r="E53" s="743"/>
      <c r="F53" s="743"/>
      <c r="G53" s="743"/>
      <c r="H53" s="743"/>
      <c r="I53" s="743"/>
      <c r="J53" s="743"/>
      <c r="K53" s="744"/>
      <c r="L53" s="51"/>
      <c r="N53" s="99"/>
      <c r="O53" s="99"/>
      <c r="P53" s="99"/>
      <c r="Q53" s="99"/>
      <c r="R53" s="99"/>
      <c r="S53" s="99"/>
      <c r="T53" s="99"/>
      <c r="U53" s="99"/>
      <c r="V53" s="99"/>
      <c r="W53" s="99"/>
      <c r="X53" s="99"/>
      <c r="Y53" s="99"/>
      <c r="Z53" s="99"/>
      <c r="AA53" s="99"/>
      <c r="AB53" s="99"/>
      <c r="AC53" s="99"/>
      <c r="AD53" s="99"/>
      <c r="AE53" s="99"/>
      <c r="AF53" s="99"/>
      <c r="AG53" s="99"/>
      <c r="AH53" s="99"/>
      <c r="AI53" s="99"/>
      <c r="AJ53" s="99"/>
      <c r="AK53" s="99"/>
      <c r="AL53" s="99"/>
      <c r="AM53" s="99"/>
      <c r="AN53" s="99"/>
      <c r="AO53" s="99"/>
      <c r="AP53" s="99"/>
      <c r="AQ53" s="99"/>
      <c r="AR53" s="99"/>
      <c r="AS53" s="99"/>
      <c r="AT53" s="99"/>
      <c r="AU53" s="99"/>
      <c r="AV53" s="99"/>
      <c r="AW53" s="99"/>
      <c r="AX53" s="99"/>
      <c r="AY53" s="99"/>
      <c r="AZ53" s="99"/>
      <c r="BA53" s="99"/>
      <c r="BB53" s="99"/>
    </row>
    <row r="54" spans="1:54" ht="15" customHeight="1" x14ac:dyDescent="0.35">
      <c r="A54" s="22"/>
      <c r="B54" s="50"/>
      <c r="C54" s="361"/>
      <c r="D54" s="742"/>
      <c r="E54" s="743"/>
      <c r="F54" s="743"/>
      <c r="G54" s="743"/>
      <c r="H54" s="743"/>
      <c r="I54" s="743"/>
      <c r="J54" s="743"/>
      <c r="K54" s="744"/>
      <c r="L54" s="51"/>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c r="AS54" s="99"/>
      <c r="AT54" s="99"/>
      <c r="AU54" s="99"/>
      <c r="AV54" s="99"/>
      <c r="AW54" s="99"/>
      <c r="AX54" s="99"/>
      <c r="AY54" s="99"/>
      <c r="AZ54" s="99"/>
      <c r="BA54" s="99"/>
      <c r="BB54" s="99"/>
    </row>
    <row r="55" spans="1:54" ht="15" customHeight="1" x14ac:dyDescent="0.35">
      <c r="A55" s="22"/>
      <c r="B55" s="50"/>
      <c r="C55" s="361"/>
      <c r="D55" s="742"/>
      <c r="E55" s="743"/>
      <c r="F55" s="743"/>
      <c r="G55" s="743"/>
      <c r="H55" s="743"/>
      <c r="I55" s="743"/>
      <c r="J55" s="743"/>
      <c r="K55" s="744"/>
      <c r="L55" s="51"/>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99"/>
      <c r="BB55" s="99"/>
    </row>
    <row r="56" spans="1:54" ht="15" customHeight="1" x14ac:dyDescent="0.35">
      <c r="A56" s="22"/>
      <c r="B56" s="50"/>
      <c r="C56" s="361"/>
      <c r="D56" s="742"/>
      <c r="E56" s="743"/>
      <c r="F56" s="743"/>
      <c r="G56" s="743"/>
      <c r="H56" s="743"/>
      <c r="I56" s="743"/>
      <c r="J56" s="743"/>
      <c r="K56" s="744"/>
      <c r="L56" s="51"/>
      <c r="N56" s="99"/>
      <c r="O56" s="99"/>
      <c r="P56" s="99"/>
      <c r="Q56" s="99"/>
      <c r="R56" s="99"/>
      <c r="S56" s="99"/>
      <c r="T56" s="99"/>
      <c r="U56" s="99"/>
      <c r="V56" s="99"/>
      <c r="W56" s="99"/>
      <c r="X56" s="99"/>
      <c r="Y56" s="99"/>
      <c r="Z56" s="99"/>
      <c r="AA56" s="99"/>
      <c r="AB56" s="99"/>
      <c r="AC56" s="99"/>
      <c r="AD56" s="99"/>
      <c r="AE56" s="99"/>
      <c r="AF56" s="99"/>
      <c r="AG56" s="99"/>
      <c r="AH56" s="99"/>
      <c r="AI56" s="99"/>
      <c r="AJ56" s="99"/>
      <c r="AK56" s="99"/>
      <c r="AL56" s="99"/>
      <c r="AM56" s="99"/>
      <c r="AN56" s="99"/>
      <c r="AO56" s="99"/>
      <c r="AP56" s="99"/>
      <c r="AQ56" s="99"/>
      <c r="AR56" s="99"/>
      <c r="AS56" s="99"/>
      <c r="AT56" s="99"/>
      <c r="AU56" s="99"/>
      <c r="AV56" s="99"/>
      <c r="AW56" s="99"/>
      <c r="AX56" s="99"/>
      <c r="AY56" s="99"/>
      <c r="AZ56" s="99"/>
      <c r="BA56" s="99"/>
      <c r="BB56" s="99"/>
    </row>
    <row r="57" spans="1:54" x14ac:dyDescent="0.35">
      <c r="A57" s="22"/>
      <c r="B57" s="50"/>
      <c r="C57" s="361"/>
      <c r="D57" s="742"/>
      <c r="E57" s="743"/>
      <c r="F57" s="743"/>
      <c r="G57" s="743"/>
      <c r="H57" s="743"/>
      <c r="I57" s="743"/>
      <c r="J57" s="743"/>
      <c r="K57" s="744"/>
      <c r="L57" s="51"/>
      <c r="N57" s="99"/>
      <c r="O57" s="99"/>
      <c r="P57" s="99"/>
      <c r="Q57" s="99"/>
      <c r="R57" s="99"/>
      <c r="S57" s="99"/>
      <c r="T57" s="99"/>
      <c r="U57" s="99"/>
      <c r="V57" s="99"/>
      <c r="W57" s="99"/>
      <c r="X57" s="99"/>
      <c r="Y57" s="99"/>
      <c r="Z57" s="99"/>
      <c r="AA57" s="99"/>
      <c r="AB57" s="99"/>
      <c r="AC57" s="99"/>
      <c r="AD57" s="99"/>
      <c r="AE57" s="99"/>
      <c r="AF57" s="99"/>
      <c r="AG57" s="99"/>
      <c r="AH57" s="99"/>
      <c r="AI57" s="99"/>
      <c r="AJ57" s="99"/>
      <c r="AK57" s="99"/>
      <c r="AL57" s="99"/>
      <c r="AM57" s="99"/>
      <c r="AN57" s="99"/>
      <c r="AO57" s="99"/>
      <c r="AP57" s="99"/>
      <c r="AQ57" s="99"/>
      <c r="AR57" s="99"/>
      <c r="AS57" s="99"/>
      <c r="AT57" s="99"/>
      <c r="AU57" s="99"/>
      <c r="AV57" s="99"/>
      <c r="AW57" s="99"/>
      <c r="AX57" s="99"/>
      <c r="AY57" s="99"/>
      <c r="AZ57" s="99"/>
      <c r="BA57" s="99"/>
      <c r="BB57" s="99"/>
    </row>
    <row r="58" spans="1:54" ht="109" customHeight="1" thickBot="1" x14ac:dyDescent="0.4">
      <c r="A58" s="22"/>
      <c r="B58" s="50"/>
      <c r="C58" s="361"/>
      <c r="D58" s="745"/>
      <c r="E58" s="746"/>
      <c r="F58" s="746"/>
      <c r="G58" s="746"/>
      <c r="H58" s="746"/>
      <c r="I58" s="746"/>
      <c r="J58" s="746"/>
      <c r="K58" s="747"/>
      <c r="L58" s="51"/>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c r="AS58" s="99"/>
      <c r="AT58" s="99"/>
      <c r="AU58" s="99"/>
      <c r="AV58" s="99"/>
      <c r="AW58" s="99"/>
      <c r="AX58" s="99"/>
      <c r="AY58" s="99"/>
      <c r="AZ58" s="99"/>
      <c r="BA58" s="99"/>
      <c r="BB58" s="99"/>
    </row>
    <row r="59" spans="1:54" x14ac:dyDescent="0.35">
      <c r="A59" s="22"/>
      <c r="B59" s="50"/>
      <c r="C59" s="47"/>
      <c r="D59" s="47"/>
      <c r="E59" s="47"/>
      <c r="F59" s="47"/>
      <c r="G59" s="47"/>
      <c r="H59" s="47"/>
      <c r="I59" s="47"/>
      <c r="J59" s="116"/>
      <c r="K59" s="47"/>
      <c r="L59" s="51"/>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c r="AS59" s="99"/>
      <c r="AT59" s="99"/>
      <c r="AU59" s="99"/>
      <c r="AV59" s="99"/>
      <c r="AW59" s="99"/>
      <c r="AX59" s="99"/>
      <c r="AY59" s="99"/>
      <c r="AZ59" s="99"/>
      <c r="BA59" s="99"/>
      <c r="BB59" s="99"/>
    </row>
    <row r="60" spans="1:54" ht="8.5" customHeight="1" x14ac:dyDescent="0.35">
      <c r="A60" s="22"/>
      <c r="B60" s="50"/>
      <c r="C60" s="47"/>
      <c r="D60" s="47"/>
      <c r="E60" s="47"/>
      <c r="F60" s="47"/>
      <c r="G60" s="47"/>
      <c r="H60" s="47"/>
      <c r="I60" s="47"/>
      <c r="J60" s="116"/>
      <c r="K60" s="47"/>
      <c r="L60" s="51"/>
      <c r="N60" s="99"/>
      <c r="O60" s="99"/>
      <c r="P60" s="99"/>
      <c r="Q60" s="99"/>
      <c r="R60" s="99"/>
      <c r="S60" s="99"/>
      <c r="T60" s="99"/>
      <c r="U60" s="99"/>
      <c r="V60" s="99"/>
      <c r="W60" s="99"/>
      <c r="X60" s="99"/>
      <c r="Y60" s="99"/>
      <c r="Z60" s="99"/>
      <c r="AA60" s="99"/>
      <c r="AB60" s="99"/>
      <c r="AC60" s="99"/>
      <c r="AD60" s="99"/>
      <c r="AE60" s="99"/>
      <c r="AF60" s="99"/>
      <c r="AG60" s="99"/>
      <c r="AH60" s="99"/>
      <c r="AI60" s="99"/>
      <c r="AJ60" s="99"/>
      <c r="AK60" s="99"/>
      <c r="AL60" s="99"/>
      <c r="AM60" s="99"/>
      <c r="AN60" s="99"/>
      <c r="AO60" s="99"/>
      <c r="AP60" s="99"/>
      <c r="AQ60" s="99"/>
      <c r="AR60" s="99"/>
      <c r="AS60" s="99"/>
      <c r="AT60" s="99"/>
      <c r="AU60" s="99"/>
      <c r="AV60" s="99"/>
      <c r="AW60" s="99"/>
      <c r="AX60" s="99"/>
      <c r="AY60" s="99"/>
      <c r="AZ60" s="99"/>
      <c r="BA60" s="99"/>
      <c r="BB60" s="99"/>
    </row>
    <row r="61" spans="1:54" ht="25.25" customHeight="1" thickBot="1" x14ac:dyDescent="0.4">
      <c r="A61" s="22"/>
      <c r="B61" s="50"/>
      <c r="C61" s="53"/>
      <c r="D61" s="728" t="s">
        <v>833</v>
      </c>
      <c r="E61" s="728"/>
      <c r="F61" s="728" t="s">
        <v>786</v>
      </c>
      <c r="G61" s="728"/>
      <c r="H61" s="729" t="s">
        <v>244</v>
      </c>
      <c r="I61" s="729"/>
      <c r="J61" s="107" t="s">
        <v>245</v>
      </c>
      <c r="K61" s="107" t="s">
        <v>226</v>
      </c>
      <c r="L61" s="51"/>
      <c r="M61" s="6"/>
      <c r="N61" s="99"/>
      <c r="O61" s="99"/>
      <c r="P61" s="99"/>
      <c r="Q61" s="99"/>
      <c r="R61" s="99"/>
      <c r="S61" s="99"/>
      <c r="T61" s="99"/>
      <c r="U61" s="99"/>
      <c r="V61" s="99"/>
      <c r="W61" s="99"/>
      <c r="X61" s="99"/>
      <c r="Y61" s="99"/>
      <c r="Z61" s="99"/>
      <c r="AA61" s="99"/>
      <c r="AB61" s="99"/>
      <c r="AC61" s="99"/>
      <c r="AD61" s="99"/>
      <c r="AE61" s="99"/>
      <c r="AF61" s="99"/>
      <c r="AG61" s="99"/>
      <c r="AH61" s="99"/>
      <c r="AI61" s="99"/>
      <c r="AJ61" s="99"/>
      <c r="AK61" s="99"/>
      <c r="AL61" s="99"/>
      <c r="AM61" s="99"/>
      <c r="AN61" s="99"/>
      <c r="AO61" s="99"/>
      <c r="AP61" s="99"/>
      <c r="AQ61" s="99"/>
      <c r="AR61" s="99"/>
      <c r="AS61" s="99"/>
      <c r="AT61" s="99"/>
      <c r="AU61" s="99"/>
      <c r="AV61" s="99"/>
      <c r="AW61" s="99"/>
      <c r="AX61" s="99"/>
      <c r="AY61" s="99"/>
      <c r="AZ61" s="99"/>
      <c r="BA61" s="99"/>
      <c r="BB61" s="99"/>
    </row>
    <row r="62" spans="1:54" ht="40" customHeight="1" thickBot="1" x14ac:dyDescent="0.4">
      <c r="A62" s="22"/>
      <c r="B62" s="50"/>
      <c r="C62" s="763" t="s">
        <v>783</v>
      </c>
      <c r="D62" s="726" t="s">
        <v>979</v>
      </c>
      <c r="E62" s="727"/>
      <c r="F62" s="421" t="s">
        <v>808</v>
      </c>
      <c r="G62" s="422" t="s">
        <v>809</v>
      </c>
      <c r="H62" s="730" t="s">
        <v>980</v>
      </c>
      <c r="I62" s="731"/>
      <c r="J62" s="491" t="s">
        <v>1006</v>
      </c>
      <c r="K62" s="492" t="s">
        <v>20</v>
      </c>
      <c r="L62" s="51"/>
      <c r="M62" s="6"/>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c r="BA62" s="99"/>
      <c r="BB62" s="99"/>
    </row>
    <row r="63" spans="1:54" ht="40" customHeight="1" thickBot="1" x14ac:dyDescent="0.4">
      <c r="A63" s="22"/>
      <c r="B63" s="50"/>
      <c r="C63" s="763"/>
      <c r="D63" s="726" t="s">
        <v>982</v>
      </c>
      <c r="E63" s="727"/>
      <c r="F63" s="421" t="s">
        <v>808</v>
      </c>
      <c r="G63" s="422" t="s">
        <v>809</v>
      </c>
      <c r="H63" s="730" t="s">
        <v>980</v>
      </c>
      <c r="I63" s="731"/>
      <c r="J63" s="491" t="s">
        <v>1007</v>
      </c>
      <c r="K63" s="492" t="s">
        <v>20</v>
      </c>
      <c r="L63" s="51"/>
      <c r="M63" s="6"/>
      <c r="N63" s="99"/>
      <c r="O63" s="99"/>
      <c r="P63" s="99"/>
      <c r="Q63" s="99"/>
      <c r="R63" s="99"/>
      <c r="S63" s="99"/>
      <c r="T63" s="99"/>
      <c r="U63" s="99"/>
      <c r="V63" s="99"/>
      <c r="W63" s="99"/>
      <c r="X63" s="99"/>
      <c r="Y63" s="99"/>
      <c r="Z63" s="99"/>
      <c r="AA63" s="99"/>
      <c r="AB63" s="99"/>
      <c r="AC63" s="99"/>
      <c r="AD63" s="99"/>
      <c r="AE63" s="99"/>
      <c r="AF63" s="99"/>
      <c r="AG63" s="99"/>
      <c r="AH63" s="99"/>
      <c r="AI63" s="99"/>
      <c r="AJ63" s="99"/>
      <c r="AK63" s="99"/>
      <c r="AL63" s="99"/>
      <c r="AM63" s="99"/>
      <c r="AN63" s="99"/>
      <c r="AO63" s="99"/>
      <c r="AP63" s="99"/>
      <c r="AQ63" s="99"/>
      <c r="AR63" s="99"/>
      <c r="AS63" s="99"/>
      <c r="AT63" s="99"/>
      <c r="AU63" s="99"/>
      <c r="AV63" s="99"/>
      <c r="AW63" s="99"/>
      <c r="AX63" s="99"/>
      <c r="AY63" s="99"/>
      <c r="AZ63" s="99"/>
      <c r="BA63" s="99"/>
      <c r="BB63" s="99"/>
    </row>
    <row r="64" spans="1:54" ht="40" customHeight="1" thickBot="1" x14ac:dyDescent="0.4">
      <c r="A64" s="22"/>
      <c r="B64" s="50"/>
      <c r="C64" s="763"/>
      <c r="D64" s="726" t="s">
        <v>983</v>
      </c>
      <c r="E64" s="727"/>
      <c r="F64" s="421" t="s">
        <v>808</v>
      </c>
      <c r="G64" s="422" t="s">
        <v>810</v>
      </c>
      <c r="H64" s="730" t="s">
        <v>984</v>
      </c>
      <c r="I64" s="731"/>
      <c r="J64" s="491" t="s">
        <v>1006</v>
      </c>
      <c r="K64" s="492" t="s">
        <v>987</v>
      </c>
      <c r="L64" s="51"/>
      <c r="M64" s="6"/>
      <c r="N64" s="99"/>
      <c r="O64" s="99"/>
      <c r="P64" s="99"/>
      <c r="Q64" s="99"/>
      <c r="R64" s="99"/>
      <c r="S64" s="99"/>
      <c r="T64" s="99"/>
      <c r="U64" s="99"/>
      <c r="V64" s="99"/>
      <c r="W64" s="99"/>
      <c r="X64" s="99"/>
      <c r="Y64" s="99"/>
      <c r="Z64" s="99"/>
      <c r="AA64" s="99"/>
      <c r="AB64" s="99"/>
      <c r="AC64" s="99"/>
      <c r="AD64" s="99"/>
      <c r="AE64" s="99"/>
      <c r="AF64" s="99"/>
      <c r="AG64" s="99"/>
      <c r="AH64" s="99"/>
      <c r="AI64" s="99"/>
      <c r="AJ64" s="99"/>
      <c r="AK64" s="99"/>
      <c r="AL64" s="99"/>
      <c r="AM64" s="99"/>
      <c r="AN64" s="99"/>
      <c r="AO64" s="99"/>
      <c r="AP64" s="99"/>
      <c r="AQ64" s="99"/>
      <c r="AR64" s="99"/>
      <c r="AS64" s="99"/>
      <c r="AT64" s="99"/>
      <c r="AU64" s="99"/>
      <c r="AV64" s="99"/>
      <c r="AW64" s="99"/>
      <c r="AX64" s="99"/>
      <c r="AY64" s="99"/>
      <c r="AZ64" s="99"/>
      <c r="BA64" s="99"/>
      <c r="BB64" s="99"/>
    </row>
    <row r="65" spans="1:54" ht="40" customHeight="1" thickBot="1" x14ac:dyDescent="0.4">
      <c r="A65" s="22"/>
      <c r="B65" s="50"/>
      <c r="C65" s="763"/>
      <c r="D65" s="726" t="s">
        <v>985</v>
      </c>
      <c r="E65" s="727"/>
      <c r="F65" s="421" t="s">
        <v>808</v>
      </c>
      <c r="G65" s="422" t="s">
        <v>810</v>
      </c>
      <c r="H65" s="730" t="s">
        <v>980</v>
      </c>
      <c r="I65" s="731"/>
      <c r="J65" s="491" t="s">
        <v>986</v>
      </c>
      <c r="K65" s="492" t="s">
        <v>987</v>
      </c>
      <c r="L65" s="51"/>
      <c r="M65" s="6"/>
      <c r="N65" s="99"/>
      <c r="O65" s="99"/>
      <c r="P65" s="99"/>
      <c r="Q65" s="99"/>
      <c r="R65" s="99"/>
      <c r="S65" s="99"/>
      <c r="T65" s="99"/>
      <c r="U65" s="99"/>
      <c r="V65" s="99"/>
      <c r="W65" s="99"/>
      <c r="X65" s="99"/>
      <c r="Y65" s="99"/>
      <c r="Z65" s="99"/>
      <c r="AA65" s="99"/>
      <c r="AB65" s="99"/>
      <c r="AC65" s="99"/>
      <c r="AD65" s="99"/>
      <c r="AE65" s="99"/>
      <c r="AF65" s="99"/>
      <c r="AG65" s="99"/>
      <c r="AH65" s="99"/>
      <c r="AI65" s="99"/>
      <c r="AJ65" s="99"/>
      <c r="AK65" s="99"/>
      <c r="AL65" s="99"/>
      <c r="AM65" s="99"/>
      <c r="AN65" s="99"/>
      <c r="AO65" s="99"/>
      <c r="AP65" s="99"/>
      <c r="AQ65" s="99"/>
      <c r="AR65" s="99"/>
      <c r="AS65" s="99"/>
      <c r="AT65" s="99"/>
      <c r="AU65" s="99"/>
      <c r="AV65" s="99"/>
      <c r="AW65" s="99"/>
      <c r="AX65" s="99"/>
      <c r="AY65" s="99"/>
      <c r="AZ65" s="99"/>
      <c r="BA65" s="99"/>
      <c r="BB65" s="99"/>
    </row>
    <row r="66" spans="1:54" ht="40" customHeight="1" thickBot="1" x14ac:dyDescent="0.4">
      <c r="A66" s="22"/>
      <c r="B66" s="50"/>
      <c r="C66" s="763"/>
      <c r="D66" s="726" t="s">
        <v>988</v>
      </c>
      <c r="E66" s="727"/>
      <c r="F66" s="421" t="s">
        <v>808</v>
      </c>
      <c r="G66" s="422" t="s">
        <v>809</v>
      </c>
      <c r="H66" s="730" t="s">
        <v>989</v>
      </c>
      <c r="I66" s="731"/>
      <c r="J66" s="491" t="s">
        <v>986</v>
      </c>
      <c r="K66" s="492" t="s">
        <v>20</v>
      </c>
      <c r="L66" s="51"/>
      <c r="M66" s="6"/>
      <c r="N66" s="99"/>
      <c r="O66" s="99"/>
      <c r="P66" s="99"/>
      <c r="Q66" s="99"/>
      <c r="R66" s="99"/>
      <c r="S66" s="99"/>
      <c r="T66" s="99"/>
      <c r="U66" s="99"/>
      <c r="V66" s="99"/>
      <c r="W66" s="99"/>
      <c r="X66" s="99"/>
      <c r="Y66" s="99"/>
      <c r="Z66" s="99"/>
      <c r="AA66" s="99"/>
      <c r="AB66" s="99"/>
      <c r="AC66" s="99"/>
      <c r="AD66" s="99"/>
      <c r="AE66" s="99"/>
      <c r="AF66" s="99"/>
      <c r="AG66" s="99"/>
      <c r="AH66" s="99"/>
      <c r="AI66" s="99"/>
      <c r="AJ66" s="99"/>
      <c r="AK66" s="99"/>
      <c r="AL66" s="99"/>
      <c r="AM66" s="99"/>
      <c r="AN66" s="99"/>
      <c r="AO66" s="99"/>
      <c r="AP66" s="99"/>
      <c r="AQ66" s="99"/>
      <c r="AR66" s="99"/>
      <c r="AS66" s="99"/>
      <c r="AT66" s="99"/>
      <c r="AU66" s="99"/>
      <c r="AV66" s="99"/>
      <c r="AW66" s="99"/>
      <c r="AX66" s="99"/>
      <c r="AY66" s="99"/>
      <c r="AZ66" s="99"/>
      <c r="BA66" s="99"/>
      <c r="BB66" s="99"/>
    </row>
    <row r="67" spans="1:54" ht="40" customHeight="1" thickBot="1" x14ac:dyDescent="0.4">
      <c r="A67" s="22"/>
      <c r="B67" s="50"/>
      <c r="C67" s="763"/>
      <c r="D67" s="726" t="s">
        <v>990</v>
      </c>
      <c r="E67" s="727"/>
      <c r="F67" s="421" t="s">
        <v>808</v>
      </c>
      <c r="G67" s="422" t="s">
        <v>809</v>
      </c>
      <c r="H67" s="730" t="s">
        <v>991</v>
      </c>
      <c r="I67" s="731"/>
      <c r="J67" s="491" t="s">
        <v>986</v>
      </c>
      <c r="K67" s="492" t="s">
        <v>20</v>
      </c>
      <c r="L67" s="51"/>
      <c r="M67" s="6"/>
      <c r="N67" s="99"/>
      <c r="O67" s="99"/>
      <c r="P67" s="99"/>
      <c r="Q67" s="99"/>
      <c r="R67" s="99"/>
      <c r="S67" s="99"/>
      <c r="T67" s="99"/>
      <c r="U67" s="99"/>
      <c r="V67" s="99"/>
      <c r="W67" s="99"/>
      <c r="X67" s="99"/>
      <c r="Y67" s="99"/>
      <c r="Z67" s="99"/>
      <c r="AA67" s="99"/>
      <c r="AB67" s="99"/>
      <c r="AC67" s="99"/>
      <c r="AD67" s="99"/>
      <c r="AE67" s="99"/>
      <c r="AF67" s="99"/>
      <c r="AG67" s="99"/>
      <c r="AH67" s="99"/>
      <c r="AI67" s="99"/>
      <c r="AJ67" s="99"/>
      <c r="AK67" s="99"/>
      <c r="AL67" s="99"/>
      <c r="AM67" s="99"/>
      <c r="AN67" s="99"/>
      <c r="AO67" s="99"/>
      <c r="AP67" s="99"/>
      <c r="AQ67" s="99"/>
      <c r="AR67" s="99"/>
      <c r="AS67" s="99"/>
      <c r="AT67" s="99"/>
      <c r="AU67" s="99"/>
      <c r="AV67" s="99"/>
      <c r="AW67" s="99"/>
      <c r="AX67" s="99"/>
      <c r="AY67" s="99"/>
      <c r="AZ67" s="99"/>
      <c r="BA67" s="99"/>
      <c r="BB67" s="99"/>
    </row>
    <row r="68" spans="1:54" ht="40" customHeight="1" thickBot="1" x14ac:dyDescent="0.4">
      <c r="A68" s="22"/>
      <c r="B68" s="50"/>
      <c r="C68" s="763"/>
      <c r="D68" s="726" t="s">
        <v>992</v>
      </c>
      <c r="E68" s="727"/>
      <c r="F68" s="421" t="s">
        <v>809</v>
      </c>
      <c r="G68" s="422"/>
      <c r="H68" s="730" t="s">
        <v>993</v>
      </c>
      <c r="I68" s="731"/>
      <c r="J68" s="491" t="s">
        <v>986</v>
      </c>
      <c r="K68" s="492" t="s">
        <v>20</v>
      </c>
      <c r="L68" s="51"/>
      <c r="M68" s="6"/>
      <c r="N68" s="99"/>
      <c r="O68" s="99"/>
      <c r="P68" s="99"/>
      <c r="Q68" s="99"/>
      <c r="R68" s="99"/>
      <c r="S68" s="99"/>
      <c r="T68" s="99"/>
      <c r="U68" s="99"/>
      <c r="V68" s="99"/>
      <c r="W68" s="99"/>
      <c r="X68" s="99"/>
      <c r="Y68" s="99"/>
      <c r="Z68" s="99"/>
      <c r="AA68" s="99"/>
      <c r="AB68" s="99"/>
      <c r="AC68" s="99"/>
      <c r="AD68" s="99"/>
      <c r="AE68" s="99"/>
      <c r="AF68" s="99"/>
      <c r="AG68" s="99"/>
      <c r="AH68" s="99"/>
      <c r="AI68" s="99"/>
      <c r="AJ68" s="99"/>
      <c r="AK68" s="99"/>
      <c r="AL68" s="99"/>
      <c r="AM68" s="99"/>
      <c r="AN68" s="99"/>
      <c r="AO68" s="99"/>
      <c r="AP68" s="99"/>
      <c r="AQ68" s="99"/>
      <c r="AR68" s="99"/>
      <c r="AS68" s="99"/>
      <c r="AT68" s="99"/>
      <c r="AU68" s="99"/>
      <c r="AV68" s="99"/>
      <c r="AW68" s="99"/>
      <c r="AX68" s="99"/>
      <c r="AY68" s="99"/>
      <c r="AZ68" s="99"/>
      <c r="BA68" s="99"/>
      <c r="BB68" s="99"/>
    </row>
    <row r="69" spans="1:54" ht="40" customHeight="1" thickBot="1" x14ac:dyDescent="0.4">
      <c r="A69" s="22"/>
      <c r="B69" s="50"/>
      <c r="C69" s="763"/>
      <c r="D69" s="726" t="s">
        <v>994</v>
      </c>
      <c r="E69" s="727"/>
      <c r="F69" s="421" t="s">
        <v>809</v>
      </c>
      <c r="G69" s="422"/>
      <c r="H69" s="730" t="s">
        <v>995</v>
      </c>
      <c r="I69" s="731"/>
      <c r="J69" s="491" t="s">
        <v>1008</v>
      </c>
      <c r="K69" s="492" t="s">
        <v>20</v>
      </c>
      <c r="L69" s="51"/>
      <c r="M69" s="6"/>
      <c r="N69" s="99"/>
      <c r="O69" s="99"/>
      <c r="P69" s="99"/>
      <c r="Q69" s="99"/>
      <c r="R69" s="99"/>
      <c r="S69" s="99"/>
      <c r="T69" s="99"/>
      <c r="U69" s="99"/>
      <c r="V69" s="99"/>
      <c r="W69" s="99"/>
      <c r="X69" s="99"/>
      <c r="Y69" s="99"/>
      <c r="Z69" s="99"/>
      <c r="AA69" s="99"/>
      <c r="AB69" s="99"/>
      <c r="AC69" s="99"/>
      <c r="AD69" s="99"/>
      <c r="AE69" s="99"/>
      <c r="AF69" s="99"/>
      <c r="AG69" s="99"/>
      <c r="AH69" s="99"/>
      <c r="AI69" s="99"/>
      <c r="AJ69" s="99"/>
      <c r="AK69" s="99"/>
      <c r="AL69" s="99"/>
      <c r="AM69" s="99"/>
      <c r="AN69" s="99"/>
      <c r="AO69" s="99"/>
      <c r="AP69" s="99"/>
      <c r="AQ69" s="99"/>
      <c r="AR69" s="99"/>
      <c r="AS69" s="99"/>
      <c r="AT69" s="99"/>
      <c r="AU69" s="99"/>
      <c r="AV69" s="99"/>
      <c r="AW69" s="99"/>
      <c r="AX69" s="99"/>
      <c r="AY69" s="99"/>
      <c r="AZ69" s="99"/>
      <c r="BA69" s="99"/>
      <c r="BB69" s="99"/>
    </row>
    <row r="70" spans="1:54" ht="40" customHeight="1" thickBot="1" x14ac:dyDescent="0.4">
      <c r="A70" s="22"/>
      <c r="B70" s="50"/>
      <c r="C70" s="763"/>
      <c r="D70" s="726" t="s">
        <v>996</v>
      </c>
      <c r="E70" s="727"/>
      <c r="F70" s="421" t="s">
        <v>1015</v>
      </c>
      <c r="G70" s="422"/>
      <c r="H70" s="730" t="s">
        <v>997</v>
      </c>
      <c r="I70" s="731"/>
      <c r="J70" s="491" t="s">
        <v>1009</v>
      </c>
      <c r="K70" s="492" t="s">
        <v>20</v>
      </c>
      <c r="L70" s="51"/>
      <c r="M70" s="6"/>
      <c r="N70" s="99"/>
      <c r="O70" s="99"/>
      <c r="P70" s="99"/>
      <c r="Q70" s="99"/>
      <c r="R70" s="99"/>
      <c r="S70" s="99"/>
      <c r="T70" s="99"/>
      <c r="U70" s="99"/>
      <c r="V70" s="99"/>
      <c r="W70" s="99"/>
      <c r="X70" s="99"/>
      <c r="Y70" s="99"/>
      <c r="Z70" s="99"/>
      <c r="AA70" s="99"/>
      <c r="AB70" s="99"/>
      <c r="AC70" s="99"/>
      <c r="AD70" s="99"/>
      <c r="AE70" s="99"/>
      <c r="AF70" s="99"/>
      <c r="AG70" s="99"/>
      <c r="AH70" s="99"/>
      <c r="AI70" s="99"/>
      <c r="AJ70" s="99"/>
      <c r="AK70" s="99"/>
      <c r="AL70" s="99"/>
      <c r="AM70" s="99"/>
      <c r="AN70" s="99"/>
      <c r="AO70" s="99"/>
      <c r="AP70" s="99"/>
      <c r="AQ70" s="99"/>
      <c r="AR70" s="99"/>
      <c r="AS70" s="99"/>
      <c r="AT70" s="99"/>
      <c r="AU70" s="99"/>
      <c r="AV70" s="99"/>
      <c r="AW70" s="99"/>
      <c r="AX70" s="99"/>
      <c r="AY70" s="99"/>
      <c r="AZ70" s="99"/>
      <c r="BA70" s="99"/>
      <c r="BB70" s="99"/>
    </row>
    <row r="71" spans="1:54" ht="40" customHeight="1" thickBot="1" x14ac:dyDescent="0.4">
      <c r="A71" s="22"/>
      <c r="B71" s="50"/>
      <c r="C71" s="763"/>
      <c r="D71" s="726" t="s">
        <v>998</v>
      </c>
      <c r="E71" s="727"/>
      <c r="F71" s="421" t="s">
        <v>811</v>
      </c>
      <c r="G71" s="422"/>
      <c r="H71" s="730" t="s">
        <v>999</v>
      </c>
      <c r="I71" s="731"/>
      <c r="J71" s="491" t="s">
        <v>1000</v>
      </c>
      <c r="K71" s="492" t="s">
        <v>987</v>
      </c>
      <c r="L71" s="51"/>
      <c r="M71" s="6"/>
      <c r="N71" s="99"/>
      <c r="O71" s="99"/>
      <c r="P71" s="99"/>
      <c r="Q71" s="99"/>
      <c r="R71" s="99"/>
      <c r="S71" s="99"/>
      <c r="T71" s="99"/>
      <c r="U71" s="99"/>
      <c r="V71" s="99"/>
      <c r="W71" s="99"/>
      <c r="X71" s="99"/>
      <c r="Y71" s="99"/>
      <c r="Z71" s="99"/>
      <c r="AA71" s="99"/>
      <c r="AB71" s="99"/>
      <c r="AC71" s="99"/>
      <c r="AD71" s="99"/>
      <c r="AE71" s="99"/>
      <c r="AF71" s="99"/>
      <c r="AG71" s="99"/>
      <c r="AH71" s="99"/>
      <c r="AI71" s="99"/>
      <c r="AJ71" s="99"/>
      <c r="AK71" s="99"/>
      <c r="AL71" s="99"/>
      <c r="AM71" s="99"/>
      <c r="AN71" s="99"/>
      <c r="AO71" s="99"/>
      <c r="AP71" s="99"/>
      <c r="AQ71" s="99"/>
      <c r="AR71" s="99"/>
      <c r="AS71" s="99"/>
      <c r="AT71" s="99"/>
      <c r="AU71" s="99"/>
      <c r="AV71" s="99"/>
      <c r="AW71" s="99"/>
      <c r="AX71" s="99"/>
      <c r="AY71" s="99"/>
      <c r="AZ71" s="99"/>
      <c r="BA71" s="99"/>
      <c r="BB71" s="99"/>
    </row>
    <row r="72" spans="1:54" ht="40" customHeight="1" thickBot="1" x14ac:dyDescent="0.4">
      <c r="A72" s="22"/>
      <c r="B72" s="50"/>
      <c r="C72" s="763"/>
      <c r="D72" s="726" t="s">
        <v>1001</v>
      </c>
      <c r="E72" s="727"/>
      <c r="F72" s="421" t="s">
        <v>1017</v>
      </c>
      <c r="G72" s="422"/>
      <c r="H72" s="730" t="s">
        <v>1002</v>
      </c>
      <c r="I72" s="731"/>
      <c r="J72" s="491" t="s">
        <v>1003</v>
      </c>
      <c r="K72" s="492" t="s">
        <v>20</v>
      </c>
      <c r="L72" s="51"/>
      <c r="N72" s="99"/>
      <c r="O72" s="99"/>
      <c r="P72" s="99"/>
      <c r="Q72" s="99"/>
      <c r="R72" s="99"/>
      <c r="S72" s="99"/>
      <c r="T72" s="99"/>
      <c r="U72" s="99"/>
      <c r="V72" s="99"/>
      <c r="W72" s="99"/>
      <c r="X72" s="99"/>
      <c r="Y72" s="99"/>
      <c r="Z72" s="99"/>
      <c r="AA72" s="99"/>
      <c r="AB72" s="99"/>
      <c r="AC72" s="99"/>
      <c r="AD72" s="99"/>
      <c r="AE72" s="99"/>
      <c r="AF72" s="99"/>
      <c r="AG72" s="99"/>
      <c r="AH72" s="99"/>
      <c r="AI72" s="99"/>
      <c r="AJ72" s="99"/>
      <c r="AK72" s="99"/>
      <c r="AL72" s="99"/>
      <c r="AM72" s="99"/>
      <c r="AN72" s="99"/>
      <c r="AO72" s="99"/>
      <c r="AP72" s="99"/>
      <c r="AQ72" s="99"/>
      <c r="AR72" s="99"/>
      <c r="AS72" s="99"/>
      <c r="AT72" s="99"/>
      <c r="AU72" s="99"/>
      <c r="AV72" s="99"/>
      <c r="AW72" s="99"/>
      <c r="AX72" s="99"/>
      <c r="AY72" s="99"/>
      <c r="AZ72" s="99"/>
      <c r="BA72" s="99"/>
      <c r="BB72" s="99"/>
    </row>
    <row r="73" spans="1:54" ht="48" customHeight="1" thickBot="1" x14ac:dyDescent="0.4">
      <c r="A73" s="22"/>
      <c r="B73" s="50"/>
      <c r="C73" s="763"/>
      <c r="D73" s="726" t="s">
        <v>1004</v>
      </c>
      <c r="E73" s="727"/>
      <c r="F73" s="421" t="s">
        <v>1016</v>
      </c>
      <c r="G73" s="422"/>
      <c r="H73" s="730" t="s">
        <v>1005</v>
      </c>
      <c r="I73" s="731"/>
      <c r="J73" s="491" t="s">
        <v>1010</v>
      </c>
      <c r="K73" s="492" t="s">
        <v>20</v>
      </c>
      <c r="L73" s="51"/>
      <c r="N73" s="99"/>
      <c r="O73" s="99"/>
      <c r="P73" s="99"/>
      <c r="Q73" s="99"/>
      <c r="R73" s="99"/>
      <c r="S73" s="99"/>
      <c r="T73" s="99"/>
      <c r="U73" s="99"/>
      <c r="V73" s="99"/>
      <c r="W73" s="99"/>
      <c r="X73" s="99"/>
      <c r="Y73" s="99"/>
      <c r="Z73" s="99"/>
      <c r="AA73" s="99"/>
      <c r="AB73" s="99"/>
      <c r="AC73" s="99"/>
      <c r="AD73" s="99"/>
      <c r="AE73" s="99"/>
      <c r="AF73" s="99"/>
      <c r="AG73" s="99"/>
      <c r="AH73" s="99"/>
      <c r="AI73" s="99"/>
      <c r="AJ73" s="99"/>
      <c r="AK73" s="99"/>
      <c r="AL73" s="99"/>
      <c r="AM73" s="99"/>
      <c r="AN73" s="99"/>
      <c r="AO73" s="99"/>
      <c r="AP73" s="99"/>
      <c r="AQ73" s="99"/>
      <c r="AR73" s="99"/>
      <c r="AS73" s="99"/>
      <c r="AT73" s="99"/>
      <c r="AU73" s="99"/>
      <c r="AV73" s="99"/>
      <c r="AW73" s="99"/>
      <c r="AX73" s="99"/>
      <c r="AY73" s="99"/>
      <c r="AZ73" s="99"/>
      <c r="BA73" s="99"/>
      <c r="BB73" s="99"/>
    </row>
    <row r="74" spans="1:54" ht="26" customHeight="1" thickBot="1" x14ac:dyDescent="0.4">
      <c r="A74" s="22"/>
      <c r="B74" s="50"/>
      <c r="C74" s="763"/>
      <c r="D74" s="47"/>
      <c r="E74" s="47"/>
      <c r="F74" s="47"/>
      <c r="G74" s="47"/>
      <c r="H74" s="47"/>
      <c r="I74" s="47"/>
      <c r="J74" s="115" t="s">
        <v>241</v>
      </c>
      <c r="K74" s="493" t="s">
        <v>20</v>
      </c>
      <c r="L74" s="51"/>
      <c r="N74" s="99"/>
      <c r="O74" s="99"/>
      <c r="P74" s="99"/>
      <c r="Q74" s="99"/>
      <c r="R74" s="99"/>
      <c r="S74" s="99"/>
      <c r="T74" s="99"/>
      <c r="U74" s="99"/>
      <c r="V74" s="99"/>
      <c r="W74" s="99"/>
      <c r="X74" s="99"/>
      <c r="Y74" s="99"/>
      <c r="Z74" s="99"/>
      <c r="AA74" s="99"/>
      <c r="AB74" s="99"/>
      <c r="AC74" s="99"/>
      <c r="AD74" s="99"/>
      <c r="AE74" s="99"/>
      <c r="AF74" s="99"/>
      <c r="AG74" s="99"/>
      <c r="AH74" s="99"/>
      <c r="AI74" s="99"/>
      <c r="AJ74" s="99"/>
      <c r="AK74" s="99"/>
      <c r="AL74" s="99"/>
      <c r="AM74" s="99"/>
      <c r="AN74" s="99"/>
      <c r="AO74" s="99"/>
      <c r="AP74" s="99"/>
      <c r="AQ74" s="99"/>
      <c r="AR74" s="99"/>
      <c r="AS74" s="99"/>
      <c r="AT74" s="99"/>
      <c r="AU74" s="99"/>
      <c r="AV74" s="99"/>
      <c r="AW74" s="99"/>
      <c r="AX74" s="99"/>
      <c r="AY74" s="99"/>
      <c r="AZ74" s="99"/>
      <c r="BA74" s="99"/>
      <c r="BB74" s="99"/>
    </row>
    <row r="75" spans="1:54" ht="15" thickBot="1" x14ac:dyDescent="0.4">
      <c r="A75" s="22"/>
      <c r="B75" s="50"/>
      <c r="C75" s="47"/>
      <c r="D75" s="156" t="s">
        <v>264</v>
      </c>
      <c r="E75" s="159"/>
      <c r="F75" s="159"/>
      <c r="G75" s="159"/>
      <c r="H75" s="47"/>
      <c r="I75" s="47"/>
      <c r="J75" s="116"/>
      <c r="K75" s="47"/>
      <c r="L75" s="51"/>
      <c r="N75" s="99"/>
      <c r="O75" s="99"/>
      <c r="P75" s="99"/>
      <c r="Q75" s="99"/>
      <c r="R75" s="99"/>
      <c r="S75" s="99"/>
      <c r="T75" s="99"/>
      <c r="U75" s="99"/>
      <c r="V75" s="99"/>
      <c r="W75" s="99"/>
      <c r="X75" s="99"/>
      <c r="Y75" s="99"/>
      <c r="Z75" s="99"/>
      <c r="AA75" s="99"/>
      <c r="AB75" s="99"/>
      <c r="AC75" s="99"/>
      <c r="AD75" s="99"/>
      <c r="AE75" s="99"/>
      <c r="AF75" s="99"/>
      <c r="AG75" s="99"/>
      <c r="AH75" s="99"/>
      <c r="AI75" s="99"/>
      <c r="AJ75" s="99"/>
      <c r="AK75" s="99"/>
      <c r="AL75" s="99"/>
      <c r="AM75" s="99"/>
      <c r="AN75" s="99"/>
      <c r="AO75" s="99"/>
      <c r="AP75" s="99"/>
      <c r="AQ75" s="99"/>
      <c r="AR75" s="99"/>
      <c r="AS75" s="99"/>
      <c r="AT75" s="99"/>
      <c r="AU75" s="99"/>
      <c r="AV75" s="99"/>
      <c r="AW75" s="99"/>
      <c r="AX75" s="99"/>
      <c r="AY75" s="99"/>
      <c r="AZ75" s="99"/>
      <c r="BA75" s="99"/>
      <c r="BB75" s="99"/>
    </row>
    <row r="76" spans="1:54" ht="15" thickBot="1" x14ac:dyDescent="0.4">
      <c r="A76" s="22"/>
      <c r="B76" s="50"/>
      <c r="C76" s="47"/>
      <c r="D76" s="86" t="s">
        <v>57</v>
      </c>
      <c r="E76" s="757" t="s">
        <v>1012</v>
      </c>
      <c r="F76" s="736"/>
      <c r="G76" s="736"/>
      <c r="H76" s="736"/>
      <c r="I76" s="736"/>
      <c r="J76" s="737"/>
      <c r="K76" s="47"/>
      <c r="L76" s="51"/>
      <c r="N76" s="99"/>
      <c r="O76" s="99"/>
      <c r="P76" s="99"/>
      <c r="Q76" s="99"/>
      <c r="R76" s="99"/>
      <c r="S76" s="99"/>
      <c r="T76" s="99"/>
      <c r="U76" s="99"/>
      <c r="V76" s="99"/>
      <c r="W76" s="99"/>
      <c r="X76" s="99"/>
      <c r="Y76" s="99"/>
      <c r="Z76" s="99"/>
      <c r="AA76" s="99"/>
      <c r="AB76" s="99"/>
      <c r="AC76" s="99"/>
      <c r="AD76" s="99"/>
      <c r="AE76" s="99"/>
      <c r="AF76" s="99"/>
      <c r="AG76" s="99"/>
      <c r="AH76" s="99"/>
      <c r="AI76" s="99"/>
      <c r="AJ76" s="99"/>
      <c r="AK76" s="99"/>
      <c r="AL76" s="99"/>
      <c r="AM76" s="99"/>
      <c r="AN76" s="99"/>
      <c r="AO76" s="99"/>
      <c r="AP76" s="99"/>
      <c r="AQ76" s="99"/>
      <c r="AR76" s="99"/>
      <c r="AS76" s="99"/>
      <c r="AT76" s="99"/>
      <c r="AU76" s="99"/>
      <c r="AV76" s="99"/>
      <c r="AW76" s="99"/>
      <c r="AX76" s="99"/>
      <c r="AY76" s="99"/>
      <c r="AZ76" s="99"/>
      <c r="BA76" s="99"/>
      <c r="BB76" s="99"/>
    </row>
    <row r="77" spans="1:54" ht="15" thickBot="1" x14ac:dyDescent="0.4">
      <c r="A77" s="22"/>
      <c r="B77" s="50"/>
      <c r="C77" s="47"/>
      <c r="D77" s="86" t="s">
        <v>59</v>
      </c>
      <c r="E77" s="735" t="s">
        <v>1013</v>
      </c>
      <c r="F77" s="736"/>
      <c r="G77" s="736"/>
      <c r="H77" s="736"/>
      <c r="I77" s="736"/>
      <c r="J77" s="737"/>
      <c r="K77" s="47"/>
      <c r="L77" s="51"/>
      <c r="N77" s="99"/>
      <c r="O77" s="99"/>
      <c r="P77" s="99"/>
      <c r="Q77" s="99"/>
      <c r="R77" s="99"/>
      <c r="S77" s="99"/>
      <c r="T77" s="99"/>
      <c r="U77" s="99"/>
      <c r="V77" s="99"/>
      <c r="W77" s="99"/>
      <c r="X77" s="99"/>
      <c r="Y77" s="99"/>
      <c r="Z77" s="99"/>
      <c r="AA77" s="99"/>
      <c r="AB77" s="99"/>
      <c r="AC77" s="99"/>
      <c r="AD77" s="99"/>
      <c r="AE77" s="99"/>
      <c r="AF77" s="99"/>
      <c r="AG77" s="99"/>
      <c r="AH77" s="99"/>
      <c r="AI77" s="99"/>
      <c r="AJ77" s="99"/>
      <c r="AK77" s="99"/>
      <c r="AL77" s="99"/>
      <c r="AM77" s="99"/>
      <c r="AN77" s="99"/>
      <c r="AO77" s="99"/>
      <c r="AP77" s="99"/>
      <c r="AQ77" s="99"/>
      <c r="AR77" s="99"/>
      <c r="AS77" s="99"/>
      <c r="AT77" s="99"/>
      <c r="AU77" s="99"/>
      <c r="AV77" s="99"/>
      <c r="AW77" s="99"/>
      <c r="AX77" s="99"/>
      <c r="AY77" s="99"/>
      <c r="AZ77" s="99"/>
      <c r="BA77" s="99"/>
      <c r="BB77" s="99"/>
    </row>
    <row r="78" spans="1:54" ht="15" thickBot="1" x14ac:dyDescent="0.4">
      <c r="A78" s="22"/>
      <c r="B78" s="50"/>
      <c r="C78" s="47"/>
      <c r="D78" s="86"/>
      <c r="E78" s="47"/>
      <c r="F78" s="47"/>
      <c r="G78" s="47"/>
      <c r="H78" s="47"/>
      <c r="I78" s="47"/>
      <c r="J78" s="47"/>
      <c r="K78" s="47"/>
      <c r="L78" s="51"/>
      <c r="N78" s="99"/>
      <c r="O78" s="99"/>
      <c r="P78" s="99"/>
      <c r="Q78" s="99"/>
      <c r="R78" s="99"/>
      <c r="S78" s="99"/>
      <c r="T78" s="99"/>
      <c r="U78" s="99"/>
      <c r="V78" s="99"/>
      <c r="W78" s="99"/>
      <c r="X78" s="99"/>
      <c r="Y78" s="99"/>
      <c r="Z78" s="99"/>
      <c r="AA78" s="99"/>
      <c r="AB78" s="99"/>
      <c r="AC78" s="99"/>
      <c r="AD78" s="99"/>
      <c r="AE78" s="99"/>
      <c r="AF78" s="99"/>
      <c r="AG78" s="99"/>
      <c r="AH78" s="99"/>
      <c r="AI78" s="99"/>
      <c r="AJ78" s="99"/>
      <c r="AK78" s="99"/>
      <c r="AL78" s="99"/>
      <c r="AM78" s="99"/>
      <c r="AN78" s="99"/>
      <c r="AO78" s="99"/>
      <c r="AP78" s="99"/>
      <c r="AQ78" s="99"/>
      <c r="AR78" s="99"/>
      <c r="AS78" s="99"/>
      <c r="AT78" s="99"/>
      <c r="AU78" s="99"/>
      <c r="AV78" s="99"/>
      <c r="AW78" s="99"/>
      <c r="AX78" s="99"/>
      <c r="AY78" s="99"/>
      <c r="AZ78" s="99"/>
      <c r="BA78" s="99"/>
      <c r="BB78" s="99"/>
    </row>
    <row r="79" spans="1:54" ht="132" customHeight="1" thickBot="1" x14ac:dyDescent="0.4">
      <c r="A79" s="22"/>
      <c r="B79" s="50"/>
      <c r="C79" s="758" t="s">
        <v>246</v>
      </c>
      <c r="D79" s="758"/>
      <c r="E79" s="758"/>
      <c r="F79" s="759" t="s">
        <v>1014</v>
      </c>
      <c r="G79" s="760"/>
      <c r="H79" s="760"/>
      <c r="I79" s="760"/>
      <c r="J79" s="760"/>
      <c r="K79" s="761"/>
      <c r="L79" s="51"/>
      <c r="N79" s="99"/>
      <c r="O79" s="99"/>
      <c r="P79" s="99"/>
      <c r="Q79" s="99"/>
      <c r="R79" s="99"/>
      <c r="S79" s="99"/>
      <c r="T79" s="99"/>
      <c r="U79" s="99"/>
      <c r="V79" s="99"/>
      <c r="W79" s="99"/>
      <c r="X79" s="99"/>
      <c r="Y79" s="99"/>
      <c r="Z79" s="99"/>
      <c r="AA79" s="99"/>
      <c r="AB79" s="99"/>
      <c r="AC79" s="99"/>
      <c r="AD79" s="99"/>
      <c r="AE79" s="99"/>
      <c r="AF79" s="99"/>
      <c r="AG79" s="99"/>
      <c r="AH79" s="99"/>
      <c r="AI79" s="99"/>
      <c r="AJ79" s="99"/>
      <c r="AK79" s="99"/>
      <c r="AL79" s="99"/>
      <c r="AM79" s="99"/>
      <c r="AN79" s="99"/>
      <c r="AO79" s="99"/>
      <c r="AP79" s="99"/>
      <c r="AQ79" s="99"/>
      <c r="AR79" s="99"/>
      <c r="AS79" s="99"/>
      <c r="AT79" s="99"/>
      <c r="AU79" s="99"/>
      <c r="AV79" s="99"/>
      <c r="AW79" s="99"/>
      <c r="AX79" s="99"/>
      <c r="AY79" s="99"/>
      <c r="AZ79" s="99"/>
      <c r="BA79" s="99"/>
      <c r="BB79" s="99"/>
    </row>
    <row r="80" spans="1:54" s="11" customFormat="1" ht="18.75" customHeight="1" x14ac:dyDescent="0.35">
      <c r="A80" s="21"/>
      <c r="B80" s="50"/>
      <c r="C80" s="54"/>
      <c r="D80" s="54"/>
      <c r="E80" s="54"/>
      <c r="F80" s="54"/>
      <c r="G80" s="54"/>
      <c r="H80" s="54"/>
      <c r="I80" s="54"/>
      <c r="J80" s="111"/>
      <c r="K80" s="111"/>
      <c r="L80" s="51"/>
      <c r="N80" s="99"/>
      <c r="O80" s="99"/>
      <c r="P80" s="99"/>
      <c r="Q80" s="99"/>
      <c r="R80" s="99"/>
      <c r="S80" s="99"/>
      <c r="T80" s="99"/>
      <c r="U80" s="99"/>
      <c r="V80" s="99"/>
      <c r="W80" s="99"/>
      <c r="X80" s="99"/>
      <c r="Y80" s="99"/>
      <c r="Z80" s="99"/>
      <c r="AA80" s="99"/>
      <c r="AB80" s="99"/>
      <c r="AC80" s="99"/>
      <c r="AD80" s="99"/>
      <c r="AE80" s="99"/>
      <c r="AF80" s="99"/>
      <c r="AG80" s="99"/>
      <c r="AH80" s="99"/>
      <c r="AI80" s="99"/>
      <c r="AJ80" s="99"/>
      <c r="AK80" s="99"/>
      <c r="AL80" s="99"/>
      <c r="AM80" s="99"/>
      <c r="AN80" s="99"/>
      <c r="AO80" s="99"/>
      <c r="AP80" s="99"/>
      <c r="AQ80" s="99"/>
      <c r="AR80" s="99"/>
      <c r="AS80" s="99"/>
      <c r="AT80" s="99"/>
      <c r="AU80" s="99"/>
      <c r="AV80" s="99"/>
      <c r="AW80" s="99"/>
      <c r="AX80" s="99"/>
      <c r="AY80" s="99"/>
      <c r="AZ80" s="99"/>
      <c r="BA80" s="99"/>
      <c r="BB80" s="99"/>
    </row>
    <row r="81" spans="1:54" s="11" customFormat="1" ht="15.75" customHeight="1" thickBot="1" x14ac:dyDescent="0.4">
      <c r="A81" s="21"/>
      <c r="B81" s="50"/>
      <c r="C81" s="47"/>
      <c r="D81" s="385" t="s">
        <v>806</v>
      </c>
      <c r="E81" s="48"/>
      <c r="F81" s="48"/>
      <c r="G81" s="48"/>
      <c r="H81" s="48"/>
      <c r="I81" s="85" t="s">
        <v>219</v>
      </c>
      <c r="J81" s="111"/>
      <c r="K81" s="111"/>
      <c r="L81" s="51"/>
      <c r="N81" s="99"/>
      <c r="O81" s="99"/>
      <c r="P81" s="99"/>
      <c r="Q81" s="99"/>
      <c r="R81" s="99"/>
      <c r="S81" s="99"/>
      <c r="T81" s="99"/>
      <c r="U81" s="99"/>
      <c r="V81" s="99"/>
      <c r="W81" s="99"/>
      <c r="X81" s="99"/>
      <c r="Y81" s="99"/>
      <c r="Z81" s="99"/>
      <c r="AA81" s="99"/>
      <c r="AB81" s="99"/>
      <c r="AC81" s="99"/>
      <c r="AD81" s="99"/>
      <c r="AE81" s="99"/>
      <c r="AF81" s="99"/>
      <c r="AG81" s="99"/>
      <c r="AH81" s="99"/>
      <c r="AI81" s="99"/>
      <c r="AJ81" s="99"/>
      <c r="AK81" s="99"/>
      <c r="AL81" s="99"/>
      <c r="AM81" s="99"/>
      <c r="AN81" s="99"/>
      <c r="AO81" s="99"/>
      <c r="AP81" s="99"/>
      <c r="AQ81" s="99"/>
      <c r="AR81" s="99"/>
      <c r="AS81" s="99"/>
      <c r="AT81" s="99"/>
      <c r="AU81" s="99"/>
      <c r="AV81" s="99"/>
      <c r="AW81" s="99"/>
      <c r="AX81" s="99"/>
      <c r="AY81" s="99"/>
      <c r="AZ81" s="99"/>
      <c r="BA81" s="99"/>
      <c r="BB81" s="99"/>
    </row>
    <row r="82" spans="1:54" s="11" customFormat="1" ht="78" customHeight="1" x14ac:dyDescent="0.35">
      <c r="A82" s="21"/>
      <c r="B82" s="50"/>
      <c r="C82" s="402" t="s">
        <v>808</v>
      </c>
      <c r="D82" s="751" t="s">
        <v>807</v>
      </c>
      <c r="E82" s="752"/>
      <c r="F82" s="753"/>
      <c r="G82" s="48"/>
      <c r="H82" s="31" t="s">
        <v>220</v>
      </c>
      <c r="I82" s="751" t="s">
        <v>274</v>
      </c>
      <c r="J82" s="752"/>
      <c r="K82" s="753"/>
      <c r="L82" s="51"/>
      <c r="N82" s="99"/>
      <c r="O82" s="99"/>
      <c r="P82" s="99"/>
      <c r="Q82" s="99"/>
      <c r="R82" s="99"/>
      <c r="S82" s="99"/>
      <c r="T82" s="99"/>
      <c r="U82" s="99"/>
      <c r="V82" s="99"/>
      <c r="W82" s="99"/>
      <c r="X82" s="99"/>
      <c r="Y82" s="99"/>
      <c r="Z82" s="99"/>
      <c r="AA82" s="99"/>
      <c r="AB82" s="99"/>
      <c r="AC82" s="99"/>
      <c r="AD82" s="99"/>
      <c r="AE82" s="99"/>
      <c r="AF82" s="99"/>
      <c r="AG82" s="99"/>
      <c r="AH82" s="99"/>
      <c r="AI82" s="99"/>
      <c r="AJ82" s="99"/>
      <c r="AK82" s="99"/>
      <c r="AL82" s="99"/>
      <c r="AM82" s="99"/>
      <c r="AN82" s="99"/>
      <c r="AO82" s="99"/>
      <c r="AP82" s="99"/>
      <c r="AQ82" s="99"/>
      <c r="AR82" s="99"/>
      <c r="AS82" s="99"/>
      <c r="AT82" s="99"/>
      <c r="AU82" s="99"/>
      <c r="AV82" s="99"/>
      <c r="AW82" s="99"/>
      <c r="AX82" s="99"/>
      <c r="AY82" s="99"/>
      <c r="AZ82" s="99"/>
      <c r="BA82" s="99"/>
      <c r="BB82" s="99"/>
    </row>
    <row r="83" spans="1:54" s="11" customFormat="1" ht="54.75" customHeight="1" x14ac:dyDescent="0.35">
      <c r="A83" s="21"/>
      <c r="B83" s="50"/>
      <c r="C83" s="403" t="s">
        <v>809</v>
      </c>
      <c r="D83" s="754" t="s">
        <v>814</v>
      </c>
      <c r="E83" s="755"/>
      <c r="F83" s="756"/>
      <c r="G83" s="48"/>
      <c r="H83" s="32" t="s">
        <v>221</v>
      </c>
      <c r="I83" s="754" t="s">
        <v>275</v>
      </c>
      <c r="J83" s="755"/>
      <c r="K83" s="756"/>
      <c r="L83" s="51"/>
      <c r="N83" s="99"/>
      <c r="O83" s="99"/>
      <c r="P83" s="99"/>
      <c r="Q83" s="99"/>
      <c r="R83" s="99"/>
      <c r="S83" s="99"/>
      <c r="T83" s="99"/>
      <c r="U83" s="99"/>
      <c r="V83" s="99"/>
      <c r="W83" s="99"/>
      <c r="X83" s="99"/>
      <c r="Y83" s="99"/>
      <c r="Z83" s="99"/>
      <c r="AA83" s="99"/>
      <c r="AB83" s="99"/>
      <c r="AC83" s="99"/>
      <c r="AD83" s="99"/>
      <c r="AE83" s="99"/>
      <c r="AF83" s="99"/>
      <c r="AG83" s="99"/>
      <c r="AH83" s="99"/>
      <c r="AI83" s="99"/>
      <c r="AJ83" s="99"/>
      <c r="AK83" s="99"/>
      <c r="AL83" s="99"/>
      <c r="AM83" s="99"/>
      <c r="AN83" s="99"/>
      <c r="AO83" s="99"/>
      <c r="AP83" s="99"/>
      <c r="AQ83" s="99"/>
      <c r="AR83" s="99"/>
      <c r="AS83" s="99"/>
      <c r="AT83" s="99"/>
      <c r="AU83" s="99"/>
      <c r="AV83" s="99"/>
      <c r="AW83" s="99"/>
      <c r="AX83" s="99"/>
      <c r="AY83" s="99"/>
      <c r="AZ83" s="99"/>
      <c r="BA83" s="99"/>
      <c r="BB83" s="99"/>
    </row>
    <row r="84" spans="1:54" s="11" customFormat="1" ht="58.5" customHeight="1" x14ac:dyDescent="0.35">
      <c r="A84" s="21"/>
      <c r="B84" s="50"/>
      <c r="C84" s="403" t="s">
        <v>810</v>
      </c>
      <c r="D84" s="754" t="s">
        <v>815</v>
      </c>
      <c r="E84" s="755"/>
      <c r="F84" s="756"/>
      <c r="G84" s="48"/>
      <c r="H84" s="32" t="s">
        <v>222</v>
      </c>
      <c r="I84" s="754" t="s">
        <v>276</v>
      </c>
      <c r="J84" s="755"/>
      <c r="K84" s="756"/>
      <c r="L84" s="51"/>
      <c r="N84" s="99"/>
      <c r="O84" s="99"/>
      <c r="P84" s="99"/>
      <c r="Q84" s="99"/>
      <c r="R84" s="99"/>
      <c r="S84" s="99"/>
      <c r="T84" s="99"/>
      <c r="U84" s="99"/>
      <c r="V84" s="99"/>
      <c r="W84" s="99"/>
      <c r="X84" s="99"/>
      <c r="Y84" s="99"/>
      <c r="Z84" s="99"/>
      <c r="AA84" s="99"/>
      <c r="AB84" s="99"/>
      <c r="AC84" s="99"/>
      <c r="AD84" s="99"/>
      <c r="AE84" s="99"/>
      <c r="AF84" s="99"/>
      <c r="AG84" s="99"/>
      <c r="AH84" s="99"/>
      <c r="AI84" s="99"/>
      <c r="AJ84" s="99"/>
      <c r="AK84" s="99"/>
      <c r="AL84" s="99"/>
      <c r="AM84" s="99"/>
      <c r="AN84" s="99"/>
      <c r="AO84" s="99"/>
      <c r="AP84" s="99"/>
      <c r="AQ84" s="99"/>
      <c r="AR84" s="99"/>
      <c r="AS84" s="99"/>
      <c r="AT84" s="99"/>
      <c r="AU84" s="99"/>
      <c r="AV84" s="99"/>
      <c r="AW84" s="99"/>
      <c r="AX84" s="99"/>
      <c r="AY84" s="99"/>
      <c r="AZ84" s="99"/>
      <c r="BA84" s="99"/>
      <c r="BB84" s="99"/>
    </row>
    <row r="85" spans="1:54" ht="60" customHeight="1" x14ac:dyDescent="0.35">
      <c r="A85" s="22"/>
      <c r="B85" s="50"/>
      <c r="C85" s="403" t="s">
        <v>811</v>
      </c>
      <c r="D85" s="754" t="s">
        <v>816</v>
      </c>
      <c r="E85" s="755"/>
      <c r="F85" s="756"/>
      <c r="G85" s="48"/>
      <c r="H85" s="32" t="s">
        <v>223</v>
      </c>
      <c r="I85" s="754" t="s">
        <v>277</v>
      </c>
      <c r="J85" s="755"/>
      <c r="K85" s="756"/>
      <c r="L85" s="51"/>
      <c r="N85" s="99"/>
      <c r="O85" s="99"/>
      <c r="P85" s="99"/>
      <c r="Q85" s="99"/>
      <c r="R85" s="99"/>
      <c r="S85" s="99"/>
      <c r="T85" s="99"/>
      <c r="U85" s="99"/>
      <c r="V85" s="99"/>
      <c r="W85" s="99"/>
      <c r="X85" s="99"/>
      <c r="Y85" s="99"/>
      <c r="Z85" s="99"/>
      <c r="AA85" s="99"/>
      <c r="AB85" s="99"/>
      <c r="AC85" s="99"/>
      <c r="AD85" s="99"/>
      <c r="AE85" s="99"/>
      <c r="AF85" s="99"/>
      <c r="AG85" s="99"/>
      <c r="AH85" s="99"/>
      <c r="AI85" s="99"/>
      <c r="AJ85" s="99"/>
      <c r="AK85" s="99"/>
      <c r="AL85" s="99"/>
      <c r="AM85" s="99"/>
      <c r="AN85" s="99"/>
      <c r="AO85" s="99"/>
      <c r="AP85" s="99"/>
      <c r="AQ85" s="99"/>
      <c r="AR85" s="99"/>
      <c r="AS85" s="99"/>
      <c r="AT85" s="99"/>
      <c r="AU85" s="99"/>
      <c r="AV85" s="99"/>
      <c r="AW85" s="99"/>
      <c r="AX85" s="99"/>
      <c r="AY85" s="99"/>
      <c r="AZ85" s="99"/>
      <c r="BA85" s="99"/>
      <c r="BB85" s="99"/>
    </row>
    <row r="86" spans="1:54" ht="54" customHeight="1" x14ac:dyDescent="0.35">
      <c r="A86" s="22"/>
      <c r="B86" s="45"/>
      <c r="C86" s="403" t="s">
        <v>812</v>
      </c>
      <c r="D86" s="754" t="s">
        <v>817</v>
      </c>
      <c r="E86" s="755"/>
      <c r="F86" s="756"/>
      <c r="G86" s="48"/>
      <c r="H86" s="32" t="s">
        <v>224</v>
      </c>
      <c r="I86" s="754" t="s">
        <v>278</v>
      </c>
      <c r="J86" s="755"/>
      <c r="K86" s="756"/>
      <c r="L86" s="46"/>
      <c r="N86" s="99"/>
      <c r="O86" s="99"/>
      <c r="P86" s="99"/>
      <c r="Q86" s="99"/>
      <c r="R86" s="99"/>
      <c r="S86" s="99"/>
      <c r="T86" s="99"/>
      <c r="U86" s="99"/>
      <c r="V86" s="99"/>
      <c r="W86" s="99"/>
      <c r="X86" s="99"/>
      <c r="Y86" s="99"/>
      <c r="Z86" s="99"/>
      <c r="AA86" s="99"/>
      <c r="AB86" s="99"/>
      <c r="AC86" s="99"/>
      <c r="AD86" s="99"/>
      <c r="AE86" s="99"/>
      <c r="AF86" s="99"/>
      <c r="AG86" s="99"/>
      <c r="AH86" s="99"/>
      <c r="AI86" s="99"/>
      <c r="AJ86" s="99"/>
      <c r="AK86" s="99"/>
      <c r="AL86" s="99"/>
      <c r="AM86" s="99"/>
      <c r="AN86" s="99"/>
      <c r="AO86" s="99"/>
      <c r="AP86" s="99"/>
      <c r="AQ86" s="99"/>
      <c r="AR86" s="99"/>
      <c r="AS86" s="99"/>
      <c r="AT86" s="99"/>
      <c r="AU86" s="99"/>
      <c r="AV86" s="99"/>
      <c r="AW86" s="99"/>
      <c r="AX86" s="99"/>
      <c r="AY86" s="99"/>
      <c r="AZ86" s="99"/>
      <c r="BA86" s="99"/>
      <c r="BB86" s="99"/>
    </row>
    <row r="87" spans="1:54" ht="61.5" customHeight="1" thickBot="1" x14ac:dyDescent="0.4">
      <c r="A87" s="22"/>
      <c r="B87" s="45"/>
      <c r="C87" s="403" t="s">
        <v>813</v>
      </c>
      <c r="D87" s="754" t="s">
        <v>818</v>
      </c>
      <c r="E87" s="755"/>
      <c r="F87" s="756"/>
      <c r="G87" s="48"/>
      <c r="H87" s="33" t="s">
        <v>225</v>
      </c>
      <c r="I87" s="748" t="s">
        <v>279</v>
      </c>
      <c r="J87" s="749"/>
      <c r="K87" s="750"/>
      <c r="L87" s="46"/>
      <c r="N87" s="99"/>
      <c r="O87" s="99"/>
      <c r="P87" s="99"/>
      <c r="Q87" s="99"/>
      <c r="R87" s="99"/>
      <c r="S87" s="99"/>
      <c r="T87" s="99"/>
      <c r="U87" s="99"/>
      <c r="V87" s="99"/>
      <c r="W87" s="99"/>
      <c r="X87" s="99"/>
      <c r="Y87" s="99"/>
      <c r="Z87" s="99"/>
      <c r="AA87" s="99"/>
      <c r="AB87" s="99"/>
      <c r="AC87" s="99"/>
      <c r="AD87" s="99"/>
      <c r="AE87" s="99"/>
      <c r="AF87" s="99"/>
      <c r="AG87" s="99"/>
      <c r="AH87" s="99"/>
      <c r="AI87" s="99"/>
      <c r="AJ87" s="99"/>
      <c r="AK87" s="99"/>
      <c r="AL87" s="99"/>
      <c r="AM87" s="99"/>
      <c r="AN87" s="99"/>
      <c r="AO87" s="99"/>
      <c r="AP87" s="99"/>
      <c r="AQ87" s="99"/>
      <c r="AR87" s="99"/>
      <c r="AS87" s="99"/>
      <c r="AT87" s="99"/>
      <c r="AU87" s="99"/>
      <c r="AV87" s="99"/>
      <c r="AW87" s="99"/>
      <c r="AX87" s="99"/>
      <c r="AY87" s="99"/>
      <c r="AZ87" s="99"/>
      <c r="BA87" s="99"/>
      <c r="BB87" s="99"/>
    </row>
    <row r="88" spans="1:54" ht="61.5" customHeight="1" x14ac:dyDescent="0.35">
      <c r="A88" s="22"/>
      <c r="B88" s="45"/>
      <c r="C88" s="404" t="s">
        <v>819</v>
      </c>
      <c r="D88" s="754" t="s">
        <v>821</v>
      </c>
      <c r="E88" s="755"/>
      <c r="F88" s="756"/>
      <c r="G88" s="45"/>
      <c r="H88" s="157"/>
      <c r="I88" s="386"/>
      <c r="J88" s="386"/>
      <c r="K88" s="386"/>
      <c r="L88" s="46"/>
      <c r="N88" s="99"/>
      <c r="O88" s="99"/>
      <c r="P88" s="99"/>
      <c r="Q88" s="99"/>
      <c r="R88" s="99"/>
      <c r="S88" s="99"/>
      <c r="T88" s="99"/>
      <c r="U88" s="99"/>
      <c r="V88" s="99"/>
      <c r="W88" s="99"/>
      <c r="X88" s="99"/>
      <c r="Y88" s="99"/>
      <c r="Z88" s="99"/>
      <c r="AA88" s="99"/>
      <c r="AB88" s="99"/>
      <c r="AC88" s="99"/>
      <c r="AD88" s="99"/>
      <c r="AE88" s="99"/>
      <c r="AF88" s="99"/>
      <c r="AG88" s="99"/>
      <c r="AH88" s="99"/>
      <c r="AI88" s="99"/>
      <c r="AJ88" s="99"/>
      <c r="AK88" s="99"/>
      <c r="AL88" s="99"/>
      <c r="AM88" s="99"/>
      <c r="AN88" s="99"/>
      <c r="AO88" s="99"/>
      <c r="AP88" s="99"/>
      <c r="AQ88" s="99"/>
      <c r="AR88" s="99"/>
      <c r="AS88" s="99"/>
      <c r="AT88" s="99"/>
      <c r="AU88" s="99"/>
      <c r="AV88" s="99"/>
      <c r="AW88" s="99"/>
      <c r="AX88" s="99"/>
      <c r="AY88" s="99"/>
      <c r="AZ88" s="99"/>
      <c r="BA88" s="99"/>
      <c r="BB88" s="99"/>
    </row>
    <row r="89" spans="1:54" ht="61.5" customHeight="1" thickBot="1" x14ac:dyDescent="0.4">
      <c r="A89" s="22"/>
      <c r="B89" s="367"/>
      <c r="C89" s="405" t="s">
        <v>820</v>
      </c>
      <c r="D89" s="748" t="s">
        <v>822</v>
      </c>
      <c r="E89" s="749"/>
      <c r="F89" s="750"/>
      <c r="G89" s="45"/>
      <c r="H89" s="157"/>
      <c r="I89" s="386"/>
      <c r="J89" s="386"/>
      <c r="K89" s="386"/>
      <c r="L89" s="46"/>
      <c r="N89" s="99"/>
      <c r="O89" s="99"/>
      <c r="P89" s="99"/>
      <c r="Q89" s="99"/>
      <c r="R89" s="99"/>
      <c r="S89" s="99"/>
      <c r="T89" s="99"/>
      <c r="U89" s="99"/>
      <c r="V89" s="99"/>
      <c r="W89" s="99"/>
      <c r="X89" s="99"/>
      <c r="Y89" s="99"/>
      <c r="Z89" s="99"/>
      <c r="AA89" s="99"/>
      <c r="AB89" s="99"/>
      <c r="AC89" s="99"/>
      <c r="AD89" s="99"/>
      <c r="AE89" s="99"/>
      <c r="AF89" s="99"/>
      <c r="AG89" s="99"/>
      <c r="AH89" s="99"/>
      <c r="AI89" s="99"/>
      <c r="AJ89" s="99"/>
      <c r="AK89" s="99"/>
      <c r="AL89" s="99"/>
      <c r="AM89" s="99"/>
      <c r="AN89" s="99"/>
      <c r="AO89" s="99"/>
      <c r="AP89" s="99"/>
      <c r="AQ89" s="99"/>
      <c r="AR89" s="99"/>
      <c r="AS89" s="99"/>
      <c r="AT89" s="99"/>
      <c r="AU89" s="99"/>
      <c r="AV89" s="99"/>
      <c r="AW89" s="99"/>
      <c r="AX89" s="99"/>
      <c r="AY89" s="99"/>
      <c r="AZ89" s="99"/>
      <c r="BA89" s="99"/>
      <c r="BB89" s="99"/>
    </row>
    <row r="90" spans="1:54" ht="15" thickBot="1" x14ac:dyDescent="0.4">
      <c r="A90" s="22"/>
      <c r="B90" s="55"/>
      <c r="C90" s="56"/>
      <c r="D90" s="57"/>
      <c r="E90" s="57"/>
      <c r="F90" s="57"/>
      <c r="G90" s="57"/>
      <c r="H90" s="57"/>
      <c r="I90" s="57"/>
      <c r="J90" s="112"/>
      <c r="K90" s="112"/>
      <c r="L90" s="58"/>
      <c r="M90" s="99"/>
      <c r="N90" s="99"/>
      <c r="O90" s="99"/>
      <c r="P90" s="99"/>
      <c r="Q90" s="99"/>
      <c r="R90" s="99"/>
      <c r="S90" s="99"/>
      <c r="T90" s="99"/>
      <c r="U90" s="99"/>
      <c r="V90" s="99"/>
      <c r="W90" s="99"/>
      <c r="X90" s="99"/>
      <c r="Y90" s="99"/>
      <c r="Z90" s="99"/>
      <c r="AA90" s="99"/>
      <c r="AB90" s="99"/>
      <c r="AC90" s="99"/>
      <c r="AD90" s="99"/>
      <c r="AE90" s="99"/>
      <c r="AF90" s="99"/>
      <c r="AG90" s="99"/>
      <c r="AH90" s="99"/>
      <c r="AI90" s="99"/>
      <c r="AJ90" s="99"/>
      <c r="AK90" s="99"/>
      <c r="AL90" s="99"/>
      <c r="AM90" s="99"/>
      <c r="AN90" s="99"/>
      <c r="AO90" s="99"/>
      <c r="AP90" s="99"/>
      <c r="AQ90" s="99"/>
      <c r="AR90" s="99"/>
      <c r="AS90" s="99"/>
      <c r="AT90" s="99"/>
    </row>
    <row r="91" spans="1:54" ht="50" customHeight="1" x14ac:dyDescent="0.35">
      <c r="A91" s="22"/>
      <c r="C91" s="99"/>
      <c r="D91" s="99"/>
      <c r="E91" s="99"/>
      <c r="F91" s="99"/>
      <c r="G91" s="99"/>
      <c r="H91" s="99"/>
      <c r="I91" s="99"/>
      <c r="J91" s="99"/>
      <c r="K91" s="99"/>
      <c r="L91" s="99"/>
      <c r="M91" s="99"/>
      <c r="N91" s="99"/>
      <c r="O91" s="99"/>
      <c r="P91" s="99"/>
      <c r="Q91" s="99"/>
      <c r="R91" s="99"/>
      <c r="S91" s="99"/>
      <c r="T91" s="99"/>
      <c r="U91" s="99"/>
      <c r="V91" s="99"/>
      <c r="W91" s="99"/>
      <c r="X91" s="99"/>
      <c r="Y91" s="99"/>
      <c r="Z91" s="99"/>
      <c r="AA91" s="99"/>
      <c r="AB91" s="99"/>
      <c r="AC91" s="99"/>
      <c r="AD91" s="99"/>
      <c r="AE91" s="99"/>
      <c r="AF91" s="99"/>
      <c r="AG91" s="99"/>
      <c r="AH91" s="99"/>
      <c r="AI91" s="99"/>
      <c r="AJ91" s="99"/>
      <c r="AK91" s="99"/>
      <c r="AL91" s="99"/>
      <c r="AM91" s="99"/>
      <c r="AN91" s="99"/>
      <c r="AO91" s="99"/>
      <c r="AP91" s="99"/>
      <c r="AQ91" s="99"/>
      <c r="AR91" s="99"/>
      <c r="AS91" s="99"/>
      <c r="AT91" s="99"/>
    </row>
    <row r="92" spans="1:54" ht="50" customHeight="1" x14ac:dyDescent="0.35">
      <c r="A92" s="22"/>
      <c r="C92" s="99"/>
      <c r="D92" s="99"/>
      <c r="E92" s="99"/>
      <c r="F92" s="99"/>
      <c r="G92" s="99"/>
      <c r="H92" s="99"/>
      <c r="I92" s="99"/>
      <c r="J92" s="99"/>
      <c r="K92" s="99"/>
      <c r="L92" s="99"/>
      <c r="M92" s="99"/>
      <c r="N92" s="99"/>
      <c r="O92" s="99"/>
      <c r="P92" s="99"/>
      <c r="Q92" s="99"/>
      <c r="R92" s="99"/>
      <c r="S92" s="99"/>
      <c r="T92" s="99"/>
      <c r="U92" s="99"/>
      <c r="V92" s="99"/>
      <c r="W92" s="99"/>
      <c r="X92" s="99"/>
      <c r="Y92" s="99"/>
      <c r="Z92" s="99"/>
      <c r="AA92" s="99"/>
      <c r="AB92" s="99"/>
      <c r="AC92" s="99"/>
      <c r="AD92" s="99"/>
      <c r="AE92" s="99"/>
      <c r="AF92" s="99"/>
      <c r="AG92" s="99"/>
      <c r="AH92" s="99"/>
      <c r="AI92" s="99"/>
      <c r="AJ92" s="99"/>
      <c r="AK92" s="99"/>
      <c r="AL92" s="99"/>
      <c r="AM92" s="99"/>
      <c r="AN92" s="99"/>
      <c r="AO92" s="99"/>
      <c r="AP92" s="99"/>
      <c r="AQ92" s="99"/>
      <c r="AR92" s="99"/>
      <c r="AS92" s="99"/>
      <c r="AT92" s="99"/>
    </row>
    <row r="93" spans="1:54" ht="49.5" customHeight="1" x14ac:dyDescent="0.35">
      <c r="A93" s="22"/>
      <c r="C93" s="99"/>
      <c r="D93" s="99"/>
      <c r="E93" s="99"/>
      <c r="F93" s="99"/>
      <c r="G93" s="99"/>
      <c r="H93" s="99"/>
      <c r="I93" s="99"/>
      <c r="J93" s="99"/>
      <c r="K93" s="99"/>
      <c r="L93" s="99"/>
      <c r="M93" s="99"/>
      <c r="N93" s="99"/>
      <c r="O93" s="99"/>
      <c r="P93" s="99"/>
      <c r="Q93" s="99"/>
      <c r="R93" s="99"/>
      <c r="S93" s="99"/>
      <c r="T93" s="99"/>
      <c r="U93" s="99"/>
      <c r="V93" s="99"/>
      <c r="W93" s="99"/>
      <c r="X93" s="99"/>
      <c r="Y93" s="99"/>
      <c r="Z93" s="99"/>
      <c r="AA93" s="99"/>
      <c r="AB93" s="99"/>
      <c r="AC93" s="99"/>
      <c r="AD93" s="99"/>
      <c r="AE93" s="99"/>
      <c r="AF93" s="99"/>
      <c r="AG93" s="99"/>
      <c r="AH93" s="99"/>
      <c r="AI93" s="99"/>
      <c r="AJ93" s="99"/>
      <c r="AK93" s="99"/>
      <c r="AL93" s="99"/>
      <c r="AM93" s="99"/>
      <c r="AN93" s="99"/>
      <c r="AO93" s="99"/>
      <c r="AP93" s="99"/>
      <c r="AQ93" s="99"/>
      <c r="AR93" s="99"/>
      <c r="AS93" s="99"/>
      <c r="AT93" s="99"/>
    </row>
    <row r="94" spans="1:54" ht="50" customHeight="1" x14ac:dyDescent="0.35">
      <c r="A94" s="22"/>
      <c r="C94" s="99"/>
      <c r="D94" s="99"/>
      <c r="E94" s="99"/>
      <c r="F94" s="99"/>
      <c r="G94" s="99"/>
      <c r="H94" s="99"/>
      <c r="I94" s="99"/>
      <c r="J94" s="99"/>
      <c r="K94" s="99"/>
      <c r="L94" s="99"/>
      <c r="M94" s="99"/>
      <c r="N94" s="99"/>
      <c r="O94" s="99"/>
      <c r="P94" s="99"/>
      <c r="Q94" s="99"/>
      <c r="R94" s="99"/>
      <c r="S94" s="99"/>
      <c r="T94" s="99"/>
      <c r="U94" s="99"/>
      <c r="V94" s="99"/>
      <c r="W94" s="99"/>
      <c r="X94" s="99"/>
      <c r="Y94" s="99"/>
      <c r="Z94" s="99"/>
      <c r="AA94" s="99"/>
      <c r="AB94" s="99"/>
      <c r="AC94" s="99"/>
      <c r="AD94" s="99"/>
      <c r="AE94" s="99"/>
      <c r="AF94" s="99"/>
      <c r="AG94" s="99"/>
      <c r="AH94" s="99"/>
      <c r="AI94" s="99"/>
      <c r="AJ94" s="99"/>
      <c r="AK94" s="99"/>
      <c r="AL94" s="99"/>
      <c r="AM94" s="99"/>
      <c r="AN94" s="99"/>
      <c r="AO94" s="99"/>
      <c r="AP94" s="99"/>
      <c r="AQ94" s="99"/>
      <c r="AR94" s="99"/>
      <c r="AS94" s="99"/>
      <c r="AT94" s="99"/>
    </row>
    <row r="95" spans="1:54" ht="50" customHeight="1" x14ac:dyDescent="0.35">
      <c r="A95" s="22"/>
      <c r="C95" s="99"/>
      <c r="D95" s="99"/>
      <c r="E95" s="99"/>
      <c r="F95" s="99"/>
      <c r="G95" s="99"/>
      <c r="H95" s="99"/>
      <c r="I95" s="99"/>
      <c r="J95" s="99"/>
      <c r="K95" s="99"/>
      <c r="L95" s="99"/>
      <c r="M95" s="99"/>
      <c r="N95" s="99"/>
      <c r="O95" s="99"/>
      <c r="P95" s="99"/>
      <c r="Q95" s="99"/>
      <c r="R95" s="99"/>
      <c r="S95" s="99"/>
      <c r="T95" s="99"/>
      <c r="U95" s="99"/>
      <c r="V95" s="99"/>
      <c r="W95" s="99"/>
      <c r="X95" s="99"/>
      <c r="Y95" s="99"/>
      <c r="Z95" s="99"/>
      <c r="AA95" s="99"/>
      <c r="AB95" s="99"/>
      <c r="AC95" s="99"/>
      <c r="AD95" s="99"/>
      <c r="AE95" s="99"/>
      <c r="AF95" s="99"/>
      <c r="AG95" s="99"/>
      <c r="AH95" s="99"/>
      <c r="AI95" s="99"/>
      <c r="AJ95" s="99"/>
      <c r="AK95" s="99"/>
      <c r="AL95" s="99"/>
      <c r="AM95" s="99"/>
      <c r="AN95" s="99"/>
      <c r="AO95" s="99"/>
      <c r="AP95" s="99"/>
      <c r="AQ95" s="99"/>
      <c r="AR95" s="99"/>
      <c r="AS95" s="99"/>
      <c r="AT95" s="99"/>
    </row>
    <row r="96" spans="1:54" ht="50" customHeight="1" x14ac:dyDescent="0.35">
      <c r="A96" s="22"/>
      <c r="C96" s="99"/>
      <c r="D96" s="99"/>
      <c r="E96" s="99"/>
      <c r="F96" s="99"/>
      <c r="G96" s="99"/>
      <c r="H96" s="99"/>
      <c r="I96" s="99"/>
      <c r="J96" s="99"/>
      <c r="K96" s="99"/>
      <c r="L96" s="99"/>
      <c r="M96" s="99"/>
      <c r="N96" s="99"/>
      <c r="O96" s="99"/>
      <c r="P96" s="99"/>
      <c r="Q96" s="99"/>
      <c r="R96" s="99"/>
      <c r="S96" s="99"/>
      <c r="T96" s="99"/>
      <c r="U96" s="99"/>
      <c r="V96" s="99"/>
      <c r="W96" s="99"/>
      <c r="X96" s="99"/>
      <c r="Y96" s="99"/>
      <c r="Z96" s="99"/>
      <c r="AA96" s="99"/>
      <c r="AB96" s="99"/>
      <c r="AC96" s="99"/>
      <c r="AD96" s="99"/>
      <c r="AE96" s="99"/>
      <c r="AF96" s="99"/>
      <c r="AG96" s="99"/>
      <c r="AH96" s="99"/>
      <c r="AI96" s="99"/>
      <c r="AJ96" s="99"/>
      <c r="AK96" s="99"/>
      <c r="AL96" s="99"/>
      <c r="AM96" s="99"/>
      <c r="AN96" s="99"/>
      <c r="AO96" s="99"/>
      <c r="AP96" s="99"/>
      <c r="AQ96" s="99"/>
      <c r="AR96" s="99"/>
      <c r="AS96" s="99"/>
      <c r="AT96" s="99"/>
    </row>
    <row r="97" spans="1:54" x14ac:dyDescent="0.35">
      <c r="A97" s="22"/>
      <c r="C97" s="99"/>
      <c r="D97" s="99"/>
      <c r="E97" s="99"/>
      <c r="F97" s="99"/>
      <c r="G97" s="99"/>
      <c r="H97" s="99"/>
      <c r="I97" s="99"/>
      <c r="J97" s="99"/>
      <c r="K97" s="99"/>
      <c r="L97" s="99"/>
      <c r="M97" s="99"/>
      <c r="N97" s="99"/>
      <c r="O97" s="99"/>
      <c r="P97" s="99"/>
      <c r="Q97" s="99"/>
      <c r="R97" s="99"/>
      <c r="S97" s="99"/>
      <c r="T97" s="99"/>
      <c r="U97" s="99"/>
      <c r="V97" s="99"/>
      <c r="W97" s="99"/>
      <c r="X97" s="99"/>
      <c r="Y97" s="99"/>
      <c r="Z97" s="99"/>
      <c r="AA97" s="99"/>
      <c r="AB97" s="99"/>
      <c r="AC97" s="99"/>
      <c r="AD97" s="99"/>
      <c r="AE97" s="99"/>
      <c r="AF97" s="99"/>
      <c r="AG97" s="99"/>
      <c r="AH97" s="99"/>
      <c r="AI97" s="99"/>
      <c r="AJ97" s="99"/>
      <c r="AK97" s="99"/>
      <c r="AL97" s="99"/>
      <c r="AM97" s="99"/>
      <c r="AN97" s="99"/>
      <c r="AO97" s="99"/>
      <c r="AP97" s="99"/>
      <c r="AQ97" s="99"/>
      <c r="AR97" s="99"/>
      <c r="AS97" s="99"/>
      <c r="AT97" s="99"/>
    </row>
    <row r="98" spans="1:54" x14ac:dyDescent="0.35">
      <c r="A98" s="22"/>
      <c r="C98" s="99"/>
      <c r="D98" s="99"/>
      <c r="E98" s="99"/>
      <c r="F98" s="99"/>
      <c r="G98" s="99"/>
      <c r="H98" s="99"/>
      <c r="I98" s="99"/>
      <c r="J98" s="99"/>
      <c r="K98" s="99"/>
      <c r="L98" s="99"/>
      <c r="M98" s="99"/>
      <c r="N98" s="99"/>
      <c r="O98" s="99"/>
      <c r="P98" s="99"/>
      <c r="Q98" s="99"/>
      <c r="R98" s="99"/>
      <c r="S98" s="99"/>
      <c r="T98" s="99"/>
      <c r="U98" s="99"/>
      <c r="V98" s="99"/>
      <c r="W98" s="99"/>
      <c r="X98" s="99"/>
      <c r="Y98" s="99"/>
      <c r="Z98" s="99"/>
      <c r="AA98" s="99"/>
      <c r="AB98" s="99"/>
      <c r="AC98" s="99"/>
      <c r="AD98" s="99"/>
      <c r="AE98" s="99"/>
      <c r="AF98" s="99"/>
      <c r="AG98" s="99"/>
      <c r="AH98" s="99"/>
      <c r="AI98" s="99"/>
      <c r="AJ98" s="99"/>
      <c r="AK98" s="99"/>
      <c r="AL98" s="99"/>
      <c r="AM98" s="99"/>
      <c r="AN98" s="99"/>
      <c r="AO98" s="99"/>
      <c r="AP98" s="99"/>
      <c r="AQ98" s="99"/>
      <c r="AR98" s="99"/>
      <c r="AS98" s="99"/>
      <c r="AT98" s="99"/>
    </row>
    <row r="99" spans="1:54" x14ac:dyDescent="0.35">
      <c r="A99" s="22"/>
      <c r="C99" s="99"/>
      <c r="D99" s="99"/>
      <c r="E99" s="99"/>
      <c r="F99" s="99"/>
      <c r="G99" s="99"/>
      <c r="H99" s="99"/>
      <c r="I99" s="99"/>
      <c r="J99" s="99"/>
      <c r="K99" s="99"/>
      <c r="L99" s="99"/>
      <c r="M99" s="99"/>
      <c r="N99" s="99"/>
      <c r="O99" s="99"/>
      <c r="P99" s="99"/>
      <c r="Q99" s="99"/>
      <c r="R99" s="99"/>
      <c r="S99" s="99"/>
      <c r="T99" s="99"/>
      <c r="U99" s="99"/>
      <c r="V99" s="99"/>
      <c r="W99" s="99"/>
      <c r="X99" s="99"/>
      <c r="Y99" s="99"/>
      <c r="Z99" s="99"/>
      <c r="AA99" s="99"/>
      <c r="AB99" s="99"/>
      <c r="AC99" s="99"/>
      <c r="AD99" s="99"/>
      <c r="AE99" s="99"/>
      <c r="AF99" s="99"/>
      <c r="AG99" s="99"/>
      <c r="AH99" s="99"/>
      <c r="AI99" s="99"/>
      <c r="AJ99" s="99"/>
      <c r="AK99" s="99"/>
      <c r="AL99" s="99"/>
      <c r="AM99" s="99"/>
      <c r="AN99" s="99"/>
      <c r="AO99" s="99"/>
      <c r="AP99" s="99"/>
      <c r="AQ99" s="99"/>
      <c r="AR99" s="99"/>
      <c r="AS99" s="99"/>
      <c r="AT99" s="99"/>
    </row>
    <row r="100" spans="1:54" x14ac:dyDescent="0.35">
      <c r="A100" s="99"/>
      <c r="C100" s="99"/>
      <c r="D100" s="99"/>
      <c r="E100" s="99"/>
      <c r="F100" s="99"/>
      <c r="G100" s="99"/>
      <c r="H100" s="99"/>
      <c r="I100" s="99"/>
      <c r="J100" s="99"/>
      <c r="K100" s="99"/>
      <c r="L100" s="99"/>
      <c r="M100" s="99"/>
      <c r="N100" s="99"/>
      <c r="O100" s="99"/>
      <c r="P100" s="99"/>
      <c r="Q100" s="99"/>
      <c r="R100" s="99"/>
      <c r="S100" s="99"/>
      <c r="T100" s="99"/>
      <c r="U100" s="99"/>
      <c r="V100" s="99"/>
      <c r="W100" s="99"/>
      <c r="X100" s="99"/>
      <c r="Y100" s="99"/>
      <c r="Z100" s="99"/>
      <c r="AA100" s="99"/>
      <c r="AB100" s="99"/>
      <c r="AC100" s="99"/>
      <c r="AD100" s="99"/>
      <c r="AE100" s="99"/>
      <c r="AF100" s="99"/>
      <c r="AG100" s="99"/>
      <c r="AH100" s="99"/>
      <c r="AI100" s="99"/>
      <c r="AJ100" s="99"/>
      <c r="AK100" s="99"/>
      <c r="AL100" s="99"/>
      <c r="AM100" s="99"/>
      <c r="AN100" s="99"/>
      <c r="AO100" s="99"/>
      <c r="AP100" s="99"/>
      <c r="AQ100" s="99"/>
      <c r="AR100" s="99"/>
      <c r="AS100" s="99"/>
      <c r="AT100" s="99"/>
      <c r="AU100" s="99"/>
      <c r="AV100" s="99"/>
      <c r="AW100" s="99"/>
      <c r="AX100" s="99"/>
      <c r="AY100" s="99"/>
      <c r="AZ100" s="99"/>
      <c r="BA100" s="99"/>
      <c r="BB100" s="99"/>
    </row>
    <row r="101" spans="1:54" x14ac:dyDescent="0.35">
      <c r="A101" s="99"/>
      <c r="B101" s="99"/>
      <c r="C101" s="99"/>
      <c r="D101" s="99"/>
      <c r="E101" s="99"/>
      <c r="F101" s="99"/>
      <c r="G101" s="99"/>
      <c r="H101" s="99"/>
      <c r="I101" s="99"/>
      <c r="J101" s="99"/>
      <c r="K101" s="99"/>
      <c r="L101" s="99"/>
      <c r="M101" s="99"/>
      <c r="N101" s="99"/>
      <c r="O101" s="99"/>
      <c r="P101" s="99"/>
      <c r="Q101" s="99"/>
      <c r="R101" s="99"/>
      <c r="S101" s="99"/>
      <c r="T101" s="99"/>
      <c r="U101" s="99"/>
      <c r="V101" s="99"/>
      <c r="W101" s="99"/>
      <c r="X101" s="99"/>
      <c r="Y101" s="99"/>
      <c r="Z101" s="99"/>
      <c r="AA101" s="99"/>
      <c r="AB101" s="99"/>
      <c r="AC101" s="99"/>
      <c r="AD101" s="99"/>
      <c r="AE101" s="99"/>
      <c r="AF101" s="99"/>
      <c r="AG101" s="99"/>
      <c r="AH101" s="99"/>
      <c r="AI101" s="99"/>
      <c r="AJ101" s="99"/>
      <c r="AK101" s="99"/>
      <c r="AL101" s="99"/>
      <c r="AM101" s="99"/>
      <c r="AN101" s="99"/>
      <c r="AO101" s="99"/>
      <c r="AP101" s="99"/>
      <c r="AQ101" s="99"/>
      <c r="AR101" s="99"/>
      <c r="AS101" s="99"/>
      <c r="AT101" s="99"/>
      <c r="AU101" s="99"/>
      <c r="AV101" s="99"/>
      <c r="AW101" s="99"/>
      <c r="AX101" s="99"/>
      <c r="AY101" s="99"/>
      <c r="AZ101" s="99"/>
      <c r="BA101" s="99"/>
      <c r="BB101" s="99"/>
    </row>
    <row r="102" spans="1:54" x14ac:dyDescent="0.35">
      <c r="A102" s="99"/>
      <c r="B102" s="99"/>
      <c r="C102" s="99"/>
      <c r="D102" s="99"/>
      <c r="E102" s="99"/>
      <c r="F102" s="99"/>
      <c r="G102" s="99"/>
      <c r="H102" s="99"/>
      <c r="I102" s="99"/>
      <c r="J102" s="99"/>
      <c r="K102" s="99"/>
      <c r="L102" s="99"/>
      <c r="M102" s="99"/>
      <c r="N102" s="99"/>
      <c r="O102" s="99"/>
      <c r="P102" s="99"/>
      <c r="Q102" s="99"/>
      <c r="R102" s="99"/>
      <c r="S102" s="99"/>
      <c r="T102" s="99"/>
      <c r="U102" s="99"/>
      <c r="V102" s="99"/>
      <c r="W102" s="99"/>
      <c r="X102" s="99"/>
      <c r="Y102" s="99"/>
      <c r="Z102" s="99"/>
      <c r="AA102" s="99"/>
      <c r="AB102" s="99"/>
      <c r="AC102" s="99"/>
      <c r="AD102" s="99"/>
      <c r="AE102" s="99"/>
      <c r="AF102" s="99"/>
      <c r="AG102" s="99"/>
      <c r="AH102" s="99"/>
      <c r="AI102" s="99"/>
      <c r="AJ102" s="99"/>
      <c r="AK102" s="99"/>
      <c r="AL102" s="99"/>
      <c r="AM102" s="99"/>
      <c r="AN102" s="99"/>
      <c r="AO102" s="99"/>
      <c r="AP102" s="99"/>
      <c r="AQ102" s="99"/>
      <c r="AR102" s="99"/>
      <c r="AS102" s="99"/>
      <c r="AT102" s="99"/>
      <c r="AU102" s="99"/>
      <c r="AV102" s="99"/>
      <c r="AW102" s="99"/>
      <c r="AX102" s="99"/>
      <c r="AY102" s="99"/>
      <c r="AZ102" s="99"/>
      <c r="BA102" s="99"/>
      <c r="BB102" s="99"/>
    </row>
    <row r="103" spans="1:54" x14ac:dyDescent="0.35">
      <c r="A103" s="99"/>
      <c r="B103" s="99"/>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99"/>
      <c r="AT103" s="99"/>
      <c r="AU103" s="99"/>
      <c r="AV103" s="99"/>
      <c r="AW103" s="99"/>
      <c r="AX103" s="99"/>
      <c r="AY103" s="99"/>
      <c r="AZ103" s="99"/>
      <c r="BA103" s="99"/>
      <c r="BB103" s="99"/>
    </row>
    <row r="104" spans="1:54" x14ac:dyDescent="0.35">
      <c r="A104" s="99"/>
      <c r="B104" s="99"/>
      <c r="C104" s="99"/>
      <c r="D104" s="99"/>
      <c r="E104" s="99"/>
      <c r="F104" s="99"/>
      <c r="G104" s="99"/>
      <c r="H104" s="99"/>
      <c r="I104" s="99"/>
      <c r="J104" s="99"/>
      <c r="K104" s="99"/>
      <c r="L104" s="99"/>
      <c r="M104" s="99"/>
    </row>
    <row r="105" spans="1:54" x14ac:dyDescent="0.35">
      <c r="A105" s="99"/>
      <c r="B105" s="99"/>
      <c r="C105" s="99"/>
      <c r="D105" s="99"/>
      <c r="E105" s="99"/>
      <c r="F105" s="99"/>
      <c r="G105" s="99"/>
      <c r="H105" s="99"/>
      <c r="I105" s="99"/>
      <c r="J105" s="99"/>
      <c r="K105" s="99"/>
      <c r="L105" s="99"/>
      <c r="M105" s="99"/>
    </row>
    <row r="106" spans="1:54" x14ac:dyDescent="0.35">
      <c r="A106" s="99"/>
      <c r="B106" s="99"/>
      <c r="C106" s="99"/>
      <c r="D106" s="99"/>
      <c r="E106" s="99"/>
      <c r="F106" s="99"/>
      <c r="G106" s="99"/>
      <c r="H106" s="99"/>
      <c r="I106" s="99"/>
      <c r="J106" s="99"/>
      <c r="K106" s="99"/>
      <c r="L106" s="99"/>
      <c r="M106" s="99"/>
    </row>
    <row r="107" spans="1:54" x14ac:dyDescent="0.35">
      <c r="A107" s="99"/>
      <c r="B107" s="99"/>
      <c r="C107" s="99"/>
      <c r="D107" s="99"/>
      <c r="E107" s="99"/>
      <c r="F107" s="99"/>
      <c r="G107" s="99"/>
      <c r="H107" s="99"/>
      <c r="I107" s="99"/>
      <c r="J107" s="99"/>
      <c r="K107" s="99"/>
      <c r="L107" s="99"/>
      <c r="M107" s="99"/>
    </row>
    <row r="108" spans="1:54" x14ac:dyDescent="0.35">
      <c r="A108" s="99"/>
      <c r="B108" s="99"/>
      <c r="C108" s="99"/>
      <c r="D108" s="99"/>
      <c r="E108" s="99"/>
      <c r="F108" s="99"/>
      <c r="G108" s="99"/>
      <c r="H108" s="99"/>
      <c r="I108" s="99"/>
      <c r="J108" s="99"/>
      <c r="K108" s="99"/>
      <c r="L108" s="99"/>
      <c r="M108" s="99"/>
    </row>
    <row r="109" spans="1:54" x14ac:dyDescent="0.35">
      <c r="A109" s="99"/>
      <c r="B109" s="99"/>
      <c r="C109" s="99"/>
      <c r="D109" s="99"/>
      <c r="E109" s="99"/>
      <c r="F109" s="99"/>
      <c r="G109" s="99"/>
      <c r="H109" s="99"/>
      <c r="I109" s="99"/>
      <c r="J109" s="99"/>
      <c r="K109" s="99"/>
      <c r="L109" s="99"/>
      <c r="M109" s="99"/>
    </row>
    <row r="110" spans="1:54" x14ac:dyDescent="0.35">
      <c r="A110" s="99"/>
      <c r="B110" s="99"/>
      <c r="C110" s="99"/>
      <c r="D110" s="99"/>
      <c r="E110" s="99"/>
      <c r="F110" s="99"/>
      <c r="G110" s="99"/>
      <c r="H110" s="99"/>
      <c r="I110" s="99"/>
      <c r="J110" s="99"/>
      <c r="K110" s="99"/>
      <c r="L110" s="99"/>
      <c r="M110" s="99"/>
    </row>
    <row r="111" spans="1:54" x14ac:dyDescent="0.35">
      <c r="A111" s="99"/>
      <c r="B111" s="99"/>
      <c r="C111" s="99"/>
      <c r="D111" s="99"/>
      <c r="E111" s="99"/>
      <c r="F111" s="99"/>
      <c r="G111" s="99"/>
      <c r="H111" s="99"/>
      <c r="I111" s="99"/>
      <c r="J111" s="99"/>
      <c r="K111" s="99"/>
      <c r="L111" s="99"/>
      <c r="M111" s="99"/>
    </row>
    <row r="112" spans="1:54" x14ac:dyDescent="0.35">
      <c r="A112" s="99"/>
      <c r="B112" s="99"/>
      <c r="C112" s="99"/>
      <c r="D112" s="99"/>
      <c r="E112" s="99"/>
      <c r="F112" s="99"/>
      <c r="G112" s="99"/>
      <c r="H112" s="99"/>
      <c r="I112" s="99"/>
      <c r="J112" s="99"/>
      <c r="K112" s="99"/>
      <c r="L112" s="99"/>
      <c r="M112" s="99"/>
    </row>
    <row r="113" spans="1:13" x14ac:dyDescent="0.35">
      <c r="A113" s="99"/>
      <c r="B113" s="99"/>
      <c r="C113" s="99"/>
      <c r="D113" s="99"/>
      <c r="E113" s="99"/>
      <c r="F113" s="99"/>
      <c r="G113" s="99"/>
      <c r="H113" s="99"/>
      <c r="I113" s="99"/>
      <c r="J113" s="99"/>
      <c r="K113" s="99"/>
      <c r="L113" s="99"/>
      <c r="M113" s="99"/>
    </row>
    <row r="114" spans="1:13" x14ac:dyDescent="0.35">
      <c r="A114" s="99"/>
      <c r="B114" s="99"/>
      <c r="C114" s="99"/>
      <c r="D114" s="99"/>
      <c r="E114" s="99"/>
      <c r="F114" s="99"/>
      <c r="G114" s="99"/>
      <c r="H114" s="99"/>
      <c r="I114" s="99"/>
      <c r="J114" s="99"/>
      <c r="K114" s="99"/>
      <c r="L114" s="99"/>
      <c r="M114" s="99"/>
    </row>
    <row r="115" spans="1:13" x14ac:dyDescent="0.35">
      <c r="A115" s="99"/>
      <c r="B115" s="99"/>
      <c r="C115" s="99"/>
      <c r="D115" s="99"/>
      <c r="E115" s="99"/>
      <c r="F115" s="99"/>
      <c r="G115" s="99"/>
      <c r="H115" s="99"/>
      <c r="I115" s="99"/>
      <c r="J115" s="99"/>
      <c r="K115" s="99"/>
      <c r="L115" s="99"/>
      <c r="M115" s="99"/>
    </row>
    <row r="116" spans="1:13" x14ac:dyDescent="0.35">
      <c r="A116" s="99"/>
      <c r="B116" s="99"/>
      <c r="C116" s="99"/>
      <c r="D116" s="99"/>
      <c r="E116" s="99"/>
      <c r="F116" s="99"/>
      <c r="G116" s="99"/>
      <c r="H116" s="99"/>
      <c r="I116" s="99"/>
      <c r="J116" s="99"/>
      <c r="K116" s="99"/>
      <c r="L116" s="99"/>
      <c r="M116" s="99"/>
    </row>
    <row r="117" spans="1:13" x14ac:dyDescent="0.35">
      <c r="A117" s="99"/>
      <c r="B117" s="99"/>
      <c r="C117" s="99"/>
      <c r="D117" s="99"/>
      <c r="E117" s="99"/>
      <c r="F117" s="99"/>
      <c r="G117" s="99"/>
      <c r="H117" s="99"/>
      <c r="I117" s="99"/>
      <c r="J117" s="99"/>
      <c r="K117" s="99"/>
      <c r="L117" s="99"/>
      <c r="M117" s="99"/>
    </row>
    <row r="118" spans="1:13" x14ac:dyDescent="0.35">
      <c r="A118" s="99"/>
      <c r="B118" s="99"/>
      <c r="C118" s="99"/>
      <c r="D118" s="99"/>
      <c r="E118" s="99"/>
      <c r="F118" s="99"/>
      <c r="G118" s="99"/>
      <c r="H118" s="99"/>
      <c r="I118" s="99"/>
      <c r="J118" s="99"/>
      <c r="K118" s="99"/>
      <c r="L118" s="99"/>
      <c r="M118" s="99"/>
    </row>
    <row r="119" spans="1:13" x14ac:dyDescent="0.35">
      <c r="A119" s="99"/>
      <c r="B119" s="99"/>
      <c r="C119" s="99"/>
      <c r="D119" s="99"/>
      <c r="E119" s="99"/>
      <c r="F119" s="99"/>
      <c r="G119" s="99"/>
      <c r="H119" s="99"/>
      <c r="I119" s="99"/>
      <c r="J119" s="99"/>
      <c r="K119" s="99"/>
      <c r="L119" s="99"/>
      <c r="M119" s="99"/>
    </row>
    <row r="120" spans="1:13" x14ac:dyDescent="0.35">
      <c r="A120" s="99"/>
      <c r="B120" s="99"/>
      <c r="C120" s="99"/>
      <c r="D120" s="99"/>
      <c r="E120" s="99"/>
      <c r="F120" s="99"/>
      <c r="G120" s="99"/>
      <c r="H120" s="99"/>
      <c r="I120" s="99"/>
      <c r="J120" s="99"/>
      <c r="K120" s="99"/>
      <c r="L120" s="99"/>
      <c r="M120" s="99"/>
    </row>
    <row r="121" spans="1:13" x14ac:dyDescent="0.35">
      <c r="A121" s="99"/>
      <c r="B121" s="99"/>
      <c r="C121" s="99"/>
      <c r="D121" s="99"/>
      <c r="E121" s="99"/>
      <c r="F121" s="99"/>
      <c r="G121" s="99"/>
      <c r="H121" s="99"/>
      <c r="I121" s="99"/>
      <c r="J121" s="99"/>
      <c r="K121" s="99"/>
      <c r="L121" s="99"/>
      <c r="M121" s="99"/>
    </row>
    <row r="122" spans="1:13" x14ac:dyDescent="0.35">
      <c r="A122" s="99"/>
      <c r="B122" s="99"/>
      <c r="C122" s="99"/>
      <c r="D122" s="99"/>
      <c r="E122" s="99"/>
      <c r="F122" s="99"/>
      <c r="G122" s="99"/>
      <c r="H122" s="99"/>
      <c r="I122" s="99"/>
      <c r="J122" s="99"/>
      <c r="K122" s="99"/>
      <c r="L122" s="99"/>
      <c r="M122" s="99"/>
    </row>
    <row r="123" spans="1:13" x14ac:dyDescent="0.35">
      <c r="A123" s="99"/>
      <c r="B123" s="99"/>
      <c r="C123" s="99"/>
      <c r="D123" s="99"/>
      <c r="E123" s="99"/>
      <c r="F123" s="99"/>
      <c r="G123" s="99"/>
      <c r="H123" s="99"/>
      <c r="I123" s="99"/>
      <c r="J123" s="99"/>
      <c r="K123" s="99"/>
      <c r="L123" s="99"/>
      <c r="M123" s="99"/>
    </row>
    <row r="124" spans="1:13" x14ac:dyDescent="0.35">
      <c r="A124" s="99"/>
      <c r="B124" s="99"/>
      <c r="C124" s="99"/>
      <c r="D124" s="99"/>
      <c r="E124" s="99"/>
      <c r="F124" s="99"/>
      <c r="G124" s="99"/>
      <c r="H124" s="99"/>
      <c r="I124" s="99"/>
      <c r="J124" s="99"/>
      <c r="K124" s="99"/>
      <c r="L124" s="99"/>
      <c r="M124" s="99"/>
    </row>
    <row r="125" spans="1:13" x14ac:dyDescent="0.35">
      <c r="A125" s="99"/>
      <c r="B125" s="99"/>
      <c r="C125" s="99"/>
      <c r="D125" s="99"/>
      <c r="E125" s="99"/>
      <c r="F125" s="99"/>
      <c r="G125" s="99"/>
      <c r="H125" s="99"/>
      <c r="I125" s="99"/>
      <c r="J125" s="99"/>
      <c r="K125" s="99"/>
      <c r="L125" s="99"/>
      <c r="M125" s="99"/>
    </row>
    <row r="126" spans="1:13" x14ac:dyDescent="0.35">
      <c r="A126" s="99"/>
      <c r="B126" s="99"/>
      <c r="C126" s="99"/>
      <c r="D126" s="99"/>
      <c r="E126" s="99"/>
      <c r="F126" s="99"/>
      <c r="G126" s="99"/>
      <c r="H126" s="99"/>
      <c r="I126" s="99"/>
      <c r="J126" s="99"/>
      <c r="K126" s="99"/>
      <c r="L126" s="99"/>
      <c r="M126" s="99"/>
    </row>
    <row r="127" spans="1:13" x14ac:dyDescent="0.35">
      <c r="A127" s="99"/>
      <c r="B127" s="99"/>
      <c r="C127" s="99"/>
      <c r="D127" s="99"/>
      <c r="E127" s="99"/>
      <c r="F127" s="99"/>
      <c r="G127" s="99"/>
      <c r="H127" s="99"/>
      <c r="I127" s="99"/>
      <c r="J127" s="99"/>
      <c r="K127" s="99"/>
      <c r="L127" s="99"/>
      <c r="M127" s="99"/>
    </row>
    <row r="128" spans="1:13" x14ac:dyDescent="0.35">
      <c r="A128" s="99"/>
      <c r="B128" s="99"/>
      <c r="C128" s="99"/>
      <c r="D128" s="99"/>
      <c r="E128" s="99"/>
      <c r="F128" s="99"/>
      <c r="G128" s="99"/>
      <c r="H128" s="99"/>
      <c r="I128" s="99"/>
      <c r="J128" s="99"/>
      <c r="K128" s="99"/>
      <c r="L128" s="99"/>
      <c r="M128" s="99"/>
    </row>
    <row r="129" spans="1:13" x14ac:dyDescent="0.35">
      <c r="A129" s="99"/>
      <c r="B129" s="99"/>
      <c r="C129" s="99"/>
      <c r="D129" s="99"/>
      <c r="E129" s="99"/>
      <c r="F129" s="99"/>
      <c r="G129" s="99"/>
      <c r="H129" s="99"/>
      <c r="I129" s="99"/>
      <c r="J129" s="99"/>
      <c r="K129" s="99"/>
      <c r="L129" s="99"/>
      <c r="M129" s="99"/>
    </row>
    <row r="130" spans="1:13" x14ac:dyDescent="0.35">
      <c r="A130" s="99"/>
      <c r="B130" s="99"/>
      <c r="C130" s="99"/>
      <c r="D130" s="99"/>
      <c r="E130" s="99"/>
      <c r="F130" s="99"/>
      <c r="G130" s="99"/>
      <c r="H130" s="99"/>
      <c r="I130" s="99"/>
      <c r="J130" s="99"/>
      <c r="K130" s="99"/>
      <c r="L130" s="99"/>
      <c r="M130" s="99"/>
    </row>
    <row r="131" spans="1:13" x14ac:dyDescent="0.35">
      <c r="A131" s="99"/>
      <c r="B131" s="99"/>
      <c r="C131" s="99"/>
      <c r="D131" s="99"/>
      <c r="E131" s="99"/>
      <c r="F131" s="99"/>
      <c r="G131" s="99"/>
      <c r="H131" s="99"/>
      <c r="I131" s="99"/>
      <c r="J131" s="99"/>
      <c r="K131" s="99"/>
      <c r="L131" s="99"/>
      <c r="M131" s="99"/>
    </row>
    <row r="132" spans="1:13" x14ac:dyDescent="0.35">
      <c r="A132" s="99"/>
      <c r="B132" s="99"/>
      <c r="C132" s="99"/>
      <c r="D132" s="99"/>
      <c r="E132" s="99"/>
      <c r="F132" s="99"/>
      <c r="G132" s="99"/>
      <c r="H132" s="99"/>
      <c r="I132" s="99"/>
      <c r="J132" s="99"/>
      <c r="K132" s="99"/>
      <c r="L132" s="99"/>
      <c r="M132" s="99"/>
    </row>
    <row r="133" spans="1:13" x14ac:dyDescent="0.35">
      <c r="A133" s="99"/>
      <c r="B133" s="99"/>
      <c r="C133" s="99"/>
      <c r="D133" s="99"/>
      <c r="E133" s="99"/>
      <c r="F133" s="99"/>
      <c r="G133" s="99"/>
      <c r="H133" s="99"/>
      <c r="I133" s="99"/>
      <c r="J133" s="99"/>
      <c r="K133" s="99"/>
      <c r="L133" s="99"/>
      <c r="M133" s="99"/>
    </row>
    <row r="134" spans="1:13" x14ac:dyDescent="0.35">
      <c r="A134" s="99"/>
      <c r="B134" s="99"/>
      <c r="C134" s="99"/>
      <c r="D134" s="99"/>
      <c r="E134" s="99"/>
      <c r="F134" s="99"/>
      <c r="G134" s="99"/>
      <c r="H134" s="99"/>
      <c r="I134" s="99"/>
      <c r="J134" s="99"/>
      <c r="K134" s="99"/>
      <c r="L134" s="99"/>
      <c r="M134" s="99"/>
    </row>
    <row r="135" spans="1:13" x14ac:dyDescent="0.35">
      <c r="A135" s="99"/>
      <c r="B135" s="99"/>
      <c r="C135" s="99"/>
      <c r="D135" s="99"/>
      <c r="E135" s="99"/>
      <c r="F135" s="99"/>
      <c r="G135" s="99"/>
      <c r="H135" s="99"/>
      <c r="I135" s="99"/>
      <c r="J135" s="99"/>
      <c r="K135" s="99"/>
      <c r="L135" s="99"/>
      <c r="M135" s="99"/>
    </row>
    <row r="136" spans="1:13" x14ac:dyDescent="0.35">
      <c r="A136" s="99"/>
      <c r="B136" s="99"/>
      <c r="C136" s="99"/>
      <c r="D136" s="99"/>
      <c r="E136" s="99"/>
      <c r="F136" s="99"/>
      <c r="G136" s="99"/>
      <c r="H136" s="99"/>
      <c r="I136" s="99"/>
      <c r="J136" s="99"/>
      <c r="K136" s="99"/>
      <c r="L136" s="99"/>
      <c r="M136" s="99"/>
    </row>
    <row r="137" spans="1:13" x14ac:dyDescent="0.35">
      <c r="A137" s="99"/>
      <c r="B137" s="99"/>
      <c r="C137" s="99"/>
      <c r="D137" s="99"/>
      <c r="E137" s="99"/>
      <c r="F137" s="99"/>
      <c r="G137" s="99"/>
      <c r="H137" s="99"/>
      <c r="I137" s="99"/>
      <c r="J137" s="99"/>
      <c r="K137" s="99"/>
      <c r="L137" s="99"/>
      <c r="M137" s="99"/>
    </row>
    <row r="138" spans="1:13" x14ac:dyDescent="0.35">
      <c r="A138" s="99"/>
      <c r="B138" s="99"/>
      <c r="C138" s="99"/>
      <c r="D138" s="99"/>
      <c r="E138" s="99"/>
      <c r="F138" s="99"/>
      <c r="G138" s="99"/>
      <c r="H138" s="99"/>
      <c r="I138" s="99"/>
      <c r="J138" s="99"/>
      <c r="K138" s="99"/>
      <c r="L138" s="99"/>
      <c r="M138" s="99"/>
    </row>
    <row r="139" spans="1:13" x14ac:dyDescent="0.35">
      <c r="A139" s="99"/>
      <c r="B139" s="99"/>
      <c r="J139" s="99"/>
      <c r="K139" s="99"/>
      <c r="L139" s="99"/>
      <c r="M139" s="99"/>
    </row>
    <row r="140" spans="1:13" x14ac:dyDescent="0.35">
      <c r="A140" s="99"/>
      <c r="B140" s="99"/>
      <c r="J140" s="99"/>
      <c r="K140" s="99"/>
      <c r="L140" s="99"/>
      <c r="M140" s="99"/>
    </row>
    <row r="141" spans="1:13" x14ac:dyDescent="0.35">
      <c r="A141" s="99"/>
      <c r="B141" s="99"/>
      <c r="J141" s="99"/>
      <c r="K141" s="99"/>
      <c r="L141" s="99"/>
      <c r="M141" s="99"/>
    </row>
    <row r="142" spans="1:13" x14ac:dyDescent="0.35">
      <c r="A142" s="99"/>
      <c r="B142" s="99"/>
      <c r="J142" s="99"/>
      <c r="K142" s="99"/>
      <c r="L142" s="99"/>
      <c r="M142" s="99"/>
    </row>
    <row r="143" spans="1:13" x14ac:dyDescent="0.35">
      <c r="A143" s="99"/>
      <c r="B143" s="99"/>
      <c r="J143" s="99"/>
      <c r="K143" s="99"/>
      <c r="L143" s="99"/>
      <c r="M143" s="99"/>
    </row>
    <row r="144" spans="1:13" x14ac:dyDescent="0.35">
      <c r="A144" s="99"/>
      <c r="B144" s="99"/>
      <c r="J144" s="99"/>
      <c r="K144" s="99"/>
      <c r="L144" s="99"/>
      <c r="M144" s="99"/>
    </row>
    <row r="145" spans="1:13" x14ac:dyDescent="0.35">
      <c r="A145" s="99"/>
      <c r="B145" s="99"/>
      <c r="J145" s="99"/>
      <c r="K145" s="99"/>
      <c r="L145" s="99"/>
      <c r="M145" s="99"/>
    </row>
    <row r="146" spans="1:13" x14ac:dyDescent="0.35">
      <c r="A146" s="99"/>
      <c r="B146" s="99"/>
      <c r="J146" s="99"/>
      <c r="K146" s="99"/>
      <c r="L146" s="99"/>
      <c r="M146" s="99"/>
    </row>
    <row r="147" spans="1:13" x14ac:dyDescent="0.35">
      <c r="A147" s="99"/>
      <c r="B147" s="99"/>
      <c r="J147" s="99"/>
      <c r="K147" s="99"/>
      <c r="L147" s="99"/>
      <c r="M147" s="99"/>
    </row>
    <row r="148" spans="1:13" x14ac:dyDescent="0.35">
      <c r="B148" s="99"/>
      <c r="L148" s="99"/>
    </row>
  </sheetData>
  <mergeCells count="112">
    <mergeCell ref="D63:E63"/>
    <mergeCell ref="H63:I63"/>
    <mergeCell ref="H38:I38"/>
    <mergeCell ref="D39:E39"/>
    <mergeCell ref="H39:I39"/>
    <mergeCell ref="D40:E40"/>
    <mergeCell ref="H40:I40"/>
    <mergeCell ref="D71:E71"/>
    <mergeCell ref="H71:I71"/>
    <mergeCell ref="D68:E68"/>
    <mergeCell ref="H68:I68"/>
    <mergeCell ref="D69:E69"/>
    <mergeCell ref="H69:I69"/>
    <mergeCell ref="D70:E70"/>
    <mergeCell ref="H70:I70"/>
    <mergeCell ref="D65:E65"/>
    <mergeCell ref="H65:I65"/>
    <mergeCell ref="D66:E66"/>
    <mergeCell ref="H66:I66"/>
    <mergeCell ref="D67:E67"/>
    <mergeCell ref="H67:I67"/>
    <mergeCell ref="H15:I15"/>
    <mergeCell ref="H16:I16"/>
    <mergeCell ref="H17:I17"/>
    <mergeCell ref="H18:I18"/>
    <mergeCell ref="H9:I9"/>
    <mergeCell ref="H10:I10"/>
    <mergeCell ref="H11:I11"/>
    <mergeCell ref="H12:I12"/>
    <mergeCell ref="H13:I13"/>
    <mergeCell ref="D88:F88"/>
    <mergeCell ref="D89:F89"/>
    <mergeCell ref="C5:K5"/>
    <mergeCell ref="D83:F83"/>
    <mergeCell ref="D84:F84"/>
    <mergeCell ref="D85:F85"/>
    <mergeCell ref="D86:F86"/>
    <mergeCell ref="D87:F87"/>
    <mergeCell ref="D44:E44"/>
    <mergeCell ref="H33:I33"/>
    <mergeCell ref="H43:I43"/>
    <mergeCell ref="H44:I44"/>
    <mergeCell ref="D82:F82"/>
    <mergeCell ref="C62:C74"/>
    <mergeCell ref="D61:E61"/>
    <mergeCell ref="D73:E73"/>
    <mergeCell ref="H61:I61"/>
    <mergeCell ref="E47:J47"/>
    <mergeCell ref="E48:J48"/>
    <mergeCell ref="D62:E62"/>
    <mergeCell ref="H62:I62"/>
    <mergeCell ref="F61:G61"/>
    <mergeCell ref="D64:E64"/>
    <mergeCell ref="H64:I64"/>
    <mergeCell ref="I87:K87"/>
    <mergeCell ref="H72:I72"/>
    <mergeCell ref="I82:K82"/>
    <mergeCell ref="I83:K83"/>
    <mergeCell ref="I84:K84"/>
    <mergeCell ref="I85:K85"/>
    <mergeCell ref="I86:K86"/>
    <mergeCell ref="E77:J77"/>
    <mergeCell ref="D72:E72"/>
    <mergeCell ref="H73:I73"/>
    <mergeCell ref="E76:J76"/>
    <mergeCell ref="C79:E79"/>
    <mergeCell ref="F79:K79"/>
    <mergeCell ref="F32:G32"/>
    <mergeCell ref="D27:K30"/>
    <mergeCell ref="D32:E32"/>
    <mergeCell ref="H32:I32"/>
    <mergeCell ref="C50:J50"/>
    <mergeCell ref="D51:K58"/>
    <mergeCell ref="D33:E33"/>
    <mergeCell ref="D43:E43"/>
    <mergeCell ref="D34:E34"/>
    <mergeCell ref="H34:I34"/>
    <mergeCell ref="D35:E35"/>
    <mergeCell ref="H35:I35"/>
    <mergeCell ref="D36:E36"/>
    <mergeCell ref="H36:I36"/>
    <mergeCell ref="D37:E37"/>
    <mergeCell ref="H37:I37"/>
    <mergeCell ref="D38:E38"/>
    <mergeCell ref="D41:E41"/>
    <mergeCell ref="H41:I41"/>
    <mergeCell ref="D42:E42"/>
    <mergeCell ref="H42:I42"/>
    <mergeCell ref="C3:K3"/>
    <mergeCell ref="C4:K4"/>
    <mergeCell ref="C26:J26"/>
    <mergeCell ref="D8:E8"/>
    <mergeCell ref="D7:E7"/>
    <mergeCell ref="H7:I7"/>
    <mergeCell ref="H19:I19"/>
    <mergeCell ref="H8:I8"/>
    <mergeCell ref="E23:J23"/>
    <mergeCell ref="E24:J24"/>
    <mergeCell ref="D22:K22"/>
    <mergeCell ref="F7:G7"/>
    <mergeCell ref="D18:E18"/>
    <mergeCell ref="D19:E19"/>
    <mergeCell ref="D15:E15"/>
    <mergeCell ref="D16:E16"/>
    <mergeCell ref="D17:E17"/>
    <mergeCell ref="D12:E12"/>
    <mergeCell ref="D13:E13"/>
    <mergeCell ref="D14:E14"/>
    <mergeCell ref="D9:E9"/>
    <mergeCell ref="D10:E10"/>
    <mergeCell ref="D11:E11"/>
    <mergeCell ref="H14:I14"/>
  </mergeCells>
  <dataValidations count="5">
    <dataValidation allowBlank="1" showInputMessage="1" showErrorMessage="1" prompt="Report on the progress at output level and explain how it relates to the key milestone (outcome/project component)" sqref="J7 J32 J61" xr:uid="{1B9734F0-50A7-479D-ABFE-1CB451E9E6F9}"/>
    <dataValidation allowBlank="1" showInputMessage="1" showErrorMessage="1" prompt="Refers to the progress expected to be reached at project finalization. " sqref="H7:I7 H32:I32 H61:I61" xr:uid="{796D07AB-DB36-4395-BBDF-F15569F365CC}"/>
    <dataValidation allowBlank="1" showInputMessage="1" showErrorMessage="1" prompt="Please use the drop-down menu to fill this section" sqref="F7:G7 F32:G32 F61:G61" xr:uid="{DBE09938-904E-475E-B929-C73798B23CCA}"/>
    <dataValidation allowBlank="1" showInputMessage="1" showErrorMessage="1" prompt="Report the project components/outcomes as in the project document " sqref="D7:E7 D32:E32 D61:E61" xr:uid="{DC1DFBE9-63D6-4B24-9A8E-F739A97F9FBC}"/>
    <dataValidation type="list" allowBlank="1" showInputMessage="1" showErrorMessage="1" prompt="Please use drop down menu to enter data " sqref="F33:G44 F62:G73 F8:G19" xr:uid="{C63439B7-344C-4846-A679-5884668B3792}">
      <formula1>"Outcome 1, Outcome 2, Outcome 3, Outcome 4, Outcome 5, Outcome 6, Outcome 7, Outcome 8"</formula1>
    </dataValidation>
  </dataValidations>
  <hyperlinks>
    <hyperlink ref="E48" r:id="rId1" xr:uid="{5379AED6-E3FB-D341-8659-9A44779E1EC6}"/>
    <hyperlink ref="E77" r:id="rId2" xr:uid="{B513914D-27BD-0147-A653-A6B5D4CFBA6E}"/>
    <hyperlink ref="E24" r:id="rId3" xr:uid="{588FBA70-0BEB-DF4F-B12E-7511A31FFAB6}"/>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26"/>
  <sheetViews>
    <sheetView topLeftCell="A7" workbookViewId="0">
      <selection activeCell="K13" sqref="K13"/>
    </sheetView>
  </sheetViews>
  <sheetFormatPr defaultColWidth="8.81640625" defaultRowHeight="14.5" x14ac:dyDescent="0.35"/>
  <cols>
    <col min="1" max="1" width="1.453125" customWidth="1"/>
    <col min="2" max="2" width="1.81640625" customWidth="1"/>
    <col min="3" max="3" width="22.453125" customWidth="1"/>
    <col min="4" max="4" width="11.453125" customWidth="1"/>
    <col min="5" max="5" width="23.6328125" customWidth="1"/>
    <col min="6" max="6" width="17.36328125" customWidth="1"/>
    <col min="7" max="7" width="17.81640625" customWidth="1"/>
    <col min="8" max="8" width="16.81640625" customWidth="1"/>
    <col min="9" max="10" width="1.6328125" customWidth="1"/>
  </cols>
  <sheetData>
    <row r="1" spans="2:9" ht="15" thickBot="1" x14ac:dyDescent="0.4"/>
    <row r="2" spans="2:9" ht="15" thickBot="1" x14ac:dyDescent="0.4">
      <c r="B2" s="41"/>
      <c r="C2" s="42"/>
      <c r="D2" s="43"/>
      <c r="E2" s="43"/>
      <c r="F2" s="43"/>
      <c r="G2" s="43"/>
      <c r="H2" s="43"/>
      <c r="I2" s="44"/>
    </row>
    <row r="3" spans="2:9" ht="20.5" thickBot="1" x14ac:dyDescent="0.45">
      <c r="B3" s="92"/>
      <c r="C3" s="563" t="s">
        <v>235</v>
      </c>
      <c r="D3" s="771"/>
      <c r="E3" s="771"/>
      <c r="F3" s="771"/>
      <c r="G3" s="771"/>
      <c r="H3" s="772"/>
      <c r="I3" s="94"/>
    </row>
    <row r="4" spans="2:9" x14ac:dyDescent="0.35">
      <c r="B4" s="45"/>
      <c r="C4" s="773" t="s">
        <v>236</v>
      </c>
      <c r="D4" s="773"/>
      <c r="E4" s="773"/>
      <c r="F4" s="773"/>
      <c r="G4" s="773"/>
      <c r="H4" s="773"/>
      <c r="I4" s="46"/>
    </row>
    <row r="5" spans="2:9" x14ac:dyDescent="0.35">
      <c r="B5" s="45"/>
      <c r="C5" s="762"/>
      <c r="D5" s="762"/>
      <c r="E5" s="762"/>
      <c r="F5" s="762"/>
      <c r="G5" s="762"/>
      <c r="H5" s="762"/>
      <c r="I5" s="46"/>
    </row>
    <row r="6" spans="2:9" ht="46" customHeight="1" thickBot="1" x14ac:dyDescent="0.4">
      <c r="B6" s="45"/>
      <c r="C6" s="776" t="s">
        <v>237</v>
      </c>
      <c r="D6" s="776"/>
      <c r="E6" s="48"/>
      <c r="F6" s="48"/>
      <c r="G6" s="48"/>
      <c r="H6" s="48"/>
      <c r="I6" s="46"/>
    </row>
    <row r="7" spans="2:9" ht="30" customHeight="1" thickBot="1" x14ac:dyDescent="0.4">
      <c r="B7" s="45"/>
      <c r="C7" s="496" t="s">
        <v>234</v>
      </c>
      <c r="D7" s="774" t="s">
        <v>233</v>
      </c>
      <c r="E7" s="774"/>
      <c r="F7" s="497" t="s">
        <v>232</v>
      </c>
      <c r="G7" s="497" t="s">
        <v>261</v>
      </c>
      <c r="H7" s="155" t="s">
        <v>267</v>
      </c>
      <c r="I7" s="46"/>
    </row>
    <row r="8" spans="2:9" ht="70" x14ac:dyDescent="0.35">
      <c r="B8" s="50"/>
      <c r="C8" s="498" t="s">
        <v>1020</v>
      </c>
      <c r="D8" s="775" t="s">
        <v>1021</v>
      </c>
      <c r="E8" s="775"/>
      <c r="F8" s="495" t="s">
        <v>1022</v>
      </c>
      <c r="G8" s="495" t="s">
        <v>1022</v>
      </c>
      <c r="H8" s="499" t="s">
        <v>1023</v>
      </c>
      <c r="I8" s="51"/>
    </row>
    <row r="9" spans="2:9" ht="70" x14ac:dyDescent="0.35">
      <c r="B9" s="50"/>
      <c r="C9" s="500" t="s">
        <v>1024</v>
      </c>
      <c r="D9" s="768" t="s">
        <v>1025</v>
      </c>
      <c r="E9" s="768"/>
      <c r="F9" s="494" t="s">
        <v>1026</v>
      </c>
      <c r="G9" s="494" t="s">
        <v>1026</v>
      </c>
      <c r="H9" s="501" t="s">
        <v>1027</v>
      </c>
      <c r="I9" s="51"/>
    </row>
    <row r="10" spans="2:9" ht="42" x14ac:dyDescent="0.35">
      <c r="B10" s="50"/>
      <c r="C10" s="500" t="s">
        <v>1028</v>
      </c>
      <c r="D10" s="768" t="s">
        <v>1029</v>
      </c>
      <c r="E10" s="768"/>
      <c r="F10" s="494">
        <v>1</v>
      </c>
      <c r="G10" s="494">
        <v>1</v>
      </c>
      <c r="H10" s="501" t="s">
        <v>1030</v>
      </c>
      <c r="I10" s="51"/>
    </row>
    <row r="11" spans="2:9" ht="48" customHeight="1" x14ac:dyDescent="0.35">
      <c r="B11" s="50"/>
      <c r="C11" s="500" t="s">
        <v>1031</v>
      </c>
      <c r="D11" s="768" t="s">
        <v>1032</v>
      </c>
      <c r="E11" s="768"/>
      <c r="F11" s="494">
        <v>1</v>
      </c>
      <c r="G11" s="494">
        <v>1</v>
      </c>
      <c r="H11" s="501">
        <v>3</v>
      </c>
      <c r="I11" s="51"/>
    </row>
    <row r="12" spans="2:9" ht="44" customHeight="1" thickBot="1" x14ac:dyDescent="0.4">
      <c r="B12" s="50"/>
      <c r="C12" s="502" t="s">
        <v>1033</v>
      </c>
      <c r="D12" s="767" t="s">
        <v>1034</v>
      </c>
      <c r="E12" s="767"/>
      <c r="F12" s="503">
        <v>0</v>
      </c>
      <c r="G12" s="503">
        <v>4</v>
      </c>
      <c r="H12" s="504">
        <v>3</v>
      </c>
      <c r="I12" s="51"/>
    </row>
    <row r="13" spans="2:9" ht="128" customHeight="1" x14ac:dyDescent="0.35">
      <c r="B13" s="50"/>
      <c r="C13" s="505" t="s">
        <v>1035</v>
      </c>
      <c r="D13" s="765" t="s">
        <v>1036</v>
      </c>
      <c r="E13" s="765"/>
      <c r="F13" s="506">
        <v>0</v>
      </c>
      <c r="G13" s="541" t="s">
        <v>1087</v>
      </c>
      <c r="H13" s="507" t="s">
        <v>1088</v>
      </c>
      <c r="I13" s="51"/>
    </row>
    <row r="14" spans="2:9" ht="76" customHeight="1" x14ac:dyDescent="0.35">
      <c r="B14" s="50"/>
      <c r="C14" s="500" t="s">
        <v>1037</v>
      </c>
      <c r="D14" s="768" t="s">
        <v>1038</v>
      </c>
      <c r="E14" s="768"/>
      <c r="F14" s="494">
        <v>0</v>
      </c>
      <c r="G14" s="494">
        <v>1</v>
      </c>
      <c r="H14" s="501">
        <v>1</v>
      </c>
      <c r="I14" s="51"/>
    </row>
    <row r="15" spans="2:9" ht="76" customHeight="1" x14ac:dyDescent="0.35">
      <c r="B15" s="50"/>
      <c r="C15" s="500" t="s">
        <v>1039</v>
      </c>
      <c r="D15" s="766" t="s">
        <v>1040</v>
      </c>
      <c r="E15" s="766"/>
      <c r="F15" s="494">
        <v>0</v>
      </c>
      <c r="G15" s="494">
        <v>16</v>
      </c>
      <c r="H15" s="501">
        <v>16</v>
      </c>
      <c r="I15" s="51"/>
    </row>
    <row r="16" spans="2:9" ht="76" customHeight="1" x14ac:dyDescent="0.35">
      <c r="B16" s="50"/>
      <c r="C16" s="500" t="s">
        <v>1041</v>
      </c>
      <c r="D16" s="768" t="s">
        <v>1042</v>
      </c>
      <c r="E16" s="768"/>
      <c r="F16" s="494">
        <v>0</v>
      </c>
      <c r="G16" s="494">
        <v>16</v>
      </c>
      <c r="H16" s="501">
        <v>16</v>
      </c>
      <c r="I16" s="51"/>
    </row>
    <row r="17" spans="2:9" ht="98" x14ac:dyDescent="0.35">
      <c r="B17" s="50"/>
      <c r="C17" s="500" t="s">
        <v>1043</v>
      </c>
      <c r="D17" s="768" t="s">
        <v>1044</v>
      </c>
      <c r="E17" s="768"/>
      <c r="F17" s="494">
        <v>0</v>
      </c>
      <c r="G17" s="539" t="s">
        <v>1085</v>
      </c>
      <c r="H17" s="508" t="s">
        <v>1045</v>
      </c>
      <c r="I17" s="51"/>
    </row>
    <row r="18" spans="2:9" ht="98.5" thickBot="1" x14ac:dyDescent="0.4">
      <c r="B18" s="50"/>
      <c r="C18" s="502" t="s">
        <v>1046</v>
      </c>
      <c r="D18" s="767" t="s">
        <v>1047</v>
      </c>
      <c r="E18" s="767"/>
      <c r="F18" s="503">
        <v>0</v>
      </c>
      <c r="G18" s="540" t="s">
        <v>1086</v>
      </c>
      <c r="H18" s="509" t="s">
        <v>1048</v>
      </c>
      <c r="I18" s="51"/>
    </row>
    <row r="19" spans="2:9" ht="199" customHeight="1" x14ac:dyDescent="0.35">
      <c r="B19" s="50"/>
      <c r="C19" s="505" t="s">
        <v>1049</v>
      </c>
      <c r="D19" s="765" t="s">
        <v>1050</v>
      </c>
      <c r="E19" s="765"/>
      <c r="F19" s="506">
        <v>0</v>
      </c>
      <c r="G19" s="506">
        <v>0</v>
      </c>
      <c r="H19" s="510" t="s">
        <v>1051</v>
      </c>
      <c r="I19" s="51"/>
    </row>
    <row r="20" spans="2:9" ht="98" x14ac:dyDescent="0.35">
      <c r="B20" s="50"/>
      <c r="C20" s="769" t="s">
        <v>1052</v>
      </c>
      <c r="D20" s="768" t="s">
        <v>1053</v>
      </c>
      <c r="E20" s="768"/>
      <c r="F20" s="494" t="s">
        <v>1054</v>
      </c>
      <c r="G20" s="494">
        <v>0</v>
      </c>
      <c r="H20" s="501" t="s">
        <v>1055</v>
      </c>
      <c r="I20" s="51"/>
    </row>
    <row r="21" spans="2:9" ht="84" x14ac:dyDescent="0.35">
      <c r="B21" s="50"/>
      <c r="C21" s="769"/>
      <c r="D21" s="768" t="s">
        <v>1056</v>
      </c>
      <c r="E21" s="768"/>
      <c r="F21" s="494">
        <v>0</v>
      </c>
      <c r="G21" s="494">
        <v>0</v>
      </c>
      <c r="H21" s="501" t="s">
        <v>1057</v>
      </c>
      <c r="I21" s="51"/>
    </row>
    <row r="22" spans="2:9" ht="112.5" thickBot="1" x14ac:dyDescent="0.4">
      <c r="B22" s="50"/>
      <c r="C22" s="770"/>
      <c r="D22" s="767" t="s">
        <v>1058</v>
      </c>
      <c r="E22" s="767"/>
      <c r="F22" s="503">
        <v>0</v>
      </c>
      <c r="G22" s="503">
        <v>0</v>
      </c>
      <c r="H22" s="504" t="s">
        <v>1059</v>
      </c>
      <c r="I22" s="51"/>
    </row>
    <row r="23" spans="2:9" ht="98" x14ac:dyDescent="0.35">
      <c r="B23" s="50"/>
      <c r="C23" s="505" t="s">
        <v>1060</v>
      </c>
      <c r="D23" s="765" t="s">
        <v>1061</v>
      </c>
      <c r="E23" s="765"/>
      <c r="F23" s="511">
        <v>0</v>
      </c>
      <c r="G23" s="511">
        <v>6</v>
      </c>
      <c r="H23" s="512">
        <v>4</v>
      </c>
      <c r="I23" s="51"/>
    </row>
    <row r="24" spans="2:9" ht="63" customHeight="1" x14ac:dyDescent="0.35">
      <c r="B24" s="50"/>
      <c r="C24" s="500" t="s">
        <v>1062</v>
      </c>
      <c r="D24" s="766" t="s">
        <v>1063</v>
      </c>
      <c r="E24" s="766"/>
      <c r="F24" s="494">
        <v>0</v>
      </c>
      <c r="G24" s="539" t="s">
        <v>1089</v>
      </c>
      <c r="H24" s="508" t="s">
        <v>1064</v>
      </c>
      <c r="I24" s="51"/>
    </row>
    <row r="25" spans="2:9" ht="32" customHeight="1" thickBot="1" x14ac:dyDescent="0.4">
      <c r="B25" s="50"/>
      <c r="C25" s="502" t="s">
        <v>1065</v>
      </c>
      <c r="D25" s="764" t="s">
        <v>1066</v>
      </c>
      <c r="E25" s="764"/>
      <c r="F25" s="503">
        <v>0</v>
      </c>
      <c r="G25" s="540">
        <v>5</v>
      </c>
      <c r="H25" s="513">
        <v>4</v>
      </c>
      <c r="I25" s="51"/>
    </row>
    <row r="26" spans="2:9" ht="15" thickBot="1" x14ac:dyDescent="0.4">
      <c r="B26" s="101"/>
      <c r="C26" s="102"/>
      <c r="D26" s="102"/>
      <c r="E26" s="102"/>
      <c r="F26" s="102"/>
      <c r="G26" s="102"/>
      <c r="H26" s="102"/>
      <c r="I26" s="103"/>
    </row>
  </sheetData>
  <mergeCells count="24">
    <mergeCell ref="C20:C22"/>
    <mergeCell ref="C3:H3"/>
    <mergeCell ref="C4:H4"/>
    <mergeCell ref="C5:H5"/>
    <mergeCell ref="D7:E7"/>
    <mergeCell ref="D8:E8"/>
    <mergeCell ref="C6:D6"/>
    <mergeCell ref="D9:E9"/>
    <mergeCell ref="D10:E10"/>
    <mergeCell ref="D11:E11"/>
    <mergeCell ref="D12:E12"/>
    <mergeCell ref="D25:E25"/>
    <mergeCell ref="D19:E19"/>
    <mergeCell ref="D13:E13"/>
    <mergeCell ref="D23:E23"/>
    <mergeCell ref="D24:E24"/>
    <mergeCell ref="D18:E18"/>
    <mergeCell ref="D16:E16"/>
    <mergeCell ref="D21:E21"/>
    <mergeCell ref="D22:E22"/>
    <mergeCell ref="D20:E20"/>
    <mergeCell ref="D14:E14"/>
    <mergeCell ref="D15:E15"/>
    <mergeCell ref="D17:E17"/>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topLeftCell="A33" workbookViewId="0">
      <selection activeCell="D41" sqref="D41"/>
    </sheetView>
  </sheetViews>
  <sheetFormatPr defaultColWidth="8.81640625" defaultRowHeight="14.5" x14ac:dyDescent="0.35"/>
  <cols>
    <col min="1" max="1" width="1.36328125" customWidth="1"/>
    <col min="2" max="2" width="2" customWidth="1"/>
    <col min="3" max="3" width="45.36328125" customWidth="1"/>
    <col min="4" max="4" width="50.453125" style="6" customWidth="1"/>
    <col min="5" max="5" width="2.453125" customWidth="1"/>
    <col min="6" max="6" width="1.453125" customWidth="1"/>
  </cols>
  <sheetData>
    <row r="1" spans="2:5" ht="15" thickBot="1" x14ac:dyDescent="0.4"/>
    <row r="2" spans="2:5" ht="15" thickBot="1" x14ac:dyDescent="0.4">
      <c r="B2" s="117"/>
      <c r="C2" s="67"/>
      <c r="D2" s="67"/>
      <c r="E2" s="68"/>
    </row>
    <row r="3" spans="2:5" ht="18" thickBot="1" x14ac:dyDescent="0.4">
      <c r="B3" s="118"/>
      <c r="C3" s="779" t="s">
        <v>247</v>
      </c>
      <c r="D3" s="780"/>
      <c r="E3" s="119"/>
    </row>
    <row r="4" spans="2:5" x14ac:dyDescent="0.35">
      <c r="B4" s="118"/>
      <c r="C4" s="120"/>
      <c r="D4" s="120"/>
      <c r="E4" s="119"/>
    </row>
    <row r="5" spans="2:5" ht="15" thickBot="1" x14ac:dyDescent="0.4">
      <c r="B5" s="118"/>
      <c r="C5" s="121" t="s">
        <v>282</v>
      </c>
      <c r="D5" s="120"/>
      <c r="E5" s="119"/>
    </row>
    <row r="6" spans="2:5" ht="15" thickBot="1" x14ac:dyDescent="0.4">
      <c r="B6" s="118"/>
      <c r="C6" s="131" t="s">
        <v>248</v>
      </c>
      <c r="D6" s="132" t="s">
        <v>249</v>
      </c>
      <c r="E6" s="119"/>
    </row>
    <row r="7" spans="2:5" ht="322.5" thickBot="1" x14ac:dyDescent="0.4">
      <c r="B7" s="118"/>
      <c r="C7" s="122" t="s">
        <v>286</v>
      </c>
      <c r="D7" s="123" t="s">
        <v>1096</v>
      </c>
      <c r="E7" s="119"/>
    </row>
    <row r="8" spans="2:5" ht="378.5" thickBot="1" x14ac:dyDescent="0.4">
      <c r="B8" s="118"/>
      <c r="C8" s="124" t="s">
        <v>287</v>
      </c>
      <c r="D8" s="125" t="s">
        <v>1097</v>
      </c>
      <c r="E8" s="119"/>
    </row>
    <row r="9" spans="2:5" ht="84.5" thickBot="1" x14ac:dyDescent="0.4">
      <c r="B9" s="118"/>
      <c r="C9" s="408" t="s">
        <v>765</v>
      </c>
      <c r="D9" s="127" t="s">
        <v>1067</v>
      </c>
      <c r="E9" s="119"/>
    </row>
    <row r="10" spans="2:5" ht="42.5" thickBot="1" x14ac:dyDescent="0.4">
      <c r="B10" s="118"/>
      <c r="C10" s="364" t="s">
        <v>758</v>
      </c>
      <c r="D10" s="123"/>
      <c r="E10" s="119"/>
    </row>
    <row r="11" spans="2:5" ht="280.5" thickBot="1" x14ac:dyDescent="0.4">
      <c r="B11" s="118"/>
      <c r="C11" s="122" t="s">
        <v>759</v>
      </c>
      <c r="D11" s="123" t="s">
        <v>1068</v>
      </c>
      <c r="E11" s="119"/>
    </row>
    <row r="12" spans="2:5" ht="40" customHeight="1" x14ac:dyDescent="0.35">
      <c r="B12" s="118"/>
      <c r="C12" s="778" t="s">
        <v>766</v>
      </c>
      <c r="D12" s="778"/>
      <c r="E12" s="119"/>
    </row>
    <row r="13" spans="2:5" x14ac:dyDescent="0.35">
      <c r="B13" s="118"/>
      <c r="C13" s="120"/>
      <c r="D13" s="120"/>
      <c r="E13" s="119"/>
    </row>
    <row r="14" spans="2:5" ht="15" thickBot="1" x14ac:dyDescent="0.4">
      <c r="B14" s="118"/>
      <c r="C14" s="781" t="s">
        <v>283</v>
      </c>
      <c r="D14" s="781"/>
      <c r="E14" s="119"/>
    </row>
    <row r="15" spans="2:5" ht="15" thickBot="1" x14ac:dyDescent="0.4">
      <c r="B15" s="118"/>
      <c r="C15" s="133" t="s">
        <v>250</v>
      </c>
      <c r="D15" s="133" t="s">
        <v>249</v>
      </c>
      <c r="E15" s="119"/>
    </row>
    <row r="16" spans="2:5" ht="15" thickBot="1" x14ac:dyDescent="0.4">
      <c r="B16" s="118"/>
      <c r="C16" s="777" t="s">
        <v>284</v>
      </c>
      <c r="D16" s="777"/>
      <c r="E16" s="119"/>
    </row>
    <row r="17" spans="2:5" ht="210.5" thickBot="1" x14ac:dyDescent="0.4">
      <c r="B17" s="118"/>
      <c r="C17" s="126" t="s">
        <v>288</v>
      </c>
      <c r="D17" s="126" t="s">
        <v>1069</v>
      </c>
      <c r="E17" s="119"/>
    </row>
    <row r="18" spans="2:5" ht="182.5" thickBot="1" x14ac:dyDescent="0.4">
      <c r="B18" s="118"/>
      <c r="C18" s="126" t="s">
        <v>289</v>
      </c>
      <c r="D18" s="126" t="s">
        <v>1070</v>
      </c>
      <c r="E18" s="119"/>
    </row>
    <row r="19" spans="2:5" ht="15" thickBot="1" x14ac:dyDescent="0.4">
      <c r="B19" s="118"/>
      <c r="C19" s="782" t="s">
        <v>656</v>
      </c>
      <c r="D19" s="782"/>
      <c r="E19" s="119"/>
    </row>
    <row r="20" spans="2:5" ht="75.75" customHeight="1" thickBot="1" x14ac:dyDescent="0.4">
      <c r="B20" s="118"/>
      <c r="C20" s="261" t="s">
        <v>654</v>
      </c>
      <c r="D20" s="542" t="s">
        <v>879</v>
      </c>
      <c r="E20" s="119"/>
    </row>
    <row r="21" spans="2:5" ht="120.75" customHeight="1" thickBot="1" x14ac:dyDescent="0.4">
      <c r="B21" s="118"/>
      <c r="C21" s="261" t="s">
        <v>655</v>
      </c>
      <c r="D21" s="542" t="s">
        <v>879</v>
      </c>
      <c r="E21" s="119"/>
    </row>
    <row r="22" spans="2:5" ht="15" thickBot="1" x14ac:dyDescent="0.4">
      <c r="B22" s="118"/>
      <c r="C22" s="777" t="s">
        <v>285</v>
      </c>
      <c r="D22" s="777"/>
      <c r="E22" s="119"/>
    </row>
    <row r="23" spans="2:5" ht="210.5" thickBot="1" x14ac:dyDescent="0.4">
      <c r="B23" s="118"/>
      <c r="C23" s="126" t="s">
        <v>290</v>
      </c>
      <c r="D23" s="126" t="s">
        <v>1071</v>
      </c>
      <c r="E23" s="119"/>
    </row>
    <row r="24" spans="2:5" ht="126.5" thickBot="1" x14ac:dyDescent="0.4">
      <c r="B24" s="118"/>
      <c r="C24" s="126" t="s">
        <v>281</v>
      </c>
      <c r="D24" s="126" t="s">
        <v>1072</v>
      </c>
      <c r="E24" s="119"/>
    </row>
    <row r="25" spans="2:5" ht="15" thickBot="1" x14ac:dyDescent="0.4">
      <c r="B25" s="118"/>
      <c r="C25" s="777" t="s">
        <v>251</v>
      </c>
      <c r="D25" s="777"/>
      <c r="E25" s="119"/>
    </row>
    <row r="26" spans="2:5" ht="280.5" thickBot="1" x14ac:dyDescent="0.4">
      <c r="B26" s="118"/>
      <c r="C26" s="129" t="s">
        <v>252</v>
      </c>
      <c r="D26" s="543" t="s">
        <v>1098</v>
      </c>
      <c r="E26" s="119"/>
    </row>
    <row r="27" spans="2:5" ht="182.5" thickBot="1" x14ac:dyDescent="0.4">
      <c r="B27" s="118"/>
      <c r="C27" s="129" t="s">
        <v>253</v>
      </c>
      <c r="D27" s="543" t="s">
        <v>1073</v>
      </c>
      <c r="E27" s="119"/>
    </row>
    <row r="28" spans="2:5" ht="112.5" thickBot="1" x14ac:dyDescent="0.4">
      <c r="B28" s="118"/>
      <c r="C28" s="129" t="s">
        <v>254</v>
      </c>
      <c r="D28" s="543" t="s">
        <v>1074</v>
      </c>
      <c r="E28" s="119"/>
    </row>
    <row r="29" spans="2:5" ht="15" thickBot="1" x14ac:dyDescent="0.4">
      <c r="B29" s="118"/>
      <c r="C29" s="777" t="s">
        <v>255</v>
      </c>
      <c r="D29" s="777"/>
      <c r="E29" s="119"/>
    </row>
    <row r="30" spans="2:5" ht="168.5" thickBot="1" x14ac:dyDescent="0.4">
      <c r="B30" s="118"/>
      <c r="C30" s="126" t="s">
        <v>291</v>
      </c>
      <c r="D30" s="126" t="s">
        <v>1075</v>
      </c>
      <c r="E30" s="119"/>
    </row>
    <row r="31" spans="2:5" ht="42.5" thickBot="1" x14ac:dyDescent="0.4">
      <c r="B31" s="118"/>
      <c r="C31" s="261" t="s">
        <v>760</v>
      </c>
      <c r="D31" s="126" t="s">
        <v>1099</v>
      </c>
      <c r="E31" s="119"/>
    </row>
    <row r="32" spans="2:5" ht="70.5" thickBot="1" x14ac:dyDescent="0.4">
      <c r="B32" s="118"/>
      <c r="C32" s="261" t="s">
        <v>761</v>
      </c>
      <c r="D32" s="128"/>
      <c r="E32" s="119"/>
    </row>
    <row r="33" spans="2:5" ht="266.5" thickBot="1" x14ac:dyDescent="0.4">
      <c r="B33" s="118"/>
      <c r="C33" s="126" t="s">
        <v>292</v>
      </c>
      <c r="D33" s="126" t="s">
        <v>1100</v>
      </c>
      <c r="E33" s="119"/>
    </row>
    <row r="34" spans="2:5" ht="126.5" thickBot="1" x14ac:dyDescent="0.4">
      <c r="B34" s="118"/>
      <c r="C34" s="126" t="s">
        <v>256</v>
      </c>
      <c r="D34" s="126" t="s">
        <v>1076</v>
      </c>
      <c r="E34" s="119"/>
    </row>
    <row r="35" spans="2:5" ht="56.5" thickBot="1" x14ac:dyDescent="0.4">
      <c r="B35" s="118"/>
      <c r="C35" s="126" t="s">
        <v>293</v>
      </c>
      <c r="D35" s="126" t="s">
        <v>1077</v>
      </c>
      <c r="E35" s="119"/>
    </row>
    <row r="36" spans="2:5" ht="15" thickBot="1" x14ac:dyDescent="0.4">
      <c r="B36" s="118"/>
      <c r="C36" s="777" t="s">
        <v>762</v>
      </c>
      <c r="D36" s="777"/>
      <c r="E36" s="119"/>
    </row>
    <row r="37" spans="2:5" ht="28.5" thickBot="1" x14ac:dyDescent="0.4">
      <c r="B37" s="369"/>
      <c r="C37" s="406" t="s">
        <v>763</v>
      </c>
      <c r="D37" s="128"/>
      <c r="E37" s="369"/>
    </row>
    <row r="38" spans="2:5" ht="15" thickBot="1" x14ac:dyDescent="0.4">
      <c r="B38" s="118"/>
      <c r="C38" s="777" t="s">
        <v>764</v>
      </c>
      <c r="D38" s="777"/>
      <c r="E38" s="119"/>
    </row>
    <row r="39" spans="2:5" ht="45.5" customHeight="1" thickBot="1" x14ac:dyDescent="0.4">
      <c r="B39" s="118"/>
      <c r="C39" s="407" t="s">
        <v>837</v>
      </c>
      <c r="D39" s="128"/>
      <c r="E39" s="119"/>
    </row>
    <row r="40" spans="2:5" ht="28.5" thickBot="1" x14ac:dyDescent="0.4">
      <c r="B40" s="118"/>
      <c r="C40" s="407" t="s">
        <v>836</v>
      </c>
      <c r="D40" s="391"/>
      <c r="E40" s="119"/>
    </row>
    <row r="41" spans="2:5" ht="15" thickBot="1" x14ac:dyDescent="0.4">
      <c r="B41" s="160"/>
      <c r="C41" s="130"/>
      <c r="D41" s="130"/>
      <c r="E41" s="161"/>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3168650</xdr:colOff>
                    <xdr:row>38</xdr:row>
                    <xdr:rowOff>0</xdr:rowOff>
                  </from>
                  <to>
                    <xdr:col>3</xdr:col>
                    <xdr:colOff>590550</xdr:colOff>
                    <xdr:row>38</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A2:T336"/>
  <sheetViews>
    <sheetView showGridLines="0" zoomScale="80" zoomScaleNormal="80" zoomScalePageLayoutView="85" workbookViewId="0">
      <pane xSplit="3" ySplit="19" topLeftCell="K130" activePane="bottomRight" state="frozen"/>
      <selection pane="topRight" activeCell="D1" sqref="D1"/>
      <selection pane="bottomLeft" activeCell="A20" sqref="A20"/>
      <selection pane="bottomRight" activeCell="L67" sqref="L67:M67"/>
    </sheetView>
  </sheetViews>
  <sheetFormatPr defaultColWidth="8.81640625" defaultRowHeight="14.5" outlineLevelRow="1" x14ac:dyDescent="0.35"/>
  <cols>
    <col min="1" max="1" width="3" style="162" customWidth="1"/>
    <col min="2" max="2" width="28.453125" style="162" customWidth="1"/>
    <col min="3" max="3" width="50.453125" style="162" customWidth="1"/>
    <col min="4" max="4" width="34.36328125" style="162" customWidth="1"/>
    <col min="5" max="5" width="32" style="162" customWidth="1"/>
    <col min="6" max="6" width="26.6328125" style="162" customWidth="1"/>
    <col min="7" max="7" width="26.453125" style="162" bestFit="1" customWidth="1"/>
    <col min="8" max="8" width="30" style="162" customWidth="1"/>
    <col min="9" max="9" width="26.1796875" style="162" customWidth="1"/>
    <col min="10" max="10" width="25.81640625" style="162" customWidth="1"/>
    <col min="11" max="11" width="31" style="162" bestFit="1" customWidth="1"/>
    <col min="12" max="12" width="30.36328125" style="162" customWidth="1"/>
    <col min="13" max="13" width="27.1796875" style="162" bestFit="1" customWidth="1"/>
    <col min="14" max="14" width="25" style="162" customWidth="1"/>
    <col min="15" max="15" width="25.81640625" style="162" bestFit="1" customWidth="1"/>
    <col min="16" max="16" width="30.36328125" style="162" customWidth="1"/>
    <col min="17" max="17" width="27.1796875" style="162" bestFit="1" customWidth="1"/>
    <col min="18" max="18" width="24.36328125" style="162" customWidth="1"/>
    <col min="19" max="19" width="23.1796875" style="162" bestFit="1" customWidth="1"/>
    <col min="20" max="20" width="27.6328125" style="162" customWidth="1"/>
    <col min="21" max="16384" width="8.81640625" style="162"/>
  </cols>
  <sheetData>
    <row r="2" spans="2:19" ht="26" hidden="1" x14ac:dyDescent="0.35">
      <c r="B2" s="96"/>
      <c r="C2" s="901"/>
      <c r="D2" s="901"/>
      <c r="E2" s="901"/>
      <c r="F2" s="901"/>
      <c r="G2" s="901"/>
      <c r="H2" s="90"/>
      <c r="I2" s="90"/>
      <c r="J2" s="90"/>
      <c r="K2" s="90"/>
      <c r="L2" s="90"/>
      <c r="M2" s="90"/>
      <c r="N2" s="90"/>
      <c r="O2" s="90"/>
      <c r="P2" s="90"/>
      <c r="Q2" s="90"/>
      <c r="R2" s="90"/>
      <c r="S2" s="91"/>
    </row>
    <row r="3" spans="2:19" ht="26" hidden="1" x14ac:dyDescent="0.35">
      <c r="B3" s="97"/>
      <c r="C3" s="908" t="s">
        <v>270</v>
      </c>
      <c r="D3" s="909"/>
      <c r="E3" s="909"/>
      <c r="F3" s="909"/>
      <c r="G3" s="910"/>
      <c r="H3" s="93"/>
      <c r="I3" s="93"/>
      <c r="J3" s="93"/>
      <c r="K3" s="93"/>
      <c r="L3" s="93"/>
      <c r="M3" s="93"/>
      <c r="N3" s="93"/>
      <c r="O3" s="93"/>
      <c r="P3" s="93"/>
      <c r="Q3" s="93"/>
      <c r="R3" s="93"/>
      <c r="S3" s="95"/>
    </row>
    <row r="4" spans="2:19" ht="26" hidden="1" x14ac:dyDescent="0.35">
      <c r="B4" s="97"/>
      <c r="C4" s="98"/>
      <c r="D4" s="98"/>
      <c r="E4" s="98"/>
      <c r="F4" s="98"/>
      <c r="G4" s="98"/>
      <c r="H4" s="93"/>
      <c r="I4" s="93"/>
      <c r="J4" s="93"/>
      <c r="K4" s="93"/>
      <c r="L4" s="93"/>
      <c r="M4" s="93"/>
      <c r="N4" s="93"/>
      <c r="O4" s="93"/>
      <c r="P4" s="93"/>
      <c r="Q4" s="93"/>
      <c r="R4" s="93"/>
      <c r="S4" s="95"/>
    </row>
    <row r="5" spans="2:19" ht="15" hidden="1" thickBot="1" x14ac:dyDescent="0.4">
      <c r="B5" s="92"/>
      <c r="C5" s="93"/>
      <c r="D5" s="93"/>
      <c r="E5" s="93"/>
      <c r="F5" s="93"/>
      <c r="G5" s="93"/>
      <c r="H5" s="93"/>
      <c r="I5" s="93"/>
      <c r="J5" s="93"/>
      <c r="K5" s="93"/>
      <c r="L5" s="93"/>
      <c r="M5" s="93"/>
      <c r="N5" s="93"/>
      <c r="O5" s="93"/>
      <c r="P5" s="93"/>
      <c r="Q5" s="93"/>
      <c r="R5" s="93"/>
      <c r="S5" s="95"/>
    </row>
    <row r="6" spans="2:19" ht="34.5" hidden="1" customHeight="1" thickBot="1" x14ac:dyDescent="0.4">
      <c r="B6" s="902" t="s">
        <v>841</v>
      </c>
      <c r="C6" s="903"/>
      <c r="D6" s="903"/>
      <c r="E6" s="903"/>
      <c r="F6" s="903"/>
      <c r="G6" s="903"/>
      <c r="H6" s="252"/>
      <c r="I6" s="252"/>
      <c r="J6" s="252"/>
      <c r="K6" s="252"/>
      <c r="L6" s="252"/>
      <c r="M6" s="252"/>
      <c r="N6" s="252"/>
      <c r="O6" s="252"/>
      <c r="P6" s="252"/>
      <c r="Q6" s="252"/>
      <c r="R6" s="252"/>
      <c r="S6" s="253"/>
    </row>
    <row r="7" spans="2:19" ht="15.75" hidden="1" customHeight="1" x14ac:dyDescent="0.35">
      <c r="B7" s="904" t="s">
        <v>649</v>
      </c>
      <c r="C7" s="905"/>
      <c r="D7" s="905"/>
      <c r="E7" s="905"/>
      <c r="F7" s="905"/>
      <c r="G7" s="905"/>
      <c r="H7" s="252"/>
      <c r="I7" s="252"/>
      <c r="J7" s="252"/>
      <c r="K7" s="252"/>
      <c r="L7" s="252"/>
      <c r="M7" s="252"/>
      <c r="N7" s="252"/>
      <c r="O7" s="252"/>
      <c r="P7" s="252"/>
      <c r="Q7" s="252"/>
      <c r="R7" s="252"/>
      <c r="S7" s="253"/>
    </row>
    <row r="8" spans="2:19" ht="15.75" hidden="1" customHeight="1" thickBot="1" x14ac:dyDescent="0.4">
      <c r="B8" s="906" t="s">
        <v>843</v>
      </c>
      <c r="C8" s="907"/>
      <c r="D8" s="907"/>
      <c r="E8" s="907"/>
      <c r="F8" s="907"/>
      <c r="G8" s="907"/>
      <c r="H8" s="254"/>
      <c r="I8" s="254"/>
      <c r="J8" s="254"/>
      <c r="K8" s="254"/>
      <c r="L8" s="254"/>
      <c r="M8" s="254"/>
      <c r="N8" s="254"/>
      <c r="O8" s="254"/>
      <c r="P8" s="254"/>
      <c r="Q8" s="254"/>
      <c r="R8" s="254"/>
      <c r="S8" s="255"/>
    </row>
    <row r="9" spans="2:19" hidden="1" x14ac:dyDescent="0.35"/>
    <row r="10" spans="2:19" ht="21" hidden="1" x14ac:dyDescent="0.5">
      <c r="B10" s="812" t="s">
        <v>296</v>
      </c>
      <c r="C10" s="812"/>
    </row>
    <row r="11" spans="2:19" ht="15" hidden="1" thickBot="1" x14ac:dyDescent="0.4"/>
    <row r="12" spans="2:19" ht="15" hidden="1" customHeight="1" thickBot="1" x14ac:dyDescent="0.4">
      <c r="B12" s="258" t="s">
        <v>297</v>
      </c>
      <c r="C12" s="163" t="s">
        <v>1078</v>
      </c>
    </row>
    <row r="13" spans="2:19" ht="15.75" hidden="1" customHeight="1" thickBot="1" x14ac:dyDescent="0.4">
      <c r="B13" s="258" t="s">
        <v>263</v>
      </c>
      <c r="C13" s="163" t="s">
        <v>847</v>
      </c>
    </row>
    <row r="14" spans="2:19" ht="15.75" hidden="1" customHeight="1" thickBot="1" x14ac:dyDescent="0.4">
      <c r="B14" s="258" t="s">
        <v>650</v>
      </c>
      <c r="C14" s="163" t="s">
        <v>588</v>
      </c>
    </row>
    <row r="15" spans="2:19" ht="15.75" hidden="1" customHeight="1" thickBot="1" x14ac:dyDescent="0.4">
      <c r="B15" s="258" t="s">
        <v>298</v>
      </c>
      <c r="C15" s="163" t="s">
        <v>68</v>
      </c>
    </row>
    <row r="16" spans="2:19" ht="15" hidden="1" thickBot="1" x14ac:dyDescent="0.4">
      <c r="B16" s="258" t="s">
        <v>299</v>
      </c>
      <c r="C16" s="163" t="s">
        <v>591</v>
      </c>
    </row>
    <row r="17" spans="1:19" ht="15" hidden="1" thickBot="1" x14ac:dyDescent="0.4">
      <c r="B17" s="258" t="s">
        <v>300</v>
      </c>
      <c r="C17" s="163" t="s">
        <v>481</v>
      </c>
    </row>
    <row r="18" spans="1:19" ht="15" thickBot="1" x14ac:dyDescent="0.4"/>
    <row r="19" spans="1:19" ht="15" thickBot="1" x14ac:dyDescent="0.4">
      <c r="D19" s="792" t="s">
        <v>301</v>
      </c>
      <c r="E19" s="793"/>
      <c r="F19" s="793"/>
      <c r="G19" s="794"/>
      <c r="H19" s="792" t="s">
        <v>302</v>
      </c>
      <c r="I19" s="793"/>
      <c r="J19" s="793"/>
      <c r="K19" s="794"/>
      <c r="L19" s="792" t="s">
        <v>1081</v>
      </c>
      <c r="M19" s="793"/>
      <c r="N19" s="793"/>
      <c r="O19" s="794"/>
      <c r="P19" s="792" t="s">
        <v>303</v>
      </c>
      <c r="Q19" s="793"/>
      <c r="R19" s="793"/>
      <c r="S19" s="794"/>
    </row>
    <row r="20" spans="1:19" ht="45" customHeight="1" thickBot="1" x14ac:dyDescent="0.4">
      <c r="B20" s="813" t="s">
        <v>304</v>
      </c>
      <c r="C20" s="816" t="s">
        <v>305</v>
      </c>
      <c r="D20" s="164"/>
      <c r="E20" s="165" t="s">
        <v>306</v>
      </c>
      <c r="F20" s="166" t="s">
        <v>307</v>
      </c>
      <c r="G20" s="167" t="s">
        <v>308</v>
      </c>
      <c r="H20" s="164"/>
      <c r="I20" s="165" t="s">
        <v>306</v>
      </c>
      <c r="J20" s="166" t="s">
        <v>307</v>
      </c>
      <c r="K20" s="167" t="s">
        <v>308</v>
      </c>
      <c r="L20" s="164"/>
      <c r="M20" s="165" t="s">
        <v>306</v>
      </c>
      <c r="N20" s="166" t="s">
        <v>307</v>
      </c>
      <c r="O20" s="167" t="s">
        <v>308</v>
      </c>
      <c r="P20" s="164"/>
      <c r="Q20" s="165" t="s">
        <v>306</v>
      </c>
      <c r="R20" s="166" t="s">
        <v>307</v>
      </c>
      <c r="S20" s="167" t="s">
        <v>308</v>
      </c>
    </row>
    <row r="21" spans="1:19" ht="40.5" customHeight="1" x14ac:dyDescent="0.35">
      <c r="B21" s="814"/>
      <c r="C21" s="817"/>
      <c r="D21" s="168" t="s">
        <v>309</v>
      </c>
      <c r="E21" s="514"/>
      <c r="F21" s="514"/>
      <c r="G21" s="514"/>
      <c r="H21" s="169" t="s">
        <v>309</v>
      </c>
      <c r="I21" s="514">
        <f>9622+20529+42284+52220</f>
        <v>124655</v>
      </c>
      <c r="J21" s="514">
        <v>6000</v>
      </c>
      <c r="K21" s="514">
        <f>9622+20529+42284+52220</f>
        <v>124655</v>
      </c>
      <c r="L21" s="168" t="s">
        <v>309</v>
      </c>
      <c r="M21" s="207">
        <f>N21+O21</f>
        <v>177767</v>
      </c>
      <c r="N21" s="171">
        <v>2423</v>
      </c>
      <c r="O21" s="172">
        <f>24637+10509+71048+71573-N21</f>
        <v>175344</v>
      </c>
      <c r="P21" s="168" t="s">
        <v>309</v>
      </c>
      <c r="Q21" s="170"/>
      <c r="R21" s="171"/>
      <c r="S21" s="172"/>
    </row>
    <row r="22" spans="1:19" ht="39.75" customHeight="1" x14ac:dyDescent="0.35">
      <c r="B22" s="814"/>
      <c r="C22" s="817"/>
      <c r="D22" s="173" t="s">
        <v>310</v>
      </c>
      <c r="E22" s="515"/>
      <c r="F22" s="515"/>
      <c r="G22" s="515"/>
      <c r="H22" s="174" t="s">
        <v>310</v>
      </c>
      <c r="I22" s="515">
        <f>212406/424861</f>
        <v>0.49994233408102884</v>
      </c>
      <c r="J22" s="515">
        <v>0.5</v>
      </c>
      <c r="K22" s="515">
        <f>212406/424861</f>
        <v>0.49994233408102884</v>
      </c>
      <c r="L22" s="173" t="s">
        <v>310</v>
      </c>
      <c r="M22" s="175">
        <v>0.51739999999999997</v>
      </c>
      <c r="N22" s="175">
        <v>0.43</v>
      </c>
      <c r="O22" s="176">
        <v>0.51939999999999997</v>
      </c>
      <c r="P22" s="173" t="s">
        <v>310</v>
      </c>
      <c r="Q22" s="175"/>
      <c r="R22" s="175"/>
      <c r="S22" s="176"/>
    </row>
    <row r="23" spans="1:19" ht="37.5" customHeight="1" x14ac:dyDescent="0.35">
      <c r="B23" s="815"/>
      <c r="C23" s="818"/>
      <c r="D23" s="173" t="s">
        <v>311</v>
      </c>
      <c r="E23" s="515"/>
      <c r="F23" s="515"/>
      <c r="G23" s="515"/>
      <c r="H23" s="174" t="s">
        <v>311</v>
      </c>
      <c r="I23" s="515">
        <f>(39210+35979+38916+42459)/424861</f>
        <v>0.36850640562442777</v>
      </c>
      <c r="J23" s="515">
        <v>0.3</v>
      </c>
      <c r="K23" s="515">
        <f>(39210+35979+38916+42459)/424861</f>
        <v>0.36850640562442777</v>
      </c>
      <c r="L23" s="173" t="s">
        <v>311</v>
      </c>
      <c r="M23" s="175">
        <v>0.37</v>
      </c>
      <c r="N23" s="175">
        <v>0.32</v>
      </c>
      <c r="O23" s="176">
        <v>0.36</v>
      </c>
      <c r="P23" s="173" t="s">
        <v>311</v>
      </c>
      <c r="Q23" s="175"/>
      <c r="R23" s="175"/>
      <c r="S23" s="176"/>
    </row>
    <row r="24" spans="1:19" ht="14.5" customHeight="1" thickBot="1" x14ac:dyDescent="0.4">
      <c r="B24" s="177"/>
      <c r="C24" s="177"/>
      <c r="Q24" s="178"/>
      <c r="R24" s="178"/>
      <c r="S24" s="178"/>
    </row>
    <row r="25" spans="1:19" ht="30" customHeight="1" thickBot="1" x14ac:dyDescent="0.4">
      <c r="B25" s="177"/>
      <c r="C25" s="177"/>
      <c r="D25" s="792" t="s">
        <v>301</v>
      </c>
      <c r="E25" s="793"/>
      <c r="F25" s="793"/>
      <c r="G25" s="794"/>
      <c r="H25" s="792" t="s">
        <v>302</v>
      </c>
      <c r="I25" s="793"/>
      <c r="J25" s="793"/>
      <c r="K25" s="794"/>
      <c r="L25" s="792" t="s">
        <v>1081</v>
      </c>
      <c r="M25" s="793"/>
      <c r="N25" s="793"/>
      <c r="O25" s="794"/>
      <c r="P25" s="792" t="s">
        <v>303</v>
      </c>
      <c r="Q25" s="793"/>
      <c r="R25" s="793"/>
      <c r="S25" s="794"/>
    </row>
    <row r="26" spans="1:19" ht="47.25" customHeight="1" x14ac:dyDescent="0.35">
      <c r="B26" s="813" t="s">
        <v>312</v>
      </c>
      <c r="C26" s="813" t="s">
        <v>313</v>
      </c>
      <c r="D26" s="819" t="s">
        <v>314</v>
      </c>
      <c r="E26" s="820"/>
      <c r="F26" s="179" t="s">
        <v>315</v>
      </c>
      <c r="G26" s="180" t="s">
        <v>316</v>
      </c>
      <c r="H26" s="819" t="s">
        <v>314</v>
      </c>
      <c r="I26" s="820"/>
      <c r="J26" s="179" t="s">
        <v>315</v>
      </c>
      <c r="K26" s="180" t="s">
        <v>316</v>
      </c>
      <c r="L26" s="819" t="s">
        <v>314</v>
      </c>
      <c r="M26" s="820"/>
      <c r="N26" s="179" t="s">
        <v>315</v>
      </c>
      <c r="O26" s="180" t="s">
        <v>316</v>
      </c>
      <c r="P26" s="819" t="s">
        <v>314</v>
      </c>
      <c r="Q26" s="820"/>
      <c r="R26" s="179" t="s">
        <v>315</v>
      </c>
      <c r="S26" s="180" t="s">
        <v>316</v>
      </c>
    </row>
    <row r="27" spans="1:19" ht="51" customHeight="1" x14ac:dyDescent="0.35">
      <c r="B27" s="814"/>
      <c r="C27" s="814"/>
      <c r="D27" s="181" t="s">
        <v>309</v>
      </c>
      <c r="E27" s="182"/>
      <c r="F27" s="834"/>
      <c r="G27" s="836"/>
      <c r="H27" s="181" t="s">
        <v>309</v>
      </c>
      <c r="I27" s="183">
        <v>6000</v>
      </c>
      <c r="J27" s="183" t="s">
        <v>394</v>
      </c>
      <c r="K27" s="183" t="s">
        <v>497</v>
      </c>
      <c r="L27" s="518" t="s">
        <v>309</v>
      </c>
      <c r="M27" s="183">
        <v>0</v>
      </c>
      <c r="N27" s="821"/>
      <c r="O27" s="823"/>
      <c r="P27" s="181" t="s">
        <v>309</v>
      </c>
      <c r="Q27" s="183"/>
      <c r="R27" s="821"/>
      <c r="S27" s="823"/>
    </row>
    <row r="28" spans="1:19" ht="51" customHeight="1" x14ac:dyDescent="0.35">
      <c r="B28" s="814"/>
      <c r="C28" s="814"/>
      <c r="D28" s="521" t="s">
        <v>317</v>
      </c>
      <c r="E28" s="522"/>
      <c r="F28" s="835"/>
      <c r="G28" s="837"/>
      <c r="H28" s="521" t="s">
        <v>317</v>
      </c>
      <c r="I28" s="523">
        <v>0.5</v>
      </c>
      <c r="J28" s="183" t="s">
        <v>415</v>
      </c>
      <c r="K28" s="183" t="s">
        <v>497</v>
      </c>
      <c r="L28" s="519" t="s">
        <v>317</v>
      </c>
      <c r="M28" s="186"/>
      <c r="N28" s="822"/>
      <c r="O28" s="824"/>
      <c r="P28" s="184" t="s">
        <v>317</v>
      </c>
      <c r="Q28" s="186"/>
      <c r="R28" s="822"/>
      <c r="S28" s="824"/>
    </row>
    <row r="29" spans="1:19" ht="51" customHeight="1" x14ac:dyDescent="0.35">
      <c r="A29" s="517"/>
      <c r="B29" s="525"/>
      <c r="C29" s="526"/>
      <c r="D29" s="527"/>
      <c r="E29" s="528"/>
      <c r="F29" s="529"/>
      <c r="G29" s="529"/>
      <c r="H29" s="527"/>
      <c r="I29" s="530"/>
      <c r="J29" s="520" t="s">
        <v>422</v>
      </c>
      <c r="K29" s="537" t="s">
        <v>497</v>
      </c>
      <c r="L29" s="516"/>
      <c r="M29" s="186"/>
      <c r="N29" s="428"/>
      <c r="O29" s="429"/>
      <c r="P29" s="516"/>
      <c r="Q29" s="186"/>
      <c r="R29" s="428"/>
      <c r="S29" s="429"/>
    </row>
    <row r="30" spans="1:19" ht="51" customHeight="1" x14ac:dyDescent="0.35">
      <c r="A30" s="517"/>
      <c r="B30" s="531"/>
      <c r="C30" s="532"/>
      <c r="D30" s="533"/>
      <c r="E30" s="534"/>
      <c r="F30" s="535"/>
      <c r="G30" s="535"/>
      <c r="H30" s="533"/>
      <c r="I30" s="536"/>
      <c r="J30" s="520" t="s">
        <v>428</v>
      </c>
      <c r="K30" s="537" t="s">
        <v>497</v>
      </c>
      <c r="L30" s="516"/>
      <c r="M30" s="186"/>
      <c r="N30" s="428"/>
      <c r="O30" s="429"/>
      <c r="P30" s="516"/>
      <c r="Q30" s="186"/>
      <c r="R30" s="428"/>
      <c r="S30" s="429"/>
    </row>
    <row r="31" spans="1:19" ht="45.5" customHeight="1" x14ac:dyDescent="0.35">
      <c r="B31" s="825" t="s">
        <v>318</v>
      </c>
      <c r="C31" s="827" t="s">
        <v>319</v>
      </c>
      <c r="D31" s="524" t="s">
        <v>320</v>
      </c>
      <c r="E31" s="179" t="s">
        <v>300</v>
      </c>
      <c r="F31" s="179" t="s">
        <v>321</v>
      </c>
      <c r="G31" s="180" t="s">
        <v>322</v>
      </c>
      <c r="H31" s="524" t="s">
        <v>320</v>
      </c>
      <c r="I31" s="179" t="s">
        <v>300</v>
      </c>
      <c r="J31" s="188" t="s">
        <v>321</v>
      </c>
      <c r="K31" s="189" t="s">
        <v>322</v>
      </c>
      <c r="L31" s="187" t="s">
        <v>320</v>
      </c>
      <c r="M31" s="188" t="s">
        <v>300</v>
      </c>
      <c r="N31" s="188" t="s">
        <v>321</v>
      </c>
      <c r="O31" s="189" t="s">
        <v>322</v>
      </c>
      <c r="P31" s="187" t="s">
        <v>320</v>
      </c>
      <c r="Q31" s="188" t="s">
        <v>300</v>
      </c>
      <c r="R31" s="188" t="s">
        <v>321</v>
      </c>
      <c r="S31" s="189" t="s">
        <v>322</v>
      </c>
    </row>
    <row r="32" spans="1:19" ht="30" customHeight="1" x14ac:dyDescent="0.35">
      <c r="B32" s="825"/>
      <c r="C32" s="827"/>
      <c r="D32" s="190">
        <v>2</v>
      </c>
      <c r="E32" s="191" t="s">
        <v>481</v>
      </c>
      <c r="F32" s="191" t="s">
        <v>476</v>
      </c>
      <c r="G32" s="192" t="s">
        <v>530</v>
      </c>
      <c r="H32" s="193">
        <v>4</v>
      </c>
      <c r="I32" s="194" t="s">
        <v>481</v>
      </c>
      <c r="J32" s="193" t="s">
        <v>476</v>
      </c>
      <c r="K32" s="195" t="s">
        <v>533</v>
      </c>
      <c r="L32" s="193">
        <v>4</v>
      </c>
      <c r="M32" s="194" t="s">
        <v>481</v>
      </c>
      <c r="N32" s="193" t="s">
        <v>476</v>
      </c>
      <c r="O32" s="195" t="s">
        <v>530</v>
      </c>
      <c r="P32" s="193"/>
      <c r="Q32" s="194"/>
      <c r="R32" s="193"/>
      <c r="S32" s="195"/>
    </row>
    <row r="33" spans="2:19" ht="36.75" hidden="1" customHeight="1" outlineLevel="1" x14ac:dyDescent="0.35">
      <c r="B33" s="825"/>
      <c r="C33" s="827"/>
      <c r="D33" s="187" t="s">
        <v>320</v>
      </c>
      <c r="E33" s="188" t="s">
        <v>300</v>
      </c>
      <c r="F33" s="188" t="s">
        <v>321</v>
      </c>
      <c r="G33" s="189" t="s">
        <v>322</v>
      </c>
      <c r="H33" s="187" t="s">
        <v>320</v>
      </c>
      <c r="I33" s="188" t="s">
        <v>300</v>
      </c>
      <c r="J33" s="188" t="s">
        <v>321</v>
      </c>
      <c r="K33" s="189" t="s">
        <v>322</v>
      </c>
      <c r="L33" s="187" t="s">
        <v>320</v>
      </c>
      <c r="M33" s="188" t="s">
        <v>300</v>
      </c>
      <c r="N33" s="188" t="s">
        <v>321</v>
      </c>
      <c r="O33" s="189" t="s">
        <v>322</v>
      </c>
      <c r="P33" s="187" t="s">
        <v>320</v>
      </c>
      <c r="Q33" s="188" t="s">
        <v>300</v>
      </c>
      <c r="R33" s="188" t="s">
        <v>321</v>
      </c>
      <c r="S33" s="189" t="s">
        <v>322</v>
      </c>
    </row>
    <row r="34" spans="2:19" ht="30" hidden="1" customHeight="1" outlineLevel="1" x14ac:dyDescent="0.35">
      <c r="B34" s="825"/>
      <c r="C34" s="827"/>
      <c r="D34" s="190"/>
      <c r="E34" s="191"/>
      <c r="F34" s="191"/>
      <c r="G34" s="192"/>
      <c r="H34" s="193"/>
      <c r="I34" s="194"/>
      <c r="J34" s="193"/>
      <c r="K34" s="195"/>
      <c r="L34" s="193"/>
      <c r="M34" s="194"/>
      <c r="N34" s="193"/>
      <c r="O34" s="195"/>
      <c r="P34" s="193"/>
      <c r="Q34" s="194"/>
      <c r="R34" s="193"/>
      <c r="S34" s="195"/>
    </row>
    <row r="35" spans="2:19" ht="36" hidden="1" customHeight="1" outlineLevel="1" x14ac:dyDescent="0.35">
      <c r="B35" s="825"/>
      <c r="C35" s="827"/>
      <c r="D35" s="187" t="s">
        <v>320</v>
      </c>
      <c r="E35" s="188" t="s">
        <v>300</v>
      </c>
      <c r="F35" s="188" t="s">
        <v>321</v>
      </c>
      <c r="G35" s="189" t="s">
        <v>322</v>
      </c>
      <c r="H35" s="187" t="s">
        <v>320</v>
      </c>
      <c r="I35" s="188" t="s">
        <v>300</v>
      </c>
      <c r="J35" s="188" t="s">
        <v>321</v>
      </c>
      <c r="K35" s="189" t="s">
        <v>322</v>
      </c>
      <c r="L35" s="187" t="s">
        <v>320</v>
      </c>
      <c r="M35" s="188" t="s">
        <v>300</v>
      </c>
      <c r="N35" s="188" t="s">
        <v>321</v>
      </c>
      <c r="O35" s="189" t="s">
        <v>322</v>
      </c>
      <c r="P35" s="187" t="s">
        <v>320</v>
      </c>
      <c r="Q35" s="188" t="s">
        <v>300</v>
      </c>
      <c r="R35" s="188" t="s">
        <v>321</v>
      </c>
      <c r="S35" s="189" t="s">
        <v>322</v>
      </c>
    </row>
    <row r="36" spans="2:19" ht="30" hidden="1" customHeight="1" outlineLevel="1" x14ac:dyDescent="0.35">
      <c r="B36" s="825"/>
      <c r="C36" s="827"/>
      <c r="D36" s="190"/>
      <c r="E36" s="191"/>
      <c r="F36" s="191"/>
      <c r="G36" s="192"/>
      <c r="H36" s="193"/>
      <c r="I36" s="194"/>
      <c r="J36" s="193"/>
      <c r="K36" s="195"/>
      <c r="L36" s="193"/>
      <c r="M36" s="194"/>
      <c r="N36" s="193"/>
      <c r="O36" s="195"/>
      <c r="P36" s="193"/>
      <c r="Q36" s="194"/>
      <c r="R36" s="193"/>
      <c r="S36" s="195"/>
    </row>
    <row r="37" spans="2:19" ht="39" hidden="1" customHeight="1" outlineLevel="1" x14ac:dyDescent="0.35">
      <c r="B37" s="825"/>
      <c r="C37" s="827"/>
      <c r="D37" s="187" t="s">
        <v>320</v>
      </c>
      <c r="E37" s="188" t="s">
        <v>300</v>
      </c>
      <c r="F37" s="188" t="s">
        <v>321</v>
      </c>
      <c r="G37" s="189" t="s">
        <v>322</v>
      </c>
      <c r="H37" s="187" t="s">
        <v>320</v>
      </c>
      <c r="I37" s="188" t="s">
        <v>300</v>
      </c>
      <c r="J37" s="188" t="s">
        <v>321</v>
      </c>
      <c r="K37" s="189" t="s">
        <v>322</v>
      </c>
      <c r="L37" s="187" t="s">
        <v>320</v>
      </c>
      <c r="M37" s="188" t="s">
        <v>300</v>
      </c>
      <c r="N37" s="188" t="s">
        <v>321</v>
      </c>
      <c r="O37" s="189" t="s">
        <v>322</v>
      </c>
      <c r="P37" s="187" t="s">
        <v>320</v>
      </c>
      <c r="Q37" s="188" t="s">
        <v>300</v>
      </c>
      <c r="R37" s="188" t="s">
        <v>321</v>
      </c>
      <c r="S37" s="189" t="s">
        <v>322</v>
      </c>
    </row>
    <row r="38" spans="2:19" ht="30" hidden="1" customHeight="1" outlineLevel="1" x14ac:dyDescent="0.35">
      <c r="B38" s="825"/>
      <c r="C38" s="827"/>
      <c r="D38" s="190"/>
      <c r="E38" s="191"/>
      <c r="F38" s="191"/>
      <c r="G38" s="192"/>
      <c r="H38" s="193"/>
      <c r="I38" s="194"/>
      <c r="J38" s="193"/>
      <c r="K38" s="195"/>
      <c r="L38" s="193"/>
      <c r="M38" s="194"/>
      <c r="N38" s="193"/>
      <c r="O38" s="195"/>
      <c r="P38" s="193"/>
      <c r="Q38" s="194"/>
      <c r="R38" s="193"/>
      <c r="S38" s="195"/>
    </row>
    <row r="39" spans="2:19" ht="36.75" hidden="1" customHeight="1" outlineLevel="1" x14ac:dyDescent="0.35">
      <c r="B39" s="825"/>
      <c r="C39" s="827"/>
      <c r="D39" s="187" t="s">
        <v>320</v>
      </c>
      <c r="E39" s="188" t="s">
        <v>300</v>
      </c>
      <c r="F39" s="188" t="s">
        <v>321</v>
      </c>
      <c r="G39" s="189" t="s">
        <v>322</v>
      </c>
      <c r="H39" s="187" t="s">
        <v>320</v>
      </c>
      <c r="I39" s="188" t="s">
        <v>300</v>
      </c>
      <c r="J39" s="188" t="s">
        <v>321</v>
      </c>
      <c r="K39" s="189" t="s">
        <v>322</v>
      </c>
      <c r="L39" s="187" t="s">
        <v>320</v>
      </c>
      <c r="M39" s="188" t="s">
        <v>300</v>
      </c>
      <c r="N39" s="188" t="s">
        <v>321</v>
      </c>
      <c r="O39" s="189" t="s">
        <v>322</v>
      </c>
      <c r="P39" s="187" t="s">
        <v>320</v>
      </c>
      <c r="Q39" s="188" t="s">
        <v>300</v>
      </c>
      <c r="R39" s="188" t="s">
        <v>321</v>
      </c>
      <c r="S39" s="189" t="s">
        <v>322</v>
      </c>
    </row>
    <row r="40" spans="2:19" ht="30" hidden="1" customHeight="1" outlineLevel="1" x14ac:dyDescent="0.35">
      <c r="B40" s="826"/>
      <c r="C40" s="828"/>
      <c r="D40" s="190"/>
      <c r="E40" s="191"/>
      <c r="F40" s="191"/>
      <c r="G40" s="192"/>
      <c r="H40" s="193"/>
      <c r="I40" s="194"/>
      <c r="J40" s="193"/>
      <c r="K40" s="195"/>
      <c r="L40" s="193"/>
      <c r="M40" s="194"/>
      <c r="N40" s="193"/>
      <c r="O40" s="195"/>
      <c r="P40" s="193"/>
      <c r="Q40" s="194"/>
      <c r="R40" s="193"/>
      <c r="S40" s="195"/>
    </row>
    <row r="41" spans="2:19" ht="30" customHeight="1" collapsed="1" x14ac:dyDescent="0.35">
      <c r="B41" s="829" t="s">
        <v>323</v>
      </c>
      <c r="C41" s="829" t="s">
        <v>324</v>
      </c>
      <c r="D41" s="188" t="s">
        <v>325</v>
      </c>
      <c r="E41" s="188" t="s">
        <v>326</v>
      </c>
      <c r="F41" s="166" t="s">
        <v>327</v>
      </c>
      <c r="G41" s="196"/>
      <c r="H41" s="188" t="s">
        <v>325</v>
      </c>
      <c r="I41" s="188" t="s">
        <v>326</v>
      </c>
      <c r="J41" s="166" t="s">
        <v>327</v>
      </c>
      <c r="K41" s="197" t="s">
        <v>428</v>
      </c>
      <c r="L41" s="188" t="s">
        <v>325</v>
      </c>
      <c r="M41" s="188" t="s">
        <v>326</v>
      </c>
      <c r="N41" s="166" t="s">
        <v>327</v>
      </c>
      <c r="O41" s="197"/>
      <c r="P41" s="188" t="s">
        <v>325</v>
      </c>
      <c r="Q41" s="188" t="s">
        <v>326</v>
      </c>
      <c r="R41" s="166" t="s">
        <v>327</v>
      </c>
      <c r="S41" s="197"/>
    </row>
    <row r="42" spans="2:19" ht="30" customHeight="1" x14ac:dyDescent="0.35">
      <c r="B42" s="825"/>
      <c r="C42" s="825"/>
      <c r="D42" s="832">
        <v>0</v>
      </c>
      <c r="E42" s="832" t="s">
        <v>537</v>
      </c>
      <c r="F42" s="166" t="s">
        <v>328</v>
      </c>
      <c r="G42" s="198" t="s">
        <v>476</v>
      </c>
      <c r="H42" s="830">
        <v>16</v>
      </c>
      <c r="I42" s="830" t="s">
        <v>537</v>
      </c>
      <c r="J42" s="166" t="s">
        <v>328</v>
      </c>
      <c r="K42" s="199" t="s">
        <v>476</v>
      </c>
      <c r="L42" s="830">
        <v>0</v>
      </c>
      <c r="M42" s="830"/>
      <c r="N42" s="166" t="s">
        <v>328</v>
      </c>
      <c r="O42" s="199"/>
      <c r="P42" s="830"/>
      <c r="Q42" s="830"/>
      <c r="R42" s="166" t="s">
        <v>328</v>
      </c>
      <c r="S42" s="199"/>
    </row>
    <row r="43" spans="2:19" ht="30" customHeight="1" x14ac:dyDescent="0.35">
      <c r="B43" s="825"/>
      <c r="C43" s="825"/>
      <c r="D43" s="833"/>
      <c r="E43" s="833"/>
      <c r="F43" s="166" t="s">
        <v>329</v>
      </c>
      <c r="G43" s="192">
        <v>0</v>
      </c>
      <c r="H43" s="831"/>
      <c r="I43" s="831"/>
      <c r="J43" s="166" t="s">
        <v>329</v>
      </c>
      <c r="K43" s="195">
        <v>4</v>
      </c>
      <c r="L43" s="831"/>
      <c r="M43" s="831"/>
      <c r="N43" s="166" t="s">
        <v>329</v>
      </c>
      <c r="O43" s="195"/>
      <c r="P43" s="831"/>
      <c r="Q43" s="831"/>
      <c r="R43" s="166" t="s">
        <v>329</v>
      </c>
      <c r="S43" s="195"/>
    </row>
    <row r="44" spans="2:19" ht="30" customHeight="1" outlineLevel="1" x14ac:dyDescent="0.35">
      <c r="B44" s="825"/>
      <c r="C44" s="825"/>
      <c r="D44" s="188" t="s">
        <v>325</v>
      </c>
      <c r="E44" s="188" t="s">
        <v>326</v>
      </c>
      <c r="F44" s="166" t="s">
        <v>327</v>
      </c>
      <c r="G44" s="196"/>
      <c r="H44" s="188" t="s">
        <v>325</v>
      </c>
      <c r="I44" s="188" t="s">
        <v>326</v>
      </c>
      <c r="J44" s="166" t="s">
        <v>327</v>
      </c>
      <c r="K44" s="197"/>
      <c r="L44" s="188" t="s">
        <v>325</v>
      </c>
      <c r="M44" s="188" t="s">
        <v>326</v>
      </c>
      <c r="N44" s="166" t="s">
        <v>327</v>
      </c>
      <c r="O44" s="197"/>
      <c r="P44" s="188" t="s">
        <v>325</v>
      </c>
      <c r="Q44" s="188" t="s">
        <v>326</v>
      </c>
      <c r="R44" s="166" t="s">
        <v>327</v>
      </c>
      <c r="S44" s="197"/>
    </row>
    <row r="45" spans="2:19" ht="30" customHeight="1" outlineLevel="1" x14ac:dyDescent="0.35">
      <c r="B45" s="825"/>
      <c r="C45" s="825"/>
      <c r="D45" s="832"/>
      <c r="E45" s="832"/>
      <c r="F45" s="166" t="s">
        <v>328</v>
      </c>
      <c r="G45" s="198"/>
      <c r="H45" s="830"/>
      <c r="I45" s="830"/>
      <c r="J45" s="166" t="s">
        <v>328</v>
      </c>
      <c r="K45" s="199"/>
      <c r="L45" s="830"/>
      <c r="M45" s="830"/>
      <c r="N45" s="166" t="s">
        <v>328</v>
      </c>
      <c r="O45" s="199"/>
      <c r="P45" s="830"/>
      <c r="Q45" s="830"/>
      <c r="R45" s="166" t="s">
        <v>328</v>
      </c>
      <c r="S45" s="199"/>
    </row>
    <row r="46" spans="2:19" ht="30" customHeight="1" outlineLevel="1" x14ac:dyDescent="0.35">
      <c r="B46" s="825"/>
      <c r="C46" s="825"/>
      <c r="D46" s="833"/>
      <c r="E46" s="833"/>
      <c r="F46" s="166" t="s">
        <v>329</v>
      </c>
      <c r="G46" s="192"/>
      <c r="H46" s="831"/>
      <c r="I46" s="831"/>
      <c r="J46" s="166" t="s">
        <v>329</v>
      </c>
      <c r="K46" s="195"/>
      <c r="L46" s="831"/>
      <c r="M46" s="831"/>
      <c r="N46" s="166" t="s">
        <v>329</v>
      </c>
      <c r="O46" s="195"/>
      <c r="P46" s="831"/>
      <c r="Q46" s="831"/>
      <c r="R46" s="166" t="s">
        <v>329</v>
      </c>
      <c r="S46" s="195"/>
    </row>
    <row r="47" spans="2:19" ht="30" customHeight="1" outlineLevel="1" x14ac:dyDescent="0.35">
      <c r="B47" s="825"/>
      <c r="C47" s="825"/>
      <c r="D47" s="188" t="s">
        <v>325</v>
      </c>
      <c r="E47" s="188" t="s">
        <v>326</v>
      </c>
      <c r="F47" s="166" t="s">
        <v>327</v>
      </c>
      <c r="G47" s="196"/>
      <c r="H47" s="188" t="s">
        <v>325</v>
      </c>
      <c r="I47" s="188" t="s">
        <v>326</v>
      </c>
      <c r="J47" s="166" t="s">
        <v>327</v>
      </c>
      <c r="K47" s="197"/>
      <c r="L47" s="188" t="s">
        <v>325</v>
      </c>
      <c r="M47" s="188" t="s">
        <v>326</v>
      </c>
      <c r="N47" s="166" t="s">
        <v>327</v>
      </c>
      <c r="O47" s="197"/>
      <c r="P47" s="188" t="s">
        <v>325</v>
      </c>
      <c r="Q47" s="188" t="s">
        <v>326</v>
      </c>
      <c r="R47" s="166" t="s">
        <v>327</v>
      </c>
      <c r="S47" s="197"/>
    </row>
    <row r="48" spans="2:19" ht="30" customHeight="1" outlineLevel="1" x14ac:dyDescent="0.35">
      <c r="B48" s="825"/>
      <c r="C48" s="825"/>
      <c r="D48" s="832"/>
      <c r="E48" s="832"/>
      <c r="F48" s="166" t="s">
        <v>328</v>
      </c>
      <c r="G48" s="198"/>
      <c r="H48" s="830"/>
      <c r="I48" s="830"/>
      <c r="J48" s="166" t="s">
        <v>328</v>
      </c>
      <c r="K48" s="199"/>
      <c r="L48" s="830"/>
      <c r="M48" s="830"/>
      <c r="N48" s="166" t="s">
        <v>328</v>
      </c>
      <c r="O48" s="199"/>
      <c r="P48" s="830"/>
      <c r="Q48" s="830"/>
      <c r="R48" s="166" t="s">
        <v>328</v>
      </c>
      <c r="S48" s="199"/>
    </row>
    <row r="49" spans="2:20" ht="30" customHeight="1" outlineLevel="1" x14ac:dyDescent="0.35">
      <c r="B49" s="825"/>
      <c r="C49" s="825"/>
      <c r="D49" s="833"/>
      <c r="E49" s="833"/>
      <c r="F49" s="166" t="s">
        <v>329</v>
      </c>
      <c r="G49" s="192"/>
      <c r="H49" s="831"/>
      <c r="I49" s="831"/>
      <c r="J49" s="166" t="s">
        <v>329</v>
      </c>
      <c r="K49" s="195"/>
      <c r="L49" s="831"/>
      <c r="M49" s="831"/>
      <c r="N49" s="166" t="s">
        <v>329</v>
      </c>
      <c r="O49" s="195"/>
      <c r="P49" s="831"/>
      <c r="Q49" s="831"/>
      <c r="R49" s="166" t="s">
        <v>329</v>
      </c>
      <c r="S49" s="195"/>
    </row>
    <row r="50" spans="2:20" ht="30" customHeight="1" outlineLevel="1" x14ac:dyDescent="0.35">
      <c r="B50" s="825"/>
      <c r="C50" s="825"/>
      <c r="D50" s="188" t="s">
        <v>325</v>
      </c>
      <c r="E50" s="188" t="s">
        <v>326</v>
      </c>
      <c r="F50" s="166" t="s">
        <v>327</v>
      </c>
      <c r="G50" s="196"/>
      <c r="H50" s="188" t="s">
        <v>325</v>
      </c>
      <c r="I50" s="188" t="s">
        <v>326</v>
      </c>
      <c r="J50" s="166" t="s">
        <v>327</v>
      </c>
      <c r="K50" s="197"/>
      <c r="L50" s="188" t="s">
        <v>325</v>
      </c>
      <c r="M50" s="188" t="s">
        <v>326</v>
      </c>
      <c r="N50" s="166" t="s">
        <v>327</v>
      </c>
      <c r="O50" s="197"/>
      <c r="P50" s="188" t="s">
        <v>325</v>
      </c>
      <c r="Q50" s="188" t="s">
        <v>326</v>
      </c>
      <c r="R50" s="166" t="s">
        <v>327</v>
      </c>
      <c r="S50" s="197"/>
    </row>
    <row r="51" spans="2:20" ht="30" customHeight="1" outlineLevel="1" x14ac:dyDescent="0.35">
      <c r="B51" s="825"/>
      <c r="C51" s="825"/>
      <c r="D51" s="832"/>
      <c r="E51" s="832"/>
      <c r="F51" s="166" t="s">
        <v>328</v>
      </c>
      <c r="G51" s="198"/>
      <c r="H51" s="830"/>
      <c r="I51" s="830"/>
      <c r="J51" s="166" t="s">
        <v>328</v>
      </c>
      <c r="K51" s="199"/>
      <c r="L51" s="830"/>
      <c r="M51" s="830"/>
      <c r="N51" s="166" t="s">
        <v>328</v>
      </c>
      <c r="O51" s="199"/>
      <c r="P51" s="830"/>
      <c r="Q51" s="830"/>
      <c r="R51" s="166" t="s">
        <v>328</v>
      </c>
      <c r="S51" s="199"/>
    </row>
    <row r="52" spans="2:20" ht="30" customHeight="1" outlineLevel="1" x14ac:dyDescent="0.35">
      <c r="B52" s="826"/>
      <c r="C52" s="826"/>
      <c r="D52" s="833"/>
      <c r="E52" s="833"/>
      <c r="F52" s="166" t="s">
        <v>329</v>
      </c>
      <c r="G52" s="192"/>
      <c r="H52" s="831"/>
      <c r="I52" s="831"/>
      <c r="J52" s="166" t="s">
        <v>329</v>
      </c>
      <c r="K52" s="195"/>
      <c r="L52" s="831"/>
      <c r="M52" s="831"/>
      <c r="N52" s="166" t="s">
        <v>329</v>
      </c>
      <c r="O52" s="195"/>
      <c r="P52" s="831"/>
      <c r="Q52" s="831"/>
      <c r="R52" s="166" t="s">
        <v>329</v>
      </c>
      <c r="S52" s="195"/>
    </row>
    <row r="53" spans="2:20" ht="30" customHeight="1" thickBot="1" x14ac:dyDescent="0.4">
      <c r="C53" s="200"/>
      <c r="D53" s="201"/>
    </row>
    <row r="54" spans="2:20" ht="30" customHeight="1" thickBot="1" x14ac:dyDescent="0.4">
      <c r="D54" s="792" t="s">
        <v>301</v>
      </c>
      <c r="E54" s="793"/>
      <c r="F54" s="793"/>
      <c r="G54" s="794"/>
      <c r="H54" s="792" t="s">
        <v>302</v>
      </c>
      <c r="I54" s="793"/>
      <c r="J54" s="793"/>
      <c r="K54" s="794"/>
      <c r="L54" s="792" t="s">
        <v>1081</v>
      </c>
      <c r="M54" s="793"/>
      <c r="N54" s="793"/>
      <c r="O54" s="794"/>
      <c r="P54" s="792" t="s">
        <v>303</v>
      </c>
      <c r="Q54" s="793"/>
      <c r="R54" s="793"/>
      <c r="S54" s="794"/>
    </row>
    <row r="55" spans="2:20" ht="30" customHeight="1" x14ac:dyDescent="0.35">
      <c r="B55" s="813" t="s">
        <v>330</v>
      </c>
      <c r="C55" s="813" t="s">
        <v>331</v>
      </c>
      <c r="D55" s="840" t="s">
        <v>332</v>
      </c>
      <c r="E55" s="841"/>
      <c r="F55" s="202" t="s">
        <v>300</v>
      </c>
      <c r="G55" s="203" t="s">
        <v>333</v>
      </c>
      <c r="H55" s="840" t="s">
        <v>332</v>
      </c>
      <c r="I55" s="841"/>
      <c r="J55" s="202" t="s">
        <v>300</v>
      </c>
      <c r="K55" s="203" t="s">
        <v>333</v>
      </c>
      <c r="L55" s="840" t="s">
        <v>332</v>
      </c>
      <c r="M55" s="841"/>
      <c r="N55" s="202" t="s">
        <v>300</v>
      </c>
      <c r="O55" s="203" t="s">
        <v>333</v>
      </c>
      <c r="P55" s="840" t="s">
        <v>332</v>
      </c>
      <c r="Q55" s="841"/>
      <c r="R55" s="202" t="s">
        <v>300</v>
      </c>
      <c r="S55" s="203" t="s">
        <v>333</v>
      </c>
    </row>
    <row r="56" spans="2:20" ht="45" customHeight="1" x14ac:dyDescent="0.35">
      <c r="B56" s="814"/>
      <c r="C56" s="814"/>
      <c r="D56" s="181" t="s">
        <v>309</v>
      </c>
      <c r="E56" s="182">
        <v>14</v>
      </c>
      <c r="F56" s="834" t="s">
        <v>481</v>
      </c>
      <c r="G56" s="836" t="s">
        <v>500</v>
      </c>
      <c r="H56" s="181" t="s">
        <v>309</v>
      </c>
      <c r="I56" s="183">
        <v>14</v>
      </c>
      <c r="J56" s="821" t="s">
        <v>481</v>
      </c>
      <c r="K56" s="823" t="s">
        <v>484</v>
      </c>
      <c r="L56" s="181" t="s">
        <v>309</v>
      </c>
      <c r="M56" s="183">
        <v>6</v>
      </c>
      <c r="N56" s="821" t="s">
        <v>481</v>
      </c>
      <c r="O56" s="823" t="s">
        <v>492</v>
      </c>
      <c r="P56" s="181" t="s">
        <v>309</v>
      </c>
      <c r="Q56" s="183"/>
      <c r="R56" s="821"/>
      <c r="S56" s="823"/>
    </row>
    <row r="57" spans="2:20" ht="45" customHeight="1" x14ac:dyDescent="0.35">
      <c r="B57" s="815"/>
      <c r="C57" s="815"/>
      <c r="D57" s="184" t="s">
        <v>317</v>
      </c>
      <c r="E57" s="185">
        <v>0.5</v>
      </c>
      <c r="F57" s="842"/>
      <c r="G57" s="843"/>
      <c r="H57" s="184" t="s">
        <v>317</v>
      </c>
      <c r="I57" s="186">
        <v>0.5</v>
      </c>
      <c r="J57" s="822"/>
      <c r="K57" s="824"/>
      <c r="L57" s="184" t="s">
        <v>317</v>
      </c>
      <c r="M57" s="186">
        <v>0.8</v>
      </c>
      <c r="N57" s="822"/>
      <c r="O57" s="824"/>
      <c r="P57" s="184" t="s">
        <v>317</v>
      </c>
      <c r="Q57" s="186"/>
      <c r="R57" s="822"/>
      <c r="S57" s="824"/>
    </row>
    <row r="58" spans="2:20" ht="30" customHeight="1" x14ac:dyDescent="0.35">
      <c r="B58" s="829" t="s">
        <v>334</v>
      </c>
      <c r="C58" s="829" t="s">
        <v>335</v>
      </c>
      <c r="D58" s="188" t="s">
        <v>336</v>
      </c>
      <c r="E58" s="204" t="s">
        <v>337</v>
      </c>
      <c r="F58" s="838" t="s">
        <v>338</v>
      </c>
      <c r="G58" s="839"/>
      <c r="H58" s="188" t="s">
        <v>336</v>
      </c>
      <c r="I58" s="204" t="s">
        <v>337</v>
      </c>
      <c r="J58" s="838" t="s">
        <v>338</v>
      </c>
      <c r="K58" s="839"/>
      <c r="L58" s="188" t="s">
        <v>336</v>
      </c>
      <c r="M58" s="204" t="s">
        <v>337</v>
      </c>
      <c r="N58" s="838" t="s">
        <v>338</v>
      </c>
      <c r="O58" s="839"/>
      <c r="P58" s="188" t="s">
        <v>336</v>
      </c>
      <c r="Q58" s="204" t="s">
        <v>337</v>
      </c>
      <c r="R58" s="838" t="s">
        <v>338</v>
      </c>
      <c r="S58" s="839"/>
    </row>
    <row r="59" spans="2:20" ht="30" customHeight="1" x14ac:dyDescent="0.35">
      <c r="B59" s="825"/>
      <c r="C59" s="826"/>
      <c r="D59" s="205">
        <v>0</v>
      </c>
      <c r="E59" s="206">
        <v>0</v>
      </c>
      <c r="F59" s="844" t="s">
        <v>454</v>
      </c>
      <c r="G59" s="845"/>
      <c r="H59" s="207">
        <v>14</v>
      </c>
      <c r="I59" s="208">
        <v>0.5</v>
      </c>
      <c r="J59" s="846" t="s">
        <v>454</v>
      </c>
      <c r="K59" s="847"/>
      <c r="L59" s="207">
        <v>6</v>
      </c>
      <c r="M59" s="208">
        <v>0.8</v>
      </c>
      <c r="N59" s="846" t="s">
        <v>454</v>
      </c>
      <c r="O59" s="847"/>
      <c r="P59" s="207"/>
      <c r="Q59" s="208"/>
      <c r="R59" s="846"/>
      <c r="S59" s="847"/>
    </row>
    <row r="60" spans="2:20" ht="30" customHeight="1" x14ac:dyDescent="0.35">
      <c r="B60" s="825"/>
      <c r="C60" s="829" t="s">
        <v>339</v>
      </c>
      <c r="D60" s="209" t="s">
        <v>338</v>
      </c>
      <c r="E60" s="210" t="s">
        <v>321</v>
      </c>
      <c r="F60" s="188" t="s">
        <v>300</v>
      </c>
      <c r="G60" s="211" t="s">
        <v>333</v>
      </c>
      <c r="H60" s="209" t="s">
        <v>338</v>
      </c>
      <c r="I60" s="210" t="s">
        <v>321</v>
      </c>
      <c r="J60" s="188" t="s">
        <v>300</v>
      </c>
      <c r="K60" s="211" t="s">
        <v>333</v>
      </c>
      <c r="L60" s="209" t="s">
        <v>338</v>
      </c>
      <c r="M60" s="210" t="s">
        <v>321</v>
      </c>
      <c r="N60" s="188" t="s">
        <v>300</v>
      </c>
      <c r="O60" s="211" t="s">
        <v>333</v>
      </c>
      <c r="P60" s="209" t="s">
        <v>338</v>
      </c>
      <c r="Q60" s="210" t="s">
        <v>321</v>
      </c>
      <c r="R60" s="188" t="s">
        <v>300</v>
      </c>
      <c r="S60" s="211" t="s">
        <v>333</v>
      </c>
    </row>
    <row r="61" spans="2:20" ht="30" customHeight="1" x14ac:dyDescent="0.35">
      <c r="B61" s="826"/>
      <c r="C61" s="851"/>
      <c r="D61" s="212" t="s">
        <v>454</v>
      </c>
      <c r="E61" s="213" t="s">
        <v>476</v>
      </c>
      <c r="F61" s="191" t="s">
        <v>481</v>
      </c>
      <c r="G61" s="214" t="s">
        <v>500</v>
      </c>
      <c r="H61" s="215" t="s">
        <v>454</v>
      </c>
      <c r="I61" s="216" t="s">
        <v>476</v>
      </c>
      <c r="J61" s="193" t="s">
        <v>481</v>
      </c>
      <c r="K61" s="217" t="s">
        <v>484</v>
      </c>
      <c r="L61" s="215" t="s">
        <v>454</v>
      </c>
      <c r="M61" s="216" t="s">
        <v>476</v>
      </c>
      <c r="N61" s="193" t="s">
        <v>481</v>
      </c>
      <c r="O61" s="217" t="s">
        <v>492</v>
      </c>
      <c r="P61" s="215"/>
      <c r="Q61" s="216"/>
      <c r="R61" s="193"/>
      <c r="S61" s="217"/>
    </row>
    <row r="62" spans="2:20" ht="30" customHeight="1" x14ac:dyDescent="0.35">
      <c r="B62" s="806" t="s">
        <v>737</v>
      </c>
      <c r="C62" s="806" t="s">
        <v>842</v>
      </c>
      <c r="D62" s="409" t="s">
        <v>834</v>
      </c>
      <c r="E62" s="410" t="s">
        <v>321</v>
      </c>
      <c r="F62" s="411" t="s">
        <v>300</v>
      </c>
      <c r="G62" s="412" t="s">
        <v>333</v>
      </c>
      <c r="H62" s="409" t="s">
        <v>834</v>
      </c>
      <c r="I62" s="410" t="s">
        <v>321</v>
      </c>
      <c r="J62" s="411" t="s">
        <v>300</v>
      </c>
      <c r="K62" s="412" t="s">
        <v>333</v>
      </c>
      <c r="L62" s="409" t="s">
        <v>834</v>
      </c>
      <c r="M62" s="410" t="s">
        <v>321</v>
      </c>
      <c r="N62" s="411" t="s">
        <v>300</v>
      </c>
      <c r="O62" s="412" t="s">
        <v>333</v>
      </c>
      <c r="P62" s="409" t="s">
        <v>834</v>
      </c>
      <c r="Q62" s="410" t="s">
        <v>321</v>
      </c>
      <c r="R62" s="411" t="s">
        <v>300</v>
      </c>
      <c r="S62" s="412" t="s">
        <v>333</v>
      </c>
    </row>
    <row r="63" spans="2:20" ht="52" customHeight="1" x14ac:dyDescent="0.35">
      <c r="B63" s="806"/>
      <c r="C63" s="806"/>
      <c r="D63" s="335">
        <v>0</v>
      </c>
      <c r="E63" s="336" t="s">
        <v>476</v>
      </c>
      <c r="F63" s="337" t="s">
        <v>481</v>
      </c>
      <c r="G63" s="338" t="s">
        <v>506</v>
      </c>
      <c r="H63" s="339">
        <v>4</v>
      </c>
      <c r="I63" s="340" t="s">
        <v>476</v>
      </c>
      <c r="J63" s="341" t="s">
        <v>481</v>
      </c>
      <c r="K63" s="342" t="s">
        <v>492</v>
      </c>
      <c r="L63" s="339"/>
      <c r="M63" s="340"/>
      <c r="N63" s="341"/>
      <c r="O63" s="342"/>
      <c r="P63" s="339"/>
      <c r="Q63" s="340"/>
      <c r="R63" s="341"/>
      <c r="S63" s="342"/>
      <c r="T63" s="162" t="s">
        <v>1079</v>
      </c>
    </row>
    <row r="64" spans="2:20" ht="30" customHeight="1" thickBot="1" x14ac:dyDescent="0.4">
      <c r="B64" s="177"/>
      <c r="C64" s="218"/>
      <c r="D64" s="201"/>
    </row>
    <row r="65" spans="2:19" ht="30" customHeight="1" thickBot="1" x14ac:dyDescent="0.4">
      <c r="B65" s="177"/>
      <c r="C65" s="177"/>
      <c r="D65" s="792" t="s">
        <v>301</v>
      </c>
      <c r="E65" s="793"/>
      <c r="F65" s="793"/>
      <c r="G65" s="793"/>
      <c r="H65" s="792" t="s">
        <v>302</v>
      </c>
      <c r="I65" s="793"/>
      <c r="J65" s="793"/>
      <c r="K65" s="794"/>
      <c r="L65" s="792" t="s">
        <v>1081</v>
      </c>
      <c r="M65" s="793"/>
      <c r="N65" s="793"/>
      <c r="O65" s="794"/>
      <c r="P65" s="792" t="s">
        <v>303</v>
      </c>
      <c r="Q65" s="793"/>
      <c r="R65" s="793"/>
      <c r="S65" s="794"/>
    </row>
    <row r="66" spans="2:19" ht="30" customHeight="1" x14ac:dyDescent="0.35">
      <c r="B66" s="813" t="s">
        <v>340</v>
      </c>
      <c r="C66" s="813" t="s">
        <v>341</v>
      </c>
      <c r="D66" s="819" t="s">
        <v>342</v>
      </c>
      <c r="E66" s="820"/>
      <c r="F66" s="840" t="s">
        <v>300</v>
      </c>
      <c r="G66" s="848"/>
      <c r="H66" s="849" t="s">
        <v>342</v>
      </c>
      <c r="I66" s="820"/>
      <c r="J66" s="840" t="s">
        <v>300</v>
      </c>
      <c r="K66" s="850"/>
      <c r="L66" s="849" t="s">
        <v>342</v>
      </c>
      <c r="M66" s="820"/>
      <c r="N66" s="840" t="s">
        <v>300</v>
      </c>
      <c r="O66" s="850"/>
      <c r="P66" s="849" t="s">
        <v>342</v>
      </c>
      <c r="Q66" s="820"/>
      <c r="R66" s="840" t="s">
        <v>300</v>
      </c>
      <c r="S66" s="850"/>
    </row>
    <row r="67" spans="2:19" ht="36.75" customHeight="1" x14ac:dyDescent="0.35">
      <c r="B67" s="815"/>
      <c r="C67" s="815"/>
      <c r="D67" s="860">
        <v>0</v>
      </c>
      <c r="E67" s="861"/>
      <c r="F67" s="862" t="s">
        <v>481</v>
      </c>
      <c r="G67" s="863"/>
      <c r="H67" s="854">
        <v>100</v>
      </c>
      <c r="I67" s="855"/>
      <c r="J67" s="856" t="s">
        <v>481</v>
      </c>
      <c r="K67" s="857"/>
      <c r="L67" s="854">
        <v>25</v>
      </c>
      <c r="M67" s="855"/>
      <c r="N67" s="856" t="s">
        <v>481</v>
      </c>
      <c r="O67" s="857"/>
      <c r="P67" s="854"/>
      <c r="Q67" s="855"/>
      <c r="R67" s="856"/>
      <c r="S67" s="857"/>
    </row>
    <row r="68" spans="2:19" ht="45" customHeight="1" x14ac:dyDescent="0.35">
      <c r="B68" s="829" t="s">
        <v>343</v>
      </c>
      <c r="C68" s="829" t="s">
        <v>653</v>
      </c>
      <c r="D68" s="188" t="s">
        <v>344</v>
      </c>
      <c r="E68" s="188" t="s">
        <v>345</v>
      </c>
      <c r="F68" s="838" t="s">
        <v>346</v>
      </c>
      <c r="G68" s="839"/>
      <c r="H68" s="219" t="s">
        <v>344</v>
      </c>
      <c r="I68" s="188" t="s">
        <v>345</v>
      </c>
      <c r="J68" s="858" t="s">
        <v>346</v>
      </c>
      <c r="K68" s="839"/>
      <c r="L68" s="219" t="s">
        <v>344</v>
      </c>
      <c r="M68" s="188" t="s">
        <v>345</v>
      </c>
      <c r="N68" s="858" t="s">
        <v>346</v>
      </c>
      <c r="O68" s="839"/>
      <c r="P68" s="219" t="s">
        <v>344</v>
      </c>
      <c r="Q68" s="188" t="s">
        <v>345</v>
      </c>
      <c r="R68" s="858" t="s">
        <v>346</v>
      </c>
      <c r="S68" s="839"/>
    </row>
    <row r="69" spans="2:19" ht="27" customHeight="1" x14ac:dyDescent="0.35">
      <c r="B69" s="826"/>
      <c r="C69" s="826"/>
      <c r="D69" s="205">
        <v>6000</v>
      </c>
      <c r="E69" s="206">
        <v>0.5</v>
      </c>
      <c r="F69" s="859" t="s">
        <v>507</v>
      </c>
      <c r="G69" s="859"/>
      <c r="H69" s="207">
        <v>6000</v>
      </c>
      <c r="I69" s="208">
        <v>0.5</v>
      </c>
      <c r="J69" s="852" t="s">
        <v>485</v>
      </c>
      <c r="K69" s="853"/>
      <c r="L69" s="207">
        <v>2423</v>
      </c>
      <c r="M69" s="208">
        <v>0.43</v>
      </c>
      <c r="N69" s="852" t="s">
        <v>493</v>
      </c>
      <c r="O69" s="853"/>
      <c r="P69" s="207"/>
      <c r="Q69" s="208"/>
      <c r="R69" s="852"/>
      <c r="S69" s="853"/>
    </row>
    <row r="70" spans="2:19" ht="33.75" customHeight="1" x14ac:dyDescent="0.35">
      <c r="B70" s="806" t="s">
        <v>738</v>
      </c>
      <c r="C70" s="783" t="s">
        <v>739</v>
      </c>
      <c r="D70" s="411" t="s">
        <v>740</v>
      </c>
      <c r="E70" s="411" t="s">
        <v>835</v>
      </c>
      <c r="F70" s="786" t="s">
        <v>346</v>
      </c>
      <c r="G70" s="807"/>
      <c r="H70" s="413" t="s">
        <v>741</v>
      </c>
      <c r="I70" s="411" t="s">
        <v>835</v>
      </c>
      <c r="J70" s="808" t="s">
        <v>346</v>
      </c>
      <c r="K70" s="807"/>
      <c r="L70" s="413" t="s">
        <v>741</v>
      </c>
      <c r="M70" s="411" t="s">
        <v>835</v>
      </c>
      <c r="N70" s="808" t="s">
        <v>346</v>
      </c>
      <c r="O70" s="807"/>
      <c r="P70" s="413" t="s">
        <v>741</v>
      </c>
      <c r="Q70" s="411" t="s">
        <v>835</v>
      </c>
      <c r="R70" s="808" t="s">
        <v>346</v>
      </c>
      <c r="S70" s="807"/>
    </row>
    <row r="71" spans="2:19" ht="33.75" customHeight="1" x14ac:dyDescent="0.35">
      <c r="B71" s="806"/>
      <c r="C71" s="785"/>
      <c r="D71" s="343"/>
      <c r="E71" s="344"/>
      <c r="F71" s="809"/>
      <c r="G71" s="809"/>
      <c r="H71" s="345"/>
      <c r="I71" s="346"/>
      <c r="J71" s="810"/>
      <c r="K71" s="811"/>
      <c r="L71" s="345"/>
      <c r="M71" s="346"/>
      <c r="N71" s="810"/>
      <c r="O71" s="811"/>
      <c r="P71" s="345"/>
      <c r="Q71" s="346"/>
      <c r="R71" s="810"/>
      <c r="S71" s="811"/>
    </row>
    <row r="72" spans="2:19" ht="33.75" customHeight="1" x14ac:dyDescent="0.35">
      <c r="B72" s="806"/>
      <c r="C72" s="783" t="s">
        <v>742</v>
      </c>
      <c r="D72" s="411" t="s">
        <v>743</v>
      </c>
      <c r="E72" s="411" t="s">
        <v>338</v>
      </c>
      <c r="F72" s="786" t="s">
        <v>745</v>
      </c>
      <c r="G72" s="807"/>
      <c r="H72" s="413" t="s">
        <v>743</v>
      </c>
      <c r="I72" s="411" t="s">
        <v>744</v>
      </c>
      <c r="J72" s="808" t="s">
        <v>321</v>
      </c>
      <c r="K72" s="807"/>
      <c r="L72" s="413" t="s">
        <v>743</v>
      </c>
      <c r="M72" s="411" t="s">
        <v>744</v>
      </c>
      <c r="N72" s="808" t="s">
        <v>321</v>
      </c>
      <c r="O72" s="807"/>
      <c r="P72" s="413" t="s">
        <v>743</v>
      </c>
      <c r="Q72" s="411" t="s">
        <v>744</v>
      </c>
      <c r="R72" s="808" t="s">
        <v>321</v>
      </c>
      <c r="S72" s="807"/>
    </row>
    <row r="73" spans="2:19" ht="33.75" customHeight="1" thickBot="1" x14ac:dyDescent="0.4">
      <c r="B73" s="806"/>
      <c r="C73" s="785"/>
      <c r="D73" s="343"/>
      <c r="E73" s="344"/>
      <c r="F73" s="809"/>
      <c r="G73" s="809"/>
      <c r="H73" s="345"/>
      <c r="I73" s="346"/>
      <c r="J73" s="810"/>
      <c r="K73" s="811"/>
      <c r="L73" s="345"/>
      <c r="M73" s="346"/>
      <c r="N73" s="810"/>
      <c r="O73" s="811"/>
      <c r="P73" s="345"/>
      <c r="Q73" s="346"/>
      <c r="R73" s="810"/>
      <c r="S73" s="811"/>
    </row>
    <row r="74" spans="2:19" ht="37.5" customHeight="1" thickBot="1" x14ac:dyDescent="0.4">
      <c r="B74" s="177"/>
      <c r="C74" s="177"/>
      <c r="D74" s="792" t="s">
        <v>301</v>
      </c>
      <c r="E74" s="793"/>
      <c r="F74" s="793"/>
      <c r="G74" s="794"/>
      <c r="H74" s="792" t="s">
        <v>302</v>
      </c>
      <c r="I74" s="793"/>
      <c r="J74" s="793"/>
      <c r="K74" s="794"/>
      <c r="L74" s="792" t="s">
        <v>1081</v>
      </c>
      <c r="M74" s="793"/>
      <c r="N74" s="793"/>
      <c r="O74" s="794"/>
      <c r="P74" s="793" t="s">
        <v>302</v>
      </c>
      <c r="Q74" s="793"/>
      <c r="R74" s="793"/>
      <c r="S74" s="794"/>
    </row>
    <row r="75" spans="2:19" ht="37.5" customHeight="1" x14ac:dyDescent="0.35">
      <c r="B75" s="813" t="s">
        <v>347</v>
      </c>
      <c r="C75" s="813" t="s">
        <v>348</v>
      </c>
      <c r="D75" s="220" t="s">
        <v>349</v>
      </c>
      <c r="E75" s="202" t="s">
        <v>350</v>
      </c>
      <c r="F75" s="840" t="s">
        <v>351</v>
      </c>
      <c r="G75" s="850"/>
      <c r="H75" s="220" t="s">
        <v>349</v>
      </c>
      <c r="I75" s="202" t="s">
        <v>350</v>
      </c>
      <c r="J75" s="840" t="s">
        <v>351</v>
      </c>
      <c r="K75" s="850"/>
      <c r="L75" s="220" t="s">
        <v>349</v>
      </c>
      <c r="M75" s="202" t="s">
        <v>350</v>
      </c>
      <c r="N75" s="840" t="s">
        <v>351</v>
      </c>
      <c r="O75" s="850"/>
      <c r="P75" s="220" t="s">
        <v>349</v>
      </c>
      <c r="Q75" s="202" t="s">
        <v>350</v>
      </c>
      <c r="R75" s="840" t="s">
        <v>351</v>
      </c>
      <c r="S75" s="850"/>
    </row>
    <row r="76" spans="2:19" ht="44.25" customHeight="1" x14ac:dyDescent="0.35">
      <c r="B76" s="814"/>
      <c r="C76" s="815"/>
      <c r="D76" s="221" t="s">
        <v>481</v>
      </c>
      <c r="E76" s="222" t="s">
        <v>476</v>
      </c>
      <c r="F76" s="865" t="s">
        <v>508</v>
      </c>
      <c r="G76" s="866"/>
      <c r="H76" s="223" t="s">
        <v>481</v>
      </c>
      <c r="I76" s="224" t="s">
        <v>476</v>
      </c>
      <c r="J76" s="917"/>
      <c r="K76" s="918"/>
      <c r="L76" s="223" t="s">
        <v>481</v>
      </c>
      <c r="M76" s="224" t="s">
        <v>476</v>
      </c>
      <c r="N76" s="917"/>
      <c r="O76" s="918"/>
      <c r="P76" s="223"/>
      <c r="Q76" s="224"/>
      <c r="R76" s="917"/>
      <c r="S76" s="918"/>
    </row>
    <row r="77" spans="2:19" ht="36.75" customHeight="1" x14ac:dyDescent="0.35">
      <c r="B77" s="814"/>
      <c r="C77" s="813" t="s">
        <v>651</v>
      </c>
      <c r="D77" s="188" t="s">
        <v>300</v>
      </c>
      <c r="E77" s="187" t="s">
        <v>352</v>
      </c>
      <c r="F77" s="838" t="s">
        <v>353</v>
      </c>
      <c r="G77" s="839"/>
      <c r="H77" s="188" t="s">
        <v>300</v>
      </c>
      <c r="I77" s="187" t="s">
        <v>352</v>
      </c>
      <c r="J77" s="838" t="s">
        <v>353</v>
      </c>
      <c r="K77" s="839"/>
      <c r="L77" s="188" t="s">
        <v>300</v>
      </c>
      <c r="M77" s="187" t="s">
        <v>352</v>
      </c>
      <c r="N77" s="838" t="s">
        <v>353</v>
      </c>
      <c r="O77" s="839"/>
      <c r="P77" s="188" t="s">
        <v>300</v>
      </c>
      <c r="Q77" s="187" t="s">
        <v>352</v>
      </c>
      <c r="R77" s="838" t="s">
        <v>353</v>
      </c>
      <c r="S77" s="839"/>
    </row>
    <row r="78" spans="2:19" ht="30" customHeight="1" x14ac:dyDescent="0.35">
      <c r="B78" s="814"/>
      <c r="C78" s="814"/>
      <c r="D78" s="191" t="s">
        <v>481</v>
      </c>
      <c r="E78" s="222" t="s">
        <v>1080</v>
      </c>
      <c r="F78" s="862" t="s">
        <v>514</v>
      </c>
      <c r="G78" s="864"/>
      <c r="H78" s="193" t="s">
        <v>481</v>
      </c>
      <c r="I78" s="224" t="s">
        <v>1080</v>
      </c>
      <c r="J78" s="856" t="s">
        <v>495</v>
      </c>
      <c r="K78" s="857"/>
      <c r="L78" s="193"/>
      <c r="M78" s="224"/>
      <c r="N78" s="856"/>
      <c r="O78" s="857"/>
      <c r="P78" s="193"/>
      <c r="Q78" s="224"/>
      <c r="R78" s="856"/>
      <c r="S78" s="857"/>
    </row>
    <row r="79" spans="2:19" ht="30" customHeight="1" outlineLevel="1" x14ac:dyDescent="0.35">
      <c r="B79" s="814"/>
      <c r="C79" s="814"/>
      <c r="D79" s="191" t="s">
        <v>481</v>
      </c>
      <c r="E79" s="222" t="s">
        <v>1080</v>
      </c>
      <c r="F79" s="862" t="s">
        <v>514</v>
      </c>
      <c r="G79" s="864"/>
      <c r="H79" s="193" t="s">
        <v>481</v>
      </c>
      <c r="I79" s="224" t="s">
        <v>1080</v>
      </c>
      <c r="J79" s="856" t="s">
        <v>495</v>
      </c>
      <c r="K79" s="857"/>
      <c r="L79" s="193"/>
      <c r="M79" s="224"/>
      <c r="N79" s="856"/>
      <c r="O79" s="857"/>
      <c r="P79" s="193"/>
      <c r="Q79" s="224"/>
      <c r="R79" s="856"/>
      <c r="S79" s="857"/>
    </row>
    <row r="80" spans="2:19" ht="30" customHeight="1" outlineLevel="1" x14ac:dyDescent="0.35">
      <c r="B80" s="814"/>
      <c r="C80" s="814"/>
      <c r="D80" s="191" t="s">
        <v>461</v>
      </c>
      <c r="E80" s="222" t="s">
        <v>1080</v>
      </c>
      <c r="F80" s="862" t="s">
        <v>514</v>
      </c>
      <c r="G80" s="864"/>
      <c r="H80" s="193" t="s">
        <v>481</v>
      </c>
      <c r="I80" s="224" t="s">
        <v>1080</v>
      </c>
      <c r="J80" s="856" t="s">
        <v>495</v>
      </c>
      <c r="K80" s="857"/>
      <c r="L80" s="193"/>
      <c r="M80" s="224"/>
      <c r="N80" s="856"/>
      <c r="O80" s="857"/>
      <c r="P80" s="193"/>
      <c r="Q80" s="224"/>
      <c r="R80" s="856"/>
      <c r="S80" s="857"/>
    </row>
    <row r="81" spans="2:19" ht="30" customHeight="1" outlineLevel="1" x14ac:dyDescent="0.35">
      <c r="B81" s="814"/>
      <c r="C81" s="814"/>
      <c r="D81" s="191" t="s">
        <v>474</v>
      </c>
      <c r="E81" s="222" t="s">
        <v>1080</v>
      </c>
      <c r="F81" s="862" t="s">
        <v>514</v>
      </c>
      <c r="G81" s="864"/>
      <c r="H81" s="193" t="s">
        <v>481</v>
      </c>
      <c r="I81" s="224" t="s">
        <v>1080</v>
      </c>
      <c r="J81" s="856" t="s">
        <v>503</v>
      </c>
      <c r="K81" s="857"/>
      <c r="L81" s="193"/>
      <c r="M81" s="224"/>
      <c r="N81" s="856"/>
      <c r="O81" s="857"/>
      <c r="P81" s="193"/>
      <c r="Q81" s="224"/>
      <c r="R81" s="856"/>
      <c r="S81" s="857"/>
    </row>
    <row r="82" spans="2:19" ht="30" customHeight="1" outlineLevel="1" x14ac:dyDescent="0.35">
      <c r="B82" s="814"/>
      <c r="C82" s="814"/>
      <c r="D82" s="191"/>
      <c r="E82" s="222"/>
      <c r="F82" s="862"/>
      <c r="G82" s="864"/>
      <c r="H82" s="193"/>
      <c r="I82" s="224"/>
      <c r="J82" s="856"/>
      <c r="K82" s="857"/>
      <c r="L82" s="193"/>
      <c r="M82" s="224"/>
      <c r="N82" s="856"/>
      <c r="O82" s="857"/>
      <c r="P82" s="193"/>
      <c r="Q82" s="224"/>
      <c r="R82" s="856"/>
      <c r="S82" s="857"/>
    </row>
    <row r="83" spans="2:19" ht="30" customHeight="1" outlineLevel="1" x14ac:dyDescent="0.35">
      <c r="B83" s="815"/>
      <c r="C83" s="815"/>
      <c r="D83" s="191"/>
      <c r="E83" s="222"/>
      <c r="F83" s="862"/>
      <c r="G83" s="864"/>
      <c r="H83" s="193"/>
      <c r="I83" s="224"/>
      <c r="J83" s="856"/>
      <c r="K83" s="857"/>
      <c r="L83" s="193"/>
      <c r="M83" s="224"/>
      <c r="N83" s="856"/>
      <c r="O83" s="857"/>
      <c r="P83" s="193"/>
      <c r="Q83" s="224"/>
      <c r="R83" s="856"/>
      <c r="S83" s="857"/>
    </row>
    <row r="84" spans="2:19" ht="35.25" customHeight="1" x14ac:dyDescent="0.35">
      <c r="B84" s="829" t="s">
        <v>354</v>
      </c>
      <c r="C84" s="873" t="s">
        <v>652</v>
      </c>
      <c r="D84" s="204" t="s">
        <v>355</v>
      </c>
      <c r="E84" s="838" t="s">
        <v>338</v>
      </c>
      <c r="F84" s="874"/>
      <c r="G84" s="189" t="s">
        <v>300</v>
      </c>
      <c r="H84" s="204" t="s">
        <v>355</v>
      </c>
      <c r="I84" s="838" t="s">
        <v>338</v>
      </c>
      <c r="J84" s="874"/>
      <c r="K84" s="189" t="s">
        <v>300</v>
      </c>
      <c r="L84" s="204" t="s">
        <v>355</v>
      </c>
      <c r="M84" s="838" t="s">
        <v>338</v>
      </c>
      <c r="N84" s="874"/>
      <c r="O84" s="189" t="s">
        <v>300</v>
      </c>
      <c r="P84" s="204" t="s">
        <v>355</v>
      </c>
      <c r="Q84" s="838" t="s">
        <v>338</v>
      </c>
      <c r="R84" s="874"/>
      <c r="S84" s="189" t="s">
        <v>300</v>
      </c>
    </row>
    <row r="85" spans="2:19" ht="35.25" customHeight="1" x14ac:dyDescent="0.35">
      <c r="B85" s="825"/>
      <c r="C85" s="873"/>
      <c r="D85" s="423">
        <v>1</v>
      </c>
      <c r="E85" s="869" t="s">
        <v>450</v>
      </c>
      <c r="F85" s="870"/>
      <c r="G85" s="226" t="s">
        <v>474</v>
      </c>
      <c r="H85" s="424">
        <v>4</v>
      </c>
      <c r="I85" s="867" t="s">
        <v>450</v>
      </c>
      <c r="J85" s="868"/>
      <c r="K85" s="228" t="s">
        <v>474</v>
      </c>
      <c r="L85" s="424">
        <v>0</v>
      </c>
      <c r="M85" s="867"/>
      <c r="N85" s="868"/>
      <c r="O85" s="228"/>
      <c r="P85" s="227"/>
      <c r="Q85" s="867"/>
      <c r="R85" s="868"/>
      <c r="S85" s="228"/>
    </row>
    <row r="86" spans="2:19" ht="35.25" customHeight="1" outlineLevel="1" x14ac:dyDescent="0.35">
      <c r="B86" s="825"/>
      <c r="C86" s="873"/>
      <c r="D86" s="423">
        <v>0</v>
      </c>
      <c r="E86" s="869" t="s">
        <v>450</v>
      </c>
      <c r="F86" s="870"/>
      <c r="G86" s="226" t="s">
        <v>461</v>
      </c>
      <c r="H86" s="424">
        <v>4</v>
      </c>
      <c r="I86" s="867" t="s">
        <v>450</v>
      </c>
      <c r="J86" s="868"/>
      <c r="K86" s="228" t="s">
        <v>461</v>
      </c>
      <c r="L86" s="424">
        <v>0</v>
      </c>
      <c r="M86" s="867"/>
      <c r="N86" s="868"/>
      <c r="O86" s="228"/>
      <c r="P86" s="227"/>
      <c r="Q86" s="867"/>
      <c r="R86" s="868"/>
      <c r="S86" s="228"/>
    </row>
    <row r="87" spans="2:19" ht="35.25" customHeight="1" outlineLevel="1" x14ac:dyDescent="0.35">
      <c r="B87" s="825"/>
      <c r="C87" s="873"/>
      <c r="D87" s="423">
        <v>0</v>
      </c>
      <c r="E87" s="869" t="s">
        <v>444</v>
      </c>
      <c r="F87" s="870"/>
      <c r="G87" s="226" t="s">
        <v>481</v>
      </c>
      <c r="H87" s="424">
        <v>16</v>
      </c>
      <c r="I87" s="867" t="s">
        <v>444</v>
      </c>
      <c r="J87" s="868"/>
      <c r="K87" s="228" t="s">
        <v>481</v>
      </c>
      <c r="L87" s="424">
        <v>16</v>
      </c>
      <c r="M87" s="867" t="s">
        <v>444</v>
      </c>
      <c r="N87" s="868"/>
      <c r="O87" s="228" t="s">
        <v>481</v>
      </c>
      <c r="P87" s="227"/>
      <c r="Q87" s="867"/>
      <c r="R87" s="868"/>
      <c r="S87" s="228"/>
    </row>
    <row r="88" spans="2:19" ht="35.25" customHeight="1" outlineLevel="1" x14ac:dyDescent="0.35">
      <c r="B88" s="825"/>
      <c r="C88" s="873"/>
      <c r="D88" s="225"/>
      <c r="E88" s="869"/>
      <c r="F88" s="870"/>
      <c r="G88" s="226"/>
      <c r="H88" s="227"/>
      <c r="I88" s="867"/>
      <c r="J88" s="868"/>
      <c r="K88" s="228"/>
      <c r="L88" s="227"/>
      <c r="M88" s="867"/>
      <c r="N88" s="868"/>
      <c r="O88" s="228"/>
      <c r="P88" s="227"/>
      <c r="Q88" s="867"/>
      <c r="R88" s="868"/>
      <c r="S88" s="228"/>
    </row>
    <row r="89" spans="2:19" ht="35.25" customHeight="1" outlineLevel="1" x14ac:dyDescent="0.35">
      <c r="B89" s="825"/>
      <c r="C89" s="873"/>
      <c r="D89" s="225"/>
      <c r="E89" s="869"/>
      <c r="F89" s="870"/>
      <c r="G89" s="226"/>
      <c r="H89" s="227"/>
      <c r="I89" s="867"/>
      <c r="J89" s="868"/>
      <c r="K89" s="228"/>
      <c r="L89" s="227"/>
      <c r="M89" s="867"/>
      <c r="N89" s="868"/>
      <c r="O89" s="228"/>
      <c r="P89" s="227"/>
      <c r="Q89" s="867"/>
      <c r="R89" s="868"/>
      <c r="S89" s="228"/>
    </row>
    <row r="90" spans="2:19" ht="33" customHeight="1" outlineLevel="1" x14ac:dyDescent="0.35">
      <c r="B90" s="826"/>
      <c r="C90" s="873"/>
      <c r="D90" s="225"/>
      <c r="E90" s="869"/>
      <c r="F90" s="870"/>
      <c r="G90" s="226"/>
      <c r="H90" s="227"/>
      <c r="I90" s="867"/>
      <c r="J90" s="868"/>
      <c r="K90" s="228"/>
      <c r="L90" s="227"/>
      <c r="M90" s="867"/>
      <c r="N90" s="868"/>
      <c r="O90" s="228"/>
      <c r="P90" s="227"/>
      <c r="Q90" s="867"/>
      <c r="R90" s="868"/>
      <c r="S90" s="228"/>
    </row>
    <row r="91" spans="2:19" ht="31.5" customHeight="1" thickBot="1" x14ac:dyDescent="0.4">
      <c r="B91" s="177"/>
      <c r="C91" s="229"/>
      <c r="D91" s="201"/>
    </row>
    <row r="92" spans="2:19" ht="30.75" customHeight="1" thickBot="1" x14ac:dyDescent="0.4">
      <c r="B92" s="177"/>
      <c r="C92" s="177"/>
      <c r="D92" s="792" t="s">
        <v>301</v>
      </c>
      <c r="E92" s="793"/>
      <c r="F92" s="793"/>
      <c r="G92" s="794"/>
      <c r="H92" s="880" t="s">
        <v>301</v>
      </c>
      <c r="I92" s="881"/>
      <c r="J92" s="881"/>
      <c r="K92" s="882"/>
      <c r="L92" s="792" t="s">
        <v>1081</v>
      </c>
      <c r="M92" s="793"/>
      <c r="N92" s="793"/>
      <c r="O92" s="794"/>
      <c r="P92" s="793" t="s">
        <v>302</v>
      </c>
      <c r="Q92" s="793"/>
      <c r="R92" s="793"/>
      <c r="S92" s="794"/>
    </row>
    <row r="93" spans="2:19" ht="30.75" customHeight="1" x14ac:dyDescent="0.35">
      <c r="B93" s="813" t="s">
        <v>356</v>
      </c>
      <c r="C93" s="813" t="s">
        <v>357</v>
      </c>
      <c r="D93" s="840" t="s">
        <v>358</v>
      </c>
      <c r="E93" s="841"/>
      <c r="F93" s="202" t="s">
        <v>300</v>
      </c>
      <c r="G93" s="230" t="s">
        <v>338</v>
      </c>
      <c r="H93" s="871" t="s">
        <v>358</v>
      </c>
      <c r="I93" s="841"/>
      <c r="J93" s="202" t="s">
        <v>300</v>
      </c>
      <c r="K93" s="230" t="s">
        <v>338</v>
      </c>
      <c r="L93" s="871" t="s">
        <v>358</v>
      </c>
      <c r="M93" s="841"/>
      <c r="N93" s="202" t="s">
        <v>300</v>
      </c>
      <c r="O93" s="230" t="s">
        <v>338</v>
      </c>
      <c r="P93" s="871" t="s">
        <v>358</v>
      </c>
      <c r="Q93" s="841"/>
      <c r="R93" s="202" t="s">
        <v>300</v>
      </c>
      <c r="S93" s="230" t="s">
        <v>338</v>
      </c>
    </row>
    <row r="94" spans="2:19" ht="29.25" customHeight="1" x14ac:dyDescent="0.35">
      <c r="B94" s="815"/>
      <c r="C94" s="815"/>
      <c r="D94" s="862" t="s">
        <v>516</v>
      </c>
      <c r="E94" s="872"/>
      <c r="F94" s="221" t="s">
        <v>481</v>
      </c>
      <c r="G94" s="231" t="s">
        <v>401</v>
      </c>
      <c r="H94" s="425" t="s">
        <v>497</v>
      </c>
      <c r="I94" s="427"/>
      <c r="J94" s="223" t="s">
        <v>481</v>
      </c>
      <c r="K94" s="234" t="s">
        <v>401</v>
      </c>
      <c r="L94" s="232"/>
      <c r="M94" s="233"/>
      <c r="N94" s="223"/>
      <c r="O94" s="234"/>
      <c r="P94" s="232"/>
      <c r="Q94" s="233"/>
      <c r="R94" s="223"/>
      <c r="S94" s="234"/>
    </row>
    <row r="95" spans="2:19" ht="45" customHeight="1" x14ac:dyDescent="0.35">
      <c r="B95" s="875" t="s">
        <v>359</v>
      </c>
      <c r="C95" s="829" t="s">
        <v>360</v>
      </c>
      <c r="D95" s="188" t="s">
        <v>361</v>
      </c>
      <c r="E95" s="188" t="s">
        <v>362</v>
      </c>
      <c r="F95" s="204" t="s">
        <v>363</v>
      </c>
      <c r="G95" s="189" t="s">
        <v>364</v>
      </c>
      <c r="H95" s="188" t="s">
        <v>361</v>
      </c>
      <c r="I95" s="188" t="s">
        <v>362</v>
      </c>
      <c r="J95" s="204" t="s">
        <v>363</v>
      </c>
      <c r="K95" s="189" t="s">
        <v>364</v>
      </c>
      <c r="L95" s="188" t="s">
        <v>361</v>
      </c>
      <c r="M95" s="188" t="s">
        <v>362</v>
      </c>
      <c r="N95" s="204" t="s">
        <v>363</v>
      </c>
      <c r="O95" s="189" t="s">
        <v>364</v>
      </c>
      <c r="P95" s="188" t="s">
        <v>361</v>
      </c>
      <c r="Q95" s="188" t="s">
        <v>362</v>
      </c>
      <c r="R95" s="204" t="s">
        <v>363</v>
      </c>
      <c r="S95" s="189" t="s">
        <v>364</v>
      </c>
    </row>
    <row r="96" spans="2:19" ht="29.25" customHeight="1" x14ac:dyDescent="0.35">
      <c r="B96" s="875"/>
      <c r="C96" s="825"/>
      <c r="D96" s="876" t="s">
        <v>540</v>
      </c>
      <c r="E96" s="878">
        <v>3</v>
      </c>
      <c r="F96" s="876" t="s">
        <v>519</v>
      </c>
      <c r="G96" s="885" t="s">
        <v>516</v>
      </c>
      <c r="H96" s="887" t="s">
        <v>540</v>
      </c>
      <c r="I96" s="887">
        <v>3</v>
      </c>
      <c r="J96" s="887" t="s">
        <v>519</v>
      </c>
      <c r="K96" s="883" t="s">
        <v>497</v>
      </c>
      <c r="L96" s="887"/>
      <c r="M96" s="887"/>
      <c r="N96" s="887"/>
      <c r="O96" s="883"/>
      <c r="P96" s="887"/>
      <c r="Q96" s="887"/>
      <c r="R96" s="887"/>
      <c r="S96" s="883"/>
    </row>
    <row r="97" spans="2:19" ht="29.25" customHeight="1" x14ac:dyDescent="0.35">
      <c r="B97" s="875"/>
      <c r="C97" s="825"/>
      <c r="D97" s="877"/>
      <c r="E97" s="879"/>
      <c r="F97" s="877"/>
      <c r="G97" s="886"/>
      <c r="H97" s="888"/>
      <c r="I97" s="888"/>
      <c r="J97" s="888"/>
      <c r="K97" s="884"/>
      <c r="L97" s="888"/>
      <c r="M97" s="888"/>
      <c r="N97" s="888"/>
      <c r="O97" s="884"/>
      <c r="P97" s="888"/>
      <c r="Q97" s="888"/>
      <c r="R97" s="888"/>
      <c r="S97" s="884"/>
    </row>
    <row r="98" spans="2:19" ht="24" outlineLevel="1" x14ac:dyDescent="0.35">
      <c r="B98" s="875"/>
      <c r="C98" s="825"/>
      <c r="D98" s="188" t="s">
        <v>361</v>
      </c>
      <c r="E98" s="188" t="s">
        <v>362</v>
      </c>
      <c r="F98" s="204" t="s">
        <v>363</v>
      </c>
      <c r="G98" s="189" t="s">
        <v>364</v>
      </c>
      <c r="H98" s="188" t="s">
        <v>361</v>
      </c>
      <c r="I98" s="188" t="s">
        <v>362</v>
      </c>
      <c r="J98" s="204" t="s">
        <v>363</v>
      </c>
      <c r="K98" s="189" t="s">
        <v>364</v>
      </c>
      <c r="L98" s="188" t="s">
        <v>361</v>
      </c>
      <c r="M98" s="188" t="s">
        <v>362</v>
      </c>
      <c r="N98" s="204" t="s">
        <v>363</v>
      </c>
      <c r="O98" s="189" t="s">
        <v>364</v>
      </c>
      <c r="P98" s="188" t="s">
        <v>361</v>
      </c>
      <c r="Q98" s="188" t="s">
        <v>362</v>
      </c>
      <c r="R98" s="204" t="s">
        <v>363</v>
      </c>
      <c r="S98" s="189" t="s">
        <v>364</v>
      </c>
    </row>
    <row r="99" spans="2:19" ht="29.25" customHeight="1" outlineLevel="1" x14ac:dyDescent="0.35">
      <c r="B99" s="875"/>
      <c r="C99" s="825"/>
      <c r="D99" s="876" t="s">
        <v>554</v>
      </c>
      <c r="E99" s="878">
        <v>1</v>
      </c>
      <c r="F99" s="876" t="s">
        <v>519</v>
      </c>
      <c r="G99" s="885" t="s">
        <v>516</v>
      </c>
      <c r="H99" s="887" t="s">
        <v>554</v>
      </c>
      <c r="I99" s="887">
        <v>1</v>
      </c>
      <c r="J99" s="887" t="s">
        <v>519</v>
      </c>
      <c r="K99" s="883" t="s">
        <v>497</v>
      </c>
      <c r="L99" s="887"/>
      <c r="M99" s="887"/>
      <c r="N99" s="887"/>
      <c r="O99" s="883"/>
      <c r="P99" s="887"/>
      <c r="Q99" s="887"/>
      <c r="R99" s="887"/>
      <c r="S99" s="883"/>
    </row>
    <row r="100" spans="2:19" ht="29.25" customHeight="1" outlineLevel="1" x14ac:dyDescent="0.35">
      <c r="B100" s="875"/>
      <c r="C100" s="825"/>
      <c r="D100" s="877"/>
      <c r="E100" s="879"/>
      <c r="F100" s="877"/>
      <c r="G100" s="886"/>
      <c r="H100" s="888"/>
      <c r="I100" s="888"/>
      <c r="J100" s="888"/>
      <c r="K100" s="884"/>
      <c r="L100" s="888"/>
      <c r="M100" s="888"/>
      <c r="N100" s="888"/>
      <c r="O100" s="884"/>
      <c r="P100" s="888"/>
      <c r="Q100" s="888"/>
      <c r="R100" s="888"/>
      <c r="S100" s="884"/>
    </row>
    <row r="101" spans="2:19" ht="24" outlineLevel="1" x14ac:dyDescent="0.35">
      <c r="B101" s="875"/>
      <c r="C101" s="825"/>
      <c r="D101" s="188" t="s">
        <v>361</v>
      </c>
      <c r="E101" s="188" t="s">
        <v>362</v>
      </c>
      <c r="F101" s="204" t="s">
        <v>363</v>
      </c>
      <c r="G101" s="189" t="s">
        <v>364</v>
      </c>
      <c r="H101" s="188" t="s">
        <v>361</v>
      </c>
      <c r="I101" s="188" t="s">
        <v>362</v>
      </c>
      <c r="J101" s="204" t="s">
        <v>363</v>
      </c>
      <c r="K101" s="189" t="s">
        <v>364</v>
      </c>
      <c r="L101" s="188" t="s">
        <v>361</v>
      </c>
      <c r="M101" s="188" t="s">
        <v>362</v>
      </c>
      <c r="N101" s="204" t="s">
        <v>363</v>
      </c>
      <c r="O101" s="189" t="s">
        <v>364</v>
      </c>
      <c r="P101" s="188" t="s">
        <v>361</v>
      </c>
      <c r="Q101" s="188" t="s">
        <v>362</v>
      </c>
      <c r="R101" s="204" t="s">
        <v>363</v>
      </c>
      <c r="S101" s="189" t="s">
        <v>364</v>
      </c>
    </row>
    <row r="102" spans="2:19" ht="29.25" customHeight="1" outlineLevel="1" x14ac:dyDescent="0.35">
      <c r="B102" s="875"/>
      <c r="C102" s="825"/>
      <c r="D102" s="876"/>
      <c r="E102" s="878"/>
      <c r="F102" s="876"/>
      <c r="G102" s="885"/>
      <c r="H102" s="887"/>
      <c r="I102" s="887"/>
      <c r="J102" s="887"/>
      <c r="K102" s="883"/>
      <c r="L102" s="887"/>
      <c r="M102" s="887"/>
      <c r="N102" s="887"/>
      <c r="O102" s="883"/>
      <c r="P102" s="887"/>
      <c r="Q102" s="887"/>
      <c r="R102" s="887"/>
      <c r="S102" s="883"/>
    </row>
    <row r="103" spans="2:19" ht="29.25" customHeight="1" outlineLevel="1" x14ac:dyDescent="0.35">
      <c r="B103" s="875"/>
      <c r="C103" s="825"/>
      <c r="D103" s="877"/>
      <c r="E103" s="879"/>
      <c r="F103" s="877"/>
      <c r="G103" s="886"/>
      <c r="H103" s="888"/>
      <c r="I103" s="888"/>
      <c r="J103" s="888"/>
      <c r="K103" s="884"/>
      <c r="L103" s="888"/>
      <c r="M103" s="888"/>
      <c r="N103" s="888"/>
      <c r="O103" s="884"/>
      <c r="P103" s="888"/>
      <c r="Q103" s="888"/>
      <c r="R103" s="888"/>
      <c r="S103" s="884"/>
    </row>
    <row r="104" spans="2:19" ht="24" outlineLevel="1" x14ac:dyDescent="0.35">
      <c r="B104" s="875"/>
      <c r="C104" s="825"/>
      <c r="D104" s="188" t="s">
        <v>361</v>
      </c>
      <c r="E104" s="188" t="s">
        <v>362</v>
      </c>
      <c r="F104" s="204" t="s">
        <v>363</v>
      </c>
      <c r="G104" s="189" t="s">
        <v>364</v>
      </c>
      <c r="H104" s="188" t="s">
        <v>361</v>
      </c>
      <c r="I104" s="188" t="s">
        <v>362</v>
      </c>
      <c r="J104" s="204" t="s">
        <v>363</v>
      </c>
      <c r="K104" s="189" t="s">
        <v>364</v>
      </c>
      <c r="L104" s="188" t="s">
        <v>361</v>
      </c>
      <c r="M104" s="188" t="s">
        <v>362</v>
      </c>
      <c r="N104" s="204" t="s">
        <v>363</v>
      </c>
      <c r="O104" s="189" t="s">
        <v>364</v>
      </c>
      <c r="P104" s="188" t="s">
        <v>361</v>
      </c>
      <c r="Q104" s="188" t="s">
        <v>362</v>
      </c>
      <c r="R104" s="204" t="s">
        <v>363</v>
      </c>
      <c r="S104" s="189" t="s">
        <v>364</v>
      </c>
    </row>
    <row r="105" spans="2:19" ht="29.25" customHeight="1" outlineLevel="1" x14ac:dyDescent="0.35">
      <c r="B105" s="875"/>
      <c r="C105" s="825"/>
      <c r="D105" s="876"/>
      <c r="E105" s="878"/>
      <c r="F105" s="876"/>
      <c r="G105" s="885"/>
      <c r="H105" s="887"/>
      <c r="I105" s="887"/>
      <c r="J105" s="887"/>
      <c r="K105" s="883"/>
      <c r="L105" s="887"/>
      <c r="M105" s="887"/>
      <c r="N105" s="887"/>
      <c r="O105" s="883"/>
      <c r="P105" s="887"/>
      <c r="Q105" s="887"/>
      <c r="R105" s="887"/>
      <c r="S105" s="883"/>
    </row>
    <row r="106" spans="2:19" ht="29.25" customHeight="1" outlineLevel="1" x14ac:dyDescent="0.35">
      <c r="B106" s="875"/>
      <c r="C106" s="826"/>
      <c r="D106" s="877"/>
      <c r="E106" s="879"/>
      <c r="F106" s="877"/>
      <c r="G106" s="886"/>
      <c r="H106" s="888"/>
      <c r="I106" s="888"/>
      <c r="J106" s="888"/>
      <c r="K106" s="884"/>
      <c r="L106" s="888"/>
      <c r="M106" s="888"/>
      <c r="N106" s="888"/>
      <c r="O106" s="884"/>
      <c r="P106" s="888"/>
      <c r="Q106" s="888"/>
      <c r="R106" s="888"/>
      <c r="S106" s="884"/>
    </row>
    <row r="107" spans="2:19" ht="15" thickBot="1" x14ac:dyDescent="0.4">
      <c r="B107" s="177"/>
      <c r="C107" s="177"/>
    </row>
    <row r="108" spans="2:19" ht="15" thickBot="1" x14ac:dyDescent="0.4">
      <c r="B108" s="177"/>
      <c r="C108" s="177"/>
      <c r="D108" s="792" t="s">
        <v>301</v>
      </c>
      <c r="E108" s="793"/>
      <c r="F108" s="793"/>
      <c r="G108" s="794"/>
      <c r="H108" s="880" t="s">
        <v>365</v>
      </c>
      <c r="I108" s="881"/>
      <c r="J108" s="881"/>
      <c r="K108" s="882"/>
      <c r="L108" s="792" t="s">
        <v>1081</v>
      </c>
      <c r="M108" s="793"/>
      <c r="N108" s="793"/>
      <c r="O108" s="794"/>
      <c r="P108" s="880" t="s">
        <v>303</v>
      </c>
      <c r="Q108" s="881"/>
      <c r="R108" s="881"/>
      <c r="S108" s="882"/>
    </row>
    <row r="109" spans="2:19" ht="33.75" customHeight="1" x14ac:dyDescent="0.35">
      <c r="B109" s="889" t="s">
        <v>366</v>
      </c>
      <c r="C109" s="813" t="s">
        <v>367</v>
      </c>
      <c r="D109" s="235" t="s">
        <v>368</v>
      </c>
      <c r="E109" s="236" t="s">
        <v>369</v>
      </c>
      <c r="F109" s="840" t="s">
        <v>370</v>
      </c>
      <c r="G109" s="850"/>
      <c r="H109" s="235" t="s">
        <v>368</v>
      </c>
      <c r="I109" s="236" t="s">
        <v>369</v>
      </c>
      <c r="J109" s="840" t="s">
        <v>370</v>
      </c>
      <c r="K109" s="850"/>
      <c r="L109" s="235" t="s">
        <v>368</v>
      </c>
      <c r="M109" s="236" t="s">
        <v>369</v>
      </c>
      <c r="N109" s="840" t="s">
        <v>370</v>
      </c>
      <c r="O109" s="850"/>
      <c r="P109" s="235" t="s">
        <v>368</v>
      </c>
      <c r="Q109" s="236" t="s">
        <v>369</v>
      </c>
      <c r="R109" s="840" t="s">
        <v>370</v>
      </c>
      <c r="S109" s="850"/>
    </row>
    <row r="110" spans="2:19" ht="30" customHeight="1" x14ac:dyDescent="0.35">
      <c r="B110" s="890"/>
      <c r="C110" s="815"/>
      <c r="D110" s="237">
        <v>0</v>
      </c>
      <c r="E110" s="238">
        <v>0</v>
      </c>
      <c r="F110" s="862" t="s">
        <v>480</v>
      </c>
      <c r="G110" s="864"/>
      <c r="H110" s="239">
        <v>300</v>
      </c>
      <c r="I110" s="240">
        <v>0.5</v>
      </c>
      <c r="J110" s="892" t="s">
        <v>467</v>
      </c>
      <c r="K110" s="893"/>
      <c r="L110" s="239">
        <v>60</v>
      </c>
      <c r="M110" s="240">
        <v>0.68</v>
      </c>
      <c r="N110" s="892" t="s">
        <v>472</v>
      </c>
      <c r="O110" s="893"/>
      <c r="P110" s="239"/>
      <c r="Q110" s="240"/>
      <c r="R110" s="892"/>
      <c r="S110" s="893"/>
    </row>
    <row r="111" spans="2:19" ht="32.25" customHeight="1" x14ac:dyDescent="0.35">
      <c r="B111" s="890"/>
      <c r="C111" s="889" t="s">
        <v>371</v>
      </c>
      <c r="D111" s="241" t="s">
        <v>368</v>
      </c>
      <c r="E111" s="188" t="s">
        <v>369</v>
      </c>
      <c r="F111" s="188" t="s">
        <v>372</v>
      </c>
      <c r="G111" s="211" t="s">
        <v>373</v>
      </c>
      <c r="H111" s="241" t="s">
        <v>368</v>
      </c>
      <c r="I111" s="188" t="s">
        <v>369</v>
      </c>
      <c r="J111" s="188" t="s">
        <v>372</v>
      </c>
      <c r="K111" s="211" t="s">
        <v>373</v>
      </c>
      <c r="L111" s="241" t="s">
        <v>368</v>
      </c>
      <c r="M111" s="188" t="s">
        <v>369</v>
      </c>
      <c r="N111" s="188" t="s">
        <v>372</v>
      </c>
      <c r="O111" s="211" t="s">
        <v>373</v>
      </c>
      <c r="P111" s="241" t="s">
        <v>368</v>
      </c>
      <c r="Q111" s="188" t="s">
        <v>369</v>
      </c>
      <c r="R111" s="188" t="s">
        <v>372</v>
      </c>
      <c r="S111" s="211" t="s">
        <v>373</v>
      </c>
    </row>
    <row r="112" spans="2:19" ht="27.75" customHeight="1" x14ac:dyDescent="0.35">
      <c r="B112" s="890"/>
      <c r="C112" s="890"/>
      <c r="D112" s="237"/>
      <c r="E112" s="206"/>
      <c r="F112" s="222"/>
      <c r="G112" s="231"/>
      <c r="H112" s="239"/>
      <c r="I112" s="208"/>
      <c r="J112" s="224"/>
      <c r="K112" s="234"/>
      <c r="L112" s="239"/>
      <c r="M112" s="208"/>
      <c r="N112" s="224"/>
      <c r="O112" s="234"/>
      <c r="P112" s="239"/>
      <c r="Q112" s="208"/>
      <c r="R112" s="224"/>
      <c r="S112" s="234"/>
    </row>
    <row r="113" spans="2:19" ht="27.75" customHeight="1" outlineLevel="1" x14ac:dyDescent="0.35">
      <c r="B113" s="890"/>
      <c r="C113" s="890"/>
      <c r="D113" s="241" t="s">
        <v>368</v>
      </c>
      <c r="E113" s="188" t="s">
        <v>369</v>
      </c>
      <c r="F113" s="188" t="s">
        <v>372</v>
      </c>
      <c r="G113" s="211" t="s">
        <v>373</v>
      </c>
      <c r="H113" s="241" t="s">
        <v>368</v>
      </c>
      <c r="I113" s="188" t="s">
        <v>369</v>
      </c>
      <c r="J113" s="188" t="s">
        <v>372</v>
      </c>
      <c r="K113" s="211" t="s">
        <v>373</v>
      </c>
      <c r="L113" s="241" t="s">
        <v>368</v>
      </c>
      <c r="M113" s="188" t="s">
        <v>369</v>
      </c>
      <c r="N113" s="188" t="s">
        <v>372</v>
      </c>
      <c r="O113" s="211" t="s">
        <v>373</v>
      </c>
      <c r="P113" s="241" t="s">
        <v>368</v>
      </c>
      <c r="Q113" s="188" t="s">
        <v>369</v>
      </c>
      <c r="R113" s="188" t="s">
        <v>372</v>
      </c>
      <c r="S113" s="211" t="s">
        <v>373</v>
      </c>
    </row>
    <row r="114" spans="2:19" ht="27.75" customHeight="1" outlineLevel="1" x14ac:dyDescent="0.35">
      <c r="B114" s="890"/>
      <c r="C114" s="890"/>
      <c r="D114" s="237"/>
      <c r="E114" s="206"/>
      <c r="F114" s="222"/>
      <c r="G114" s="231"/>
      <c r="H114" s="239"/>
      <c r="I114" s="208"/>
      <c r="J114" s="224"/>
      <c r="K114" s="234"/>
      <c r="L114" s="239"/>
      <c r="M114" s="208"/>
      <c r="N114" s="224"/>
      <c r="O114" s="234"/>
      <c r="P114" s="239"/>
      <c r="Q114" s="208"/>
      <c r="R114" s="224"/>
      <c r="S114" s="234"/>
    </row>
    <row r="115" spans="2:19" ht="27.75" customHeight="1" outlineLevel="1" x14ac:dyDescent="0.35">
      <c r="B115" s="890"/>
      <c r="C115" s="890"/>
      <c r="D115" s="241" t="s">
        <v>368</v>
      </c>
      <c r="E115" s="188" t="s">
        <v>369</v>
      </c>
      <c r="F115" s="188" t="s">
        <v>372</v>
      </c>
      <c r="G115" s="211" t="s">
        <v>373</v>
      </c>
      <c r="H115" s="241" t="s">
        <v>368</v>
      </c>
      <c r="I115" s="188" t="s">
        <v>369</v>
      </c>
      <c r="J115" s="188" t="s">
        <v>372</v>
      </c>
      <c r="K115" s="211" t="s">
        <v>373</v>
      </c>
      <c r="L115" s="241" t="s">
        <v>368</v>
      </c>
      <c r="M115" s="188" t="s">
        <v>369</v>
      </c>
      <c r="N115" s="188" t="s">
        <v>372</v>
      </c>
      <c r="O115" s="211" t="s">
        <v>373</v>
      </c>
      <c r="P115" s="241" t="s">
        <v>368</v>
      </c>
      <c r="Q115" s="188" t="s">
        <v>369</v>
      </c>
      <c r="R115" s="188" t="s">
        <v>372</v>
      </c>
      <c r="S115" s="211" t="s">
        <v>373</v>
      </c>
    </row>
    <row r="116" spans="2:19" ht="27.75" customHeight="1" outlineLevel="1" x14ac:dyDescent="0.35">
      <c r="B116" s="890"/>
      <c r="C116" s="890"/>
      <c r="D116" s="237"/>
      <c r="E116" s="206"/>
      <c r="F116" s="222"/>
      <c r="G116" s="231"/>
      <c r="H116" s="239"/>
      <c r="I116" s="208"/>
      <c r="J116" s="224"/>
      <c r="K116" s="234"/>
      <c r="L116" s="239"/>
      <c r="M116" s="208"/>
      <c r="N116" s="224"/>
      <c r="O116" s="234"/>
      <c r="P116" s="239"/>
      <c r="Q116" s="208"/>
      <c r="R116" s="224"/>
      <c r="S116" s="234"/>
    </row>
    <row r="117" spans="2:19" ht="27.75" customHeight="1" outlineLevel="1" x14ac:dyDescent="0.35">
      <c r="B117" s="890"/>
      <c r="C117" s="890"/>
      <c r="D117" s="241" t="s">
        <v>368</v>
      </c>
      <c r="E117" s="188" t="s">
        <v>369</v>
      </c>
      <c r="F117" s="188" t="s">
        <v>372</v>
      </c>
      <c r="G117" s="211" t="s">
        <v>373</v>
      </c>
      <c r="H117" s="241" t="s">
        <v>368</v>
      </c>
      <c r="I117" s="188" t="s">
        <v>369</v>
      </c>
      <c r="J117" s="188" t="s">
        <v>372</v>
      </c>
      <c r="K117" s="211" t="s">
        <v>373</v>
      </c>
      <c r="L117" s="241" t="s">
        <v>368</v>
      </c>
      <c r="M117" s="188" t="s">
        <v>369</v>
      </c>
      <c r="N117" s="188" t="s">
        <v>372</v>
      </c>
      <c r="O117" s="211" t="s">
        <v>373</v>
      </c>
      <c r="P117" s="241" t="s">
        <v>368</v>
      </c>
      <c r="Q117" s="188" t="s">
        <v>369</v>
      </c>
      <c r="R117" s="188" t="s">
        <v>372</v>
      </c>
      <c r="S117" s="211" t="s">
        <v>373</v>
      </c>
    </row>
    <row r="118" spans="2:19" ht="27.75" customHeight="1" outlineLevel="1" x14ac:dyDescent="0.35">
      <c r="B118" s="891"/>
      <c r="C118" s="891"/>
      <c r="D118" s="237"/>
      <c r="E118" s="206"/>
      <c r="F118" s="222"/>
      <c r="G118" s="231"/>
      <c r="H118" s="239"/>
      <c r="I118" s="208"/>
      <c r="J118" s="224"/>
      <c r="K118" s="234"/>
      <c r="L118" s="239"/>
      <c r="M118" s="208"/>
      <c r="N118" s="224"/>
      <c r="O118" s="234"/>
      <c r="P118" s="239"/>
      <c r="Q118" s="208"/>
      <c r="R118" s="224"/>
      <c r="S118" s="234"/>
    </row>
    <row r="119" spans="2:19" ht="26.25" customHeight="1" x14ac:dyDescent="0.35">
      <c r="B119" s="896" t="s">
        <v>374</v>
      </c>
      <c r="C119" s="897" t="s">
        <v>375</v>
      </c>
      <c r="D119" s="242" t="s">
        <v>376</v>
      </c>
      <c r="E119" s="242" t="s">
        <v>377</v>
      </c>
      <c r="F119" s="242" t="s">
        <v>300</v>
      </c>
      <c r="G119" s="243" t="s">
        <v>378</v>
      </c>
      <c r="H119" s="244" t="s">
        <v>376</v>
      </c>
      <c r="I119" s="242" t="s">
        <v>377</v>
      </c>
      <c r="J119" s="242" t="s">
        <v>300</v>
      </c>
      <c r="K119" s="243" t="s">
        <v>378</v>
      </c>
      <c r="L119" s="242" t="s">
        <v>376</v>
      </c>
      <c r="M119" s="242" t="s">
        <v>377</v>
      </c>
      <c r="N119" s="242" t="s">
        <v>300</v>
      </c>
      <c r="O119" s="243" t="s">
        <v>378</v>
      </c>
      <c r="P119" s="242" t="s">
        <v>376</v>
      </c>
      <c r="Q119" s="242" t="s">
        <v>377</v>
      </c>
      <c r="R119" s="242" t="s">
        <v>300</v>
      </c>
      <c r="S119" s="243" t="s">
        <v>378</v>
      </c>
    </row>
    <row r="120" spans="2:19" ht="32.25" customHeight="1" x14ac:dyDescent="0.35">
      <c r="B120" s="827"/>
      <c r="C120" s="898"/>
      <c r="D120" s="205">
        <v>0</v>
      </c>
      <c r="E120" s="205"/>
      <c r="F120" s="205"/>
      <c r="G120" s="205"/>
      <c r="H120" s="227"/>
      <c r="I120" s="207"/>
      <c r="J120" s="207"/>
      <c r="K120" s="228"/>
      <c r="L120" s="207"/>
      <c r="M120" s="207"/>
      <c r="N120" s="207"/>
      <c r="O120" s="228"/>
      <c r="P120" s="207"/>
      <c r="Q120" s="207"/>
      <c r="R120" s="207"/>
      <c r="S120" s="228"/>
    </row>
    <row r="121" spans="2:19" ht="32.25" customHeight="1" x14ac:dyDescent="0.35">
      <c r="B121" s="827"/>
      <c r="C121" s="896" t="s">
        <v>379</v>
      </c>
      <c r="D121" s="188" t="s">
        <v>380</v>
      </c>
      <c r="E121" s="838" t="s">
        <v>381</v>
      </c>
      <c r="F121" s="874"/>
      <c r="G121" s="189" t="s">
        <v>382</v>
      </c>
      <c r="H121" s="188" t="s">
        <v>380</v>
      </c>
      <c r="I121" s="838" t="s">
        <v>381</v>
      </c>
      <c r="J121" s="874"/>
      <c r="K121" s="189" t="s">
        <v>382</v>
      </c>
      <c r="L121" s="188" t="s">
        <v>380</v>
      </c>
      <c r="M121" s="838" t="s">
        <v>381</v>
      </c>
      <c r="N121" s="874"/>
      <c r="O121" s="189" t="s">
        <v>382</v>
      </c>
      <c r="P121" s="188" t="s">
        <v>380</v>
      </c>
      <c r="Q121" s="188" t="s">
        <v>381</v>
      </c>
      <c r="R121" s="838" t="s">
        <v>381</v>
      </c>
      <c r="S121" s="874"/>
    </row>
    <row r="122" spans="2:19" ht="23.25" customHeight="1" x14ac:dyDescent="0.35">
      <c r="B122" s="827"/>
      <c r="C122" s="827"/>
      <c r="D122" s="245"/>
      <c r="E122" s="899"/>
      <c r="F122" s="900"/>
      <c r="G122" s="192"/>
      <c r="H122" s="246"/>
      <c r="I122" s="894"/>
      <c r="J122" s="895"/>
      <c r="K122" s="217"/>
      <c r="L122" s="246"/>
      <c r="M122" s="894"/>
      <c r="N122" s="895"/>
      <c r="O122" s="195"/>
      <c r="P122" s="246"/>
      <c r="Q122" s="193"/>
      <c r="R122" s="894"/>
      <c r="S122" s="895"/>
    </row>
    <row r="123" spans="2:19" ht="23.25" customHeight="1" outlineLevel="1" x14ac:dyDescent="0.35">
      <c r="B123" s="827"/>
      <c r="C123" s="827"/>
      <c r="D123" s="188" t="s">
        <v>380</v>
      </c>
      <c r="E123" s="838" t="s">
        <v>381</v>
      </c>
      <c r="F123" s="874"/>
      <c r="G123" s="189" t="s">
        <v>382</v>
      </c>
      <c r="H123" s="188" t="s">
        <v>380</v>
      </c>
      <c r="I123" s="838" t="s">
        <v>381</v>
      </c>
      <c r="J123" s="874"/>
      <c r="K123" s="189" t="s">
        <v>382</v>
      </c>
      <c r="L123" s="188" t="s">
        <v>380</v>
      </c>
      <c r="M123" s="838" t="s">
        <v>381</v>
      </c>
      <c r="N123" s="874"/>
      <c r="O123" s="189" t="s">
        <v>382</v>
      </c>
      <c r="P123" s="188" t="s">
        <v>380</v>
      </c>
      <c r="Q123" s="188" t="s">
        <v>381</v>
      </c>
      <c r="R123" s="838" t="s">
        <v>381</v>
      </c>
      <c r="S123" s="874"/>
    </row>
    <row r="124" spans="2:19" ht="23.25" customHeight="1" outlineLevel="1" x14ac:dyDescent="0.35">
      <c r="B124" s="827"/>
      <c r="C124" s="827"/>
      <c r="D124" s="245"/>
      <c r="E124" s="899"/>
      <c r="F124" s="900"/>
      <c r="G124" s="192"/>
      <c r="H124" s="246"/>
      <c r="I124" s="894"/>
      <c r="J124" s="895"/>
      <c r="K124" s="195"/>
      <c r="L124" s="246"/>
      <c r="M124" s="894"/>
      <c r="N124" s="895"/>
      <c r="O124" s="195"/>
      <c r="P124" s="246"/>
      <c r="Q124" s="193"/>
      <c r="R124" s="894"/>
      <c r="S124" s="895"/>
    </row>
    <row r="125" spans="2:19" ht="23.25" customHeight="1" outlineLevel="1" x14ac:dyDescent="0.35">
      <c r="B125" s="827"/>
      <c r="C125" s="827"/>
      <c r="D125" s="188" t="s">
        <v>380</v>
      </c>
      <c r="E125" s="838" t="s">
        <v>381</v>
      </c>
      <c r="F125" s="874"/>
      <c r="G125" s="189" t="s">
        <v>382</v>
      </c>
      <c r="H125" s="188" t="s">
        <v>380</v>
      </c>
      <c r="I125" s="838" t="s">
        <v>381</v>
      </c>
      <c r="J125" s="874"/>
      <c r="K125" s="189" t="s">
        <v>382</v>
      </c>
      <c r="L125" s="188" t="s">
        <v>380</v>
      </c>
      <c r="M125" s="838" t="s">
        <v>381</v>
      </c>
      <c r="N125" s="874"/>
      <c r="O125" s="189" t="s">
        <v>382</v>
      </c>
      <c r="P125" s="188" t="s">
        <v>380</v>
      </c>
      <c r="Q125" s="188" t="s">
        <v>381</v>
      </c>
      <c r="R125" s="838" t="s">
        <v>381</v>
      </c>
      <c r="S125" s="874"/>
    </row>
    <row r="126" spans="2:19" ht="23.25" customHeight="1" outlineLevel="1" x14ac:dyDescent="0.35">
      <c r="B126" s="827"/>
      <c r="C126" s="827"/>
      <c r="D126" s="245"/>
      <c r="E126" s="899"/>
      <c r="F126" s="900"/>
      <c r="G126" s="192"/>
      <c r="H126" s="246"/>
      <c r="I126" s="894"/>
      <c r="J126" s="895"/>
      <c r="K126" s="195"/>
      <c r="L126" s="246"/>
      <c r="M126" s="894"/>
      <c r="N126" s="895"/>
      <c r="O126" s="195"/>
      <c r="P126" s="246"/>
      <c r="Q126" s="193"/>
      <c r="R126" s="894"/>
      <c r="S126" s="895"/>
    </row>
    <row r="127" spans="2:19" ht="23.25" customHeight="1" outlineLevel="1" x14ac:dyDescent="0.35">
      <c r="B127" s="827"/>
      <c r="C127" s="827"/>
      <c r="D127" s="188" t="s">
        <v>380</v>
      </c>
      <c r="E127" s="838" t="s">
        <v>381</v>
      </c>
      <c r="F127" s="874"/>
      <c r="G127" s="189" t="s">
        <v>382</v>
      </c>
      <c r="H127" s="188" t="s">
        <v>380</v>
      </c>
      <c r="I127" s="838" t="s">
        <v>381</v>
      </c>
      <c r="J127" s="874"/>
      <c r="K127" s="189" t="s">
        <v>382</v>
      </c>
      <c r="L127" s="188" t="s">
        <v>380</v>
      </c>
      <c r="M127" s="838" t="s">
        <v>381</v>
      </c>
      <c r="N127" s="874"/>
      <c r="O127" s="189" t="s">
        <v>382</v>
      </c>
      <c r="P127" s="188" t="s">
        <v>380</v>
      </c>
      <c r="Q127" s="188" t="s">
        <v>381</v>
      </c>
      <c r="R127" s="838" t="s">
        <v>381</v>
      </c>
      <c r="S127" s="874"/>
    </row>
    <row r="128" spans="2:19" ht="23.25" customHeight="1" outlineLevel="1" x14ac:dyDescent="0.35">
      <c r="B128" s="828"/>
      <c r="C128" s="828"/>
      <c r="D128" s="245"/>
      <c r="E128" s="899"/>
      <c r="F128" s="900"/>
      <c r="G128" s="192"/>
      <c r="H128" s="246"/>
      <c r="I128" s="894"/>
      <c r="J128" s="895"/>
      <c r="K128" s="195"/>
      <c r="L128" s="246"/>
      <c r="M128" s="894"/>
      <c r="N128" s="895"/>
      <c r="O128" s="195"/>
      <c r="P128" s="246"/>
      <c r="Q128" s="193"/>
      <c r="R128" s="894"/>
      <c r="S128" s="895"/>
    </row>
    <row r="129" spans="2:19" ht="15" thickBot="1" x14ac:dyDescent="0.4">
      <c r="B129" s="177"/>
      <c r="C129" s="177"/>
    </row>
    <row r="130" spans="2:19" ht="15" thickBot="1" x14ac:dyDescent="0.4">
      <c r="B130" s="177"/>
      <c r="C130" s="177"/>
      <c r="D130" s="792" t="s">
        <v>301</v>
      </c>
      <c r="E130" s="793"/>
      <c r="F130" s="793"/>
      <c r="G130" s="794"/>
      <c r="H130" s="792" t="s">
        <v>302</v>
      </c>
      <c r="I130" s="793"/>
      <c r="J130" s="793"/>
      <c r="K130" s="794"/>
      <c r="L130" s="792" t="s">
        <v>1081</v>
      </c>
      <c r="M130" s="793"/>
      <c r="N130" s="793"/>
      <c r="O130" s="794"/>
      <c r="P130" s="792" t="s">
        <v>303</v>
      </c>
      <c r="Q130" s="793"/>
      <c r="R130" s="793"/>
      <c r="S130" s="794"/>
    </row>
    <row r="131" spans="2:19" x14ac:dyDescent="0.35">
      <c r="B131" s="813" t="s">
        <v>383</v>
      </c>
      <c r="C131" s="813" t="s">
        <v>384</v>
      </c>
      <c r="D131" s="840" t="s">
        <v>385</v>
      </c>
      <c r="E131" s="848"/>
      <c r="F131" s="848"/>
      <c r="G131" s="850"/>
      <c r="H131" s="840" t="s">
        <v>385</v>
      </c>
      <c r="I131" s="848"/>
      <c r="J131" s="848"/>
      <c r="K131" s="850"/>
      <c r="L131" s="840" t="s">
        <v>385</v>
      </c>
      <c r="M131" s="848"/>
      <c r="N131" s="848"/>
      <c r="O131" s="850"/>
      <c r="P131" s="840" t="s">
        <v>385</v>
      </c>
      <c r="Q131" s="848"/>
      <c r="R131" s="848"/>
      <c r="S131" s="850"/>
    </row>
    <row r="132" spans="2:19" ht="45" customHeight="1" x14ac:dyDescent="0.35">
      <c r="B132" s="815"/>
      <c r="C132" s="815"/>
      <c r="D132" s="911" t="s">
        <v>439</v>
      </c>
      <c r="E132" s="912"/>
      <c r="F132" s="912"/>
      <c r="G132" s="913"/>
      <c r="H132" s="914" t="s">
        <v>436</v>
      </c>
      <c r="I132" s="915"/>
      <c r="J132" s="915"/>
      <c r="K132" s="916"/>
      <c r="L132" s="914" t="s">
        <v>439</v>
      </c>
      <c r="M132" s="915"/>
      <c r="N132" s="915"/>
      <c r="O132" s="916"/>
      <c r="P132" s="914"/>
      <c r="Q132" s="915"/>
      <c r="R132" s="915"/>
      <c r="S132" s="916"/>
    </row>
    <row r="133" spans="2:19" ht="32.25" customHeight="1" x14ac:dyDescent="0.35">
      <c r="B133" s="829" t="s">
        <v>386</v>
      </c>
      <c r="C133" s="829" t="s">
        <v>387</v>
      </c>
      <c r="D133" s="242" t="s">
        <v>388</v>
      </c>
      <c r="E133" s="210" t="s">
        <v>300</v>
      </c>
      <c r="F133" s="188" t="s">
        <v>321</v>
      </c>
      <c r="G133" s="189" t="s">
        <v>338</v>
      </c>
      <c r="H133" s="242" t="s">
        <v>388</v>
      </c>
      <c r="I133" s="256" t="s">
        <v>300</v>
      </c>
      <c r="J133" s="188" t="s">
        <v>321</v>
      </c>
      <c r="K133" s="189" t="s">
        <v>338</v>
      </c>
      <c r="L133" s="242" t="s">
        <v>388</v>
      </c>
      <c r="M133" s="256" t="s">
        <v>300</v>
      </c>
      <c r="N133" s="188" t="s">
        <v>321</v>
      </c>
      <c r="O133" s="189" t="s">
        <v>338</v>
      </c>
      <c r="P133" s="242" t="s">
        <v>388</v>
      </c>
      <c r="Q133" s="256" t="s">
        <v>300</v>
      </c>
      <c r="R133" s="188" t="s">
        <v>321</v>
      </c>
      <c r="S133" s="189" t="s">
        <v>338</v>
      </c>
    </row>
    <row r="134" spans="2:19" ht="23.25" customHeight="1" x14ac:dyDescent="0.35">
      <c r="B134" s="825"/>
      <c r="C134" s="826"/>
      <c r="D134" s="205">
        <v>1</v>
      </c>
      <c r="E134" s="247" t="s">
        <v>481</v>
      </c>
      <c r="F134" s="191" t="s">
        <v>460</v>
      </c>
      <c r="G134" s="226" t="s">
        <v>586</v>
      </c>
      <c r="H134" s="207">
        <v>4</v>
      </c>
      <c r="I134" s="259" t="s">
        <v>481</v>
      </c>
      <c r="J134" s="207" t="s">
        <v>476</v>
      </c>
      <c r="K134" s="426" t="s">
        <v>583</v>
      </c>
      <c r="L134" s="207">
        <v>2</v>
      </c>
      <c r="M134" s="259" t="s">
        <v>474</v>
      </c>
      <c r="N134" s="207" t="s">
        <v>460</v>
      </c>
      <c r="O134" s="195" t="s">
        <v>505</v>
      </c>
      <c r="P134" s="207"/>
      <c r="Q134" s="259"/>
      <c r="R134" s="207"/>
      <c r="S134" s="257"/>
    </row>
    <row r="135" spans="2:19" ht="29.25" customHeight="1" x14ac:dyDescent="0.35">
      <c r="B135" s="825"/>
      <c r="C135" s="829" t="s">
        <v>389</v>
      </c>
      <c r="D135" s="188" t="s">
        <v>390</v>
      </c>
      <c r="E135" s="838" t="s">
        <v>391</v>
      </c>
      <c r="F135" s="874"/>
      <c r="G135" s="189" t="s">
        <v>392</v>
      </c>
      <c r="H135" s="188" t="s">
        <v>390</v>
      </c>
      <c r="I135" s="838" t="s">
        <v>391</v>
      </c>
      <c r="J135" s="874"/>
      <c r="K135" s="189" t="s">
        <v>392</v>
      </c>
      <c r="L135" s="188" t="s">
        <v>390</v>
      </c>
      <c r="M135" s="838" t="s">
        <v>391</v>
      </c>
      <c r="N135" s="874"/>
      <c r="O135" s="189" t="s">
        <v>392</v>
      </c>
      <c r="P135" s="188" t="s">
        <v>390</v>
      </c>
      <c r="Q135" s="838" t="s">
        <v>391</v>
      </c>
      <c r="R135" s="874"/>
      <c r="S135" s="189" t="s">
        <v>392</v>
      </c>
    </row>
    <row r="136" spans="2:19" ht="36.5" customHeight="1" x14ac:dyDescent="0.35">
      <c r="B136" s="826"/>
      <c r="C136" s="826"/>
      <c r="D136" s="245"/>
      <c r="E136" s="899"/>
      <c r="F136" s="900"/>
      <c r="G136" s="192"/>
      <c r="H136" s="246"/>
      <c r="I136" s="894"/>
      <c r="J136" s="895"/>
      <c r="K136" s="195"/>
      <c r="L136" s="246"/>
      <c r="M136" s="894"/>
      <c r="N136" s="895"/>
      <c r="O136" s="195"/>
      <c r="P136" s="246"/>
      <c r="Q136" s="894"/>
      <c r="R136" s="895"/>
      <c r="S136" s="195"/>
    </row>
    <row r="137" spans="2:19" ht="15" thickBot="1" x14ac:dyDescent="0.4"/>
    <row r="138" spans="2:19" hidden="1" x14ac:dyDescent="0.35"/>
    <row r="139" spans="2:19" hidden="1" x14ac:dyDescent="0.35"/>
    <row r="140" spans="2:19" hidden="1" x14ac:dyDescent="0.35"/>
    <row r="141" spans="2:19" hidden="1" x14ac:dyDescent="0.35"/>
    <row r="142" spans="2:19" hidden="1" x14ac:dyDescent="0.35">
      <c r="D142" s="162" t="s">
        <v>393</v>
      </c>
    </row>
    <row r="143" spans="2:19" hidden="1" x14ac:dyDescent="0.35">
      <c r="D143" s="162" t="s">
        <v>394</v>
      </c>
      <c r="E143" s="162" t="s">
        <v>395</v>
      </c>
      <c r="F143" s="162" t="s">
        <v>396</v>
      </c>
      <c r="H143" s="162" t="s">
        <v>397</v>
      </c>
      <c r="I143" s="162" t="s">
        <v>398</v>
      </c>
    </row>
    <row r="144" spans="2:19" hidden="1" x14ac:dyDescent="0.35">
      <c r="D144" s="162" t="s">
        <v>399</v>
      </c>
      <c r="E144" s="162" t="s">
        <v>400</v>
      </c>
      <c r="F144" s="162" t="s">
        <v>401</v>
      </c>
      <c r="H144" s="162" t="s">
        <v>402</v>
      </c>
      <c r="I144" s="162" t="s">
        <v>403</v>
      </c>
    </row>
    <row r="145" spans="2:12" hidden="1" x14ac:dyDescent="0.35">
      <c r="D145" s="162" t="s">
        <v>404</v>
      </c>
      <c r="E145" s="162" t="s">
        <v>405</v>
      </c>
      <c r="F145" s="162" t="s">
        <v>406</v>
      </c>
      <c r="H145" s="162" t="s">
        <v>407</v>
      </c>
      <c r="I145" s="162" t="s">
        <v>408</v>
      </c>
    </row>
    <row r="146" spans="2:12" hidden="1" x14ac:dyDescent="0.35">
      <c r="D146" s="162" t="s">
        <v>409</v>
      </c>
      <c r="F146" s="162" t="s">
        <v>410</v>
      </c>
      <c r="G146" s="162" t="s">
        <v>411</v>
      </c>
      <c r="H146" s="162" t="s">
        <v>412</v>
      </c>
      <c r="I146" s="162" t="s">
        <v>413</v>
      </c>
      <c r="K146" s="162" t="s">
        <v>414</v>
      </c>
    </row>
    <row r="147" spans="2:12" hidden="1" x14ac:dyDescent="0.35">
      <c r="D147" s="162" t="s">
        <v>415</v>
      </c>
      <c r="F147" s="162" t="s">
        <v>416</v>
      </c>
      <c r="G147" s="162" t="s">
        <v>417</v>
      </c>
      <c r="H147" s="162" t="s">
        <v>418</v>
      </c>
      <c r="I147" s="162" t="s">
        <v>419</v>
      </c>
      <c r="K147" s="162" t="s">
        <v>420</v>
      </c>
      <c r="L147" s="162" t="s">
        <v>421</v>
      </c>
    </row>
    <row r="148" spans="2:12" hidden="1" x14ac:dyDescent="0.35">
      <c r="D148" s="162" t="s">
        <v>422</v>
      </c>
      <c r="E148" s="248" t="s">
        <v>423</v>
      </c>
      <c r="G148" s="162" t="s">
        <v>424</v>
      </c>
      <c r="H148" s="162" t="s">
        <v>425</v>
      </c>
      <c r="K148" s="162" t="s">
        <v>426</v>
      </c>
      <c r="L148" s="162" t="s">
        <v>427</v>
      </c>
    </row>
    <row r="149" spans="2:12" hidden="1" x14ac:dyDescent="0.35">
      <c r="D149" s="162" t="s">
        <v>428</v>
      </c>
      <c r="E149" s="249" t="s">
        <v>429</v>
      </c>
      <c r="K149" s="162" t="s">
        <v>430</v>
      </c>
      <c r="L149" s="162" t="s">
        <v>431</v>
      </c>
    </row>
    <row r="150" spans="2:12" hidden="1" x14ac:dyDescent="0.35">
      <c r="E150" s="250" t="s">
        <v>432</v>
      </c>
      <c r="H150" s="162" t="s">
        <v>433</v>
      </c>
      <c r="K150" s="162" t="s">
        <v>434</v>
      </c>
      <c r="L150" s="162" t="s">
        <v>435</v>
      </c>
    </row>
    <row r="151" spans="2:12" hidden="1" x14ac:dyDescent="0.35">
      <c r="H151" s="162" t="s">
        <v>436</v>
      </c>
      <c r="K151" s="162" t="s">
        <v>437</v>
      </c>
      <c r="L151" s="162" t="s">
        <v>438</v>
      </c>
    </row>
    <row r="152" spans="2:12" hidden="1" x14ac:dyDescent="0.35">
      <c r="H152" s="162" t="s">
        <v>439</v>
      </c>
      <c r="K152" s="162" t="s">
        <v>440</v>
      </c>
      <c r="L152" s="162" t="s">
        <v>441</v>
      </c>
    </row>
    <row r="153" spans="2:12" hidden="1" x14ac:dyDescent="0.35">
      <c r="B153" s="162" t="s">
        <v>442</v>
      </c>
      <c r="C153" s="162" t="s">
        <v>443</v>
      </c>
      <c r="D153" s="162" t="s">
        <v>442</v>
      </c>
      <c r="G153" s="162" t="s">
        <v>444</v>
      </c>
      <c r="H153" s="162" t="s">
        <v>445</v>
      </c>
      <c r="J153" s="162" t="s">
        <v>266</v>
      </c>
      <c r="K153" s="162" t="s">
        <v>446</v>
      </c>
      <c r="L153" s="162" t="s">
        <v>447</v>
      </c>
    </row>
    <row r="154" spans="2:12" hidden="1" x14ac:dyDescent="0.35">
      <c r="B154" s="162">
        <v>1</v>
      </c>
      <c r="C154" s="162" t="s">
        <v>448</v>
      </c>
      <c r="D154" s="162" t="s">
        <v>449</v>
      </c>
      <c r="E154" s="162" t="s">
        <v>338</v>
      </c>
      <c r="F154" s="162" t="s">
        <v>11</v>
      </c>
      <c r="G154" s="162" t="s">
        <v>450</v>
      </c>
      <c r="H154" s="162" t="s">
        <v>451</v>
      </c>
      <c r="J154" s="162" t="s">
        <v>426</v>
      </c>
      <c r="K154" s="162" t="s">
        <v>452</v>
      </c>
    </row>
    <row r="155" spans="2:12" hidden="1" x14ac:dyDescent="0.35">
      <c r="B155" s="162">
        <v>2</v>
      </c>
      <c r="C155" s="162" t="s">
        <v>453</v>
      </c>
      <c r="D155" s="162" t="s">
        <v>454</v>
      </c>
      <c r="E155" s="162" t="s">
        <v>321</v>
      </c>
      <c r="F155" s="162" t="s">
        <v>18</v>
      </c>
      <c r="G155" s="162" t="s">
        <v>455</v>
      </c>
      <c r="J155" s="162" t="s">
        <v>456</v>
      </c>
      <c r="K155" s="162" t="s">
        <v>457</v>
      </c>
    </row>
    <row r="156" spans="2:12" hidden="1" x14ac:dyDescent="0.35">
      <c r="B156" s="162">
        <v>3</v>
      </c>
      <c r="C156" s="162" t="s">
        <v>458</v>
      </c>
      <c r="D156" s="162" t="s">
        <v>459</v>
      </c>
      <c r="E156" s="162" t="s">
        <v>300</v>
      </c>
      <c r="G156" s="162" t="s">
        <v>460</v>
      </c>
      <c r="J156" s="162" t="s">
        <v>461</v>
      </c>
      <c r="K156" s="162" t="s">
        <v>462</v>
      </c>
    </row>
    <row r="157" spans="2:12" hidden="1" x14ac:dyDescent="0.35">
      <c r="B157" s="162">
        <v>4</v>
      </c>
      <c r="C157" s="162" t="s">
        <v>451</v>
      </c>
      <c r="H157" s="162" t="s">
        <v>463</v>
      </c>
      <c r="I157" s="162" t="s">
        <v>464</v>
      </c>
      <c r="J157" s="162" t="s">
        <v>465</v>
      </c>
      <c r="K157" s="162" t="s">
        <v>466</v>
      </c>
    </row>
    <row r="158" spans="2:12" hidden="1" x14ac:dyDescent="0.35">
      <c r="D158" s="162" t="s">
        <v>460</v>
      </c>
      <c r="H158" s="162" t="s">
        <v>467</v>
      </c>
      <c r="I158" s="162" t="s">
        <v>468</v>
      </c>
      <c r="J158" s="162" t="s">
        <v>469</v>
      </c>
      <c r="K158" s="162" t="s">
        <v>470</v>
      </c>
    </row>
    <row r="159" spans="2:12" hidden="1" x14ac:dyDescent="0.35">
      <c r="D159" s="162" t="s">
        <v>471</v>
      </c>
      <c r="H159" s="162" t="s">
        <v>472</v>
      </c>
      <c r="I159" s="162" t="s">
        <v>473</v>
      </c>
      <c r="J159" s="162" t="s">
        <v>474</v>
      </c>
      <c r="K159" s="162" t="s">
        <v>475</v>
      </c>
    </row>
    <row r="160" spans="2:12" hidden="1" x14ac:dyDescent="0.35">
      <c r="D160" s="162" t="s">
        <v>476</v>
      </c>
      <c r="H160" s="162" t="s">
        <v>477</v>
      </c>
      <c r="J160" s="162" t="s">
        <v>478</v>
      </c>
      <c r="K160" s="162" t="s">
        <v>479</v>
      </c>
    </row>
    <row r="161" spans="2:11" hidden="1" x14ac:dyDescent="0.35">
      <c r="H161" s="162" t="s">
        <v>480</v>
      </c>
      <c r="J161" s="162" t="s">
        <v>481</v>
      </c>
    </row>
    <row r="162" spans="2:11" ht="58" hidden="1" x14ac:dyDescent="0.35">
      <c r="D162" s="251" t="s">
        <v>482</v>
      </c>
      <c r="E162" s="162" t="s">
        <v>483</v>
      </c>
      <c r="F162" s="162" t="s">
        <v>484</v>
      </c>
      <c r="G162" s="162" t="s">
        <v>485</v>
      </c>
      <c r="H162" s="162" t="s">
        <v>486</v>
      </c>
      <c r="I162" s="162" t="s">
        <v>487</v>
      </c>
      <c r="J162" s="162" t="s">
        <v>488</v>
      </c>
      <c r="K162" s="162" t="s">
        <v>489</v>
      </c>
    </row>
    <row r="163" spans="2:11" ht="72.5" hidden="1" x14ac:dyDescent="0.35">
      <c r="B163" s="162" t="s">
        <v>591</v>
      </c>
      <c r="C163" s="162" t="s">
        <v>590</v>
      </c>
      <c r="D163" s="251" t="s">
        <v>490</v>
      </c>
      <c r="E163" s="162" t="s">
        <v>491</v>
      </c>
      <c r="F163" s="162" t="s">
        <v>492</v>
      </c>
      <c r="G163" s="162" t="s">
        <v>493</v>
      </c>
      <c r="H163" s="162" t="s">
        <v>494</v>
      </c>
      <c r="I163" s="162" t="s">
        <v>495</v>
      </c>
      <c r="J163" s="162" t="s">
        <v>496</v>
      </c>
      <c r="K163" s="162" t="s">
        <v>497</v>
      </c>
    </row>
    <row r="164" spans="2:11" ht="43.5" hidden="1" x14ac:dyDescent="0.35">
      <c r="B164" s="162" t="s">
        <v>592</v>
      </c>
      <c r="C164" s="162" t="s">
        <v>589</v>
      </c>
      <c r="D164" s="251" t="s">
        <v>498</v>
      </c>
      <c r="E164" s="162" t="s">
        <v>499</v>
      </c>
      <c r="F164" s="162" t="s">
        <v>500</v>
      </c>
      <c r="G164" s="162" t="s">
        <v>501</v>
      </c>
      <c r="H164" s="162" t="s">
        <v>502</v>
      </c>
      <c r="I164" s="162" t="s">
        <v>503</v>
      </c>
      <c r="J164" s="162" t="s">
        <v>504</v>
      </c>
      <c r="K164" s="162" t="s">
        <v>505</v>
      </c>
    </row>
    <row r="165" spans="2:11" hidden="1" x14ac:dyDescent="0.35">
      <c r="B165" s="162" t="s">
        <v>593</v>
      </c>
      <c r="C165" s="162" t="s">
        <v>588</v>
      </c>
      <c r="F165" s="162" t="s">
        <v>506</v>
      </c>
      <c r="G165" s="162" t="s">
        <v>507</v>
      </c>
      <c r="H165" s="162" t="s">
        <v>508</v>
      </c>
      <c r="I165" s="162" t="s">
        <v>509</v>
      </c>
      <c r="J165" s="162" t="s">
        <v>510</v>
      </c>
      <c r="K165" s="162" t="s">
        <v>511</v>
      </c>
    </row>
    <row r="166" spans="2:11" hidden="1" x14ac:dyDescent="0.35">
      <c r="B166" s="162" t="s">
        <v>594</v>
      </c>
      <c r="G166" s="162" t="s">
        <v>512</v>
      </c>
      <c r="H166" s="162" t="s">
        <v>513</v>
      </c>
      <c r="I166" s="162" t="s">
        <v>514</v>
      </c>
      <c r="J166" s="162" t="s">
        <v>515</v>
      </c>
      <c r="K166" s="162" t="s">
        <v>516</v>
      </c>
    </row>
    <row r="167" spans="2:11" hidden="1" x14ac:dyDescent="0.35">
      <c r="C167" s="162" t="s">
        <v>517</v>
      </c>
      <c r="J167" s="162" t="s">
        <v>518</v>
      </c>
    </row>
    <row r="168" spans="2:11" hidden="1" x14ac:dyDescent="0.35">
      <c r="C168" s="162" t="s">
        <v>519</v>
      </c>
      <c r="I168" s="162" t="s">
        <v>520</v>
      </c>
      <c r="J168" s="162" t="s">
        <v>521</v>
      </c>
    </row>
    <row r="169" spans="2:11" hidden="1" x14ac:dyDescent="0.35">
      <c r="B169" s="260" t="s">
        <v>595</v>
      </c>
      <c r="C169" s="162" t="s">
        <v>522</v>
      </c>
      <c r="I169" s="162" t="s">
        <v>523</v>
      </c>
      <c r="J169" s="162" t="s">
        <v>524</v>
      </c>
    </row>
    <row r="170" spans="2:11" hidden="1" x14ac:dyDescent="0.35">
      <c r="B170" s="260" t="s">
        <v>29</v>
      </c>
      <c r="C170" s="162" t="s">
        <v>525</v>
      </c>
      <c r="D170" s="162" t="s">
        <v>526</v>
      </c>
      <c r="E170" s="162" t="s">
        <v>527</v>
      </c>
      <c r="I170" s="162" t="s">
        <v>528</v>
      </c>
      <c r="J170" s="162" t="s">
        <v>266</v>
      </c>
    </row>
    <row r="171" spans="2:11" hidden="1" x14ac:dyDescent="0.35">
      <c r="B171" s="260" t="s">
        <v>16</v>
      </c>
      <c r="D171" s="162" t="s">
        <v>529</v>
      </c>
      <c r="E171" s="162" t="s">
        <v>530</v>
      </c>
      <c r="H171" s="162" t="s">
        <v>402</v>
      </c>
      <c r="I171" s="162" t="s">
        <v>531</v>
      </c>
    </row>
    <row r="172" spans="2:11" hidden="1" x14ac:dyDescent="0.35">
      <c r="B172" s="260" t="s">
        <v>34</v>
      </c>
      <c r="D172" s="162" t="s">
        <v>532</v>
      </c>
      <c r="E172" s="162" t="s">
        <v>533</v>
      </c>
      <c r="H172" s="162" t="s">
        <v>412</v>
      </c>
      <c r="I172" s="162" t="s">
        <v>534</v>
      </c>
      <c r="J172" s="162" t="s">
        <v>535</v>
      </c>
    </row>
    <row r="173" spans="2:11" hidden="1" x14ac:dyDescent="0.35">
      <c r="B173" s="260" t="s">
        <v>596</v>
      </c>
      <c r="C173" s="162" t="s">
        <v>536</v>
      </c>
      <c r="D173" s="162" t="s">
        <v>537</v>
      </c>
      <c r="H173" s="162" t="s">
        <v>418</v>
      </c>
      <c r="I173" s="162" t="s">
        <v>538</v>
      </c>
      <c r="J173" s="162" t="s">
        <v>539</v>
      </c>
    </row>
    <row r="174" spans="2:11" hidden="1" x14ac:dyDescent="0.35">
      <c r="B174" s="260" t="s">
        <v>597</v>
      </c>
      <c r="C174" s="162" t="s">
        <v>540</v>
      </c>
      <c r="H174" s="162" t="s">
        <v>425</v>
      </c>
      <c r="I174" s="162" t="s">
        <v>541</v>
      </c>
    </row>
    <row r="175" spans="2:11" hidden="1" x14ac:dyDescent="0.35">
      <c r="B175" s="260" t="s">
        <v>598</v>
      </c>
      <c r="C175" s="162" t="s">
        <v>542</v>
      </c>
      <c r="E175" s="162" t="s">
        <v>543</v>
      </c>
      <c r="H175" s="162" t="s">
        <v>544</v>
      </c>
      <c r="I175" s="162" t="s">
        <v>545</v>
      </c>
    </row>
    <row r="176" spans="2:11" hidden="1" x14ac:dyDescent="0.35">
      <c r="B176" s="260" t="s">
        <v>599</v>
      </c>
      <c r="C176" s="162" t="s">
        <v>546</v>
      </c>
      <c r="E176" s="162" t="s">
        <v>547</v>
      </c>
      <c r="H176" s="162" t="s">
        <v>548</v>
      </c>
      <c r="I176" s="162" t="s">
        <v>549</v>
      </c>
    </row>
    <row r="177" spans="2:9" hidden="1" x14ac:dyDescent="0.35">
      <c r="B177" s="260" t="s">
        <v>600</v>
      </c>
      <c r="C177" s="162" t="s">
        <v>550</v>
      </c>
      <c r="E177" s="162" t="s">
        <v>551</v>
      </c>
      <c r="H177" s="162" t="s">
        <v>552</v>
      </c>
      <c r="I177" s="162" t="s">
        <v>553</v>
      </c>
    </row>
    <row r="178" spans="2:9" hidden="1" x14ac:dyDescent="0.35">
      <c r="B178" s="260" t="s">
        <v>601</v>
      </c>
      <c r="C178" s="162" t="s">
        <v>554</v>
      </c>
      <c r="E178" s="162" t="s">
        <v>555</v>
      </c>
      <c r="H178" s="162" t="s">
        <v>556</v>
      </c>
      <c r="I178" s="162" t="s">
        <v>557</v>
      </c>
    </row>
    <row r="179" spans="2:9" hidden="1" x14ac:dyDescent="0.35">
      <c r="B179" s="260" t="s">
        <v>602</v>
      </c>
      <c r="C179" s="162" t="s">
        <v>558</v>
      </c>
      <c r="E179" s="162" t="s">
        <v>559</v>
      </c>
      <c r="H179" s="162" t="s">
        <v>560</v>
      </c>
      <c r="I179" s="162" t="s">
        <v>561</v>
      </c>
    </row>
    <row r="180" spans="2:9" hidden="1" x14ac:dyDescent="0.35">
      <c r="B180" s="260" t="s">
        <v>603</v>
      </c>
      <c r="C180" s="162" t="s">
        <v>266</v>
      </c>
      <c r="E180" s="162" t="s">
        <v>562</v>
      </c>
      <c r="H180" s="162" t="s">
        <v>563</v>
      </c>
      <c r="I180" s="162" t="s">
        <v>564</v>
      </c>
    </row>
    <row r="181" spans="2:9" hidden="1" x14ac:dyDescent="0.35">
      <c r="B181" s="260" t="s">
        <v>604</v>
      </c>
      <c r="E181" s="162" t="s">
        <v>565</v>
      </c>
      <c r="H181" s="162" t="s">
        <v>566</v>
      </c>
      <c r="I181" s="162" t="s">
        <v>567</v>
      </c>
    </row>
    <row r="182" spans="2:9" hidden="1" x14ac:dyDescent="0.35">
      <c r="B182" s="260" t="s">
        <v>605</v>
      </c>
      <c r="E182" s="162" t="s">
        <v>568</v>
      </c>
      <c r="H182" s="162" t="s">
        <v>569</v>
      </c>
      <c r="I182" s="162" t="s">
        <v>570</v>
      </c>
    </row>
    <row r="183" spans="2:9" hidden="1" x14ac:dyDescent="0.35">
      <c r="B183" s="260" t="s">
        <v>606</v>
      </c>
      <c r="E183" s="162" t="s">
        <v>571</v>
      </c>
      <c r="H183" s="162" t="s">
        <v>572</v>
      </c>
      <c r="I183" s="162" t="s">
        <v>573</v>
      </c>
    </row>
    <row r="184" spans="2:9" hidden="1" x14ac:dyDescent="0.35">
      <c r="B184" s="260" t="s">
        <v>607</v>
      </c>
      <c r="H184" s="162" t="s">
        <v>574</v>
      </c>
      <c r="I184" s="162" t="s">
        <v>575</v>
      </c>
    </row>
    <row r="185" spans="2:9" hidden="1" x14ac:dyDescent="0.35">
      <c r="B185" s="260" t="s">
        <v>608</v>
      </c>
      <c r="H185" s="162" t="s">
        <v>576</v>
      </c>
    </row>
    <row r="186" spans="2:9" hidden="1" x14ac:dyDescent="0.35">
      <c r="B186" s="260" t="s">
        <v>609</v>
      </c>
      <c r="H186" s="162" t="s">
        <v>577</v>
      </c>
    </row>
    <row r="187" spans="2:9" hidden="1" x14ac:dyDescent="0.35">
      <c r="B187" s="260" t="s">
        <v>610</v>
      </c>
      <c r="H187" s="162" t="s">
        <v>578</v>
      </c>
    </row>
    <row r="188" spans="2:9" hidden="1" x14ac:dyDescent="0.35">
      <c r="B188" s="260" t="s">
        <v>611</v>
      </c>
      <c r="H188" s="162" t="s">
        <v>579</v>
      </c>
    </row>
    <row r="189" spans="2:9" hidden="1" x14ac:dyDescent="0.35">
      <c r="B189" s="260" t="s">
        <v>612</v>
      </c>
      <c r="D189" t="s">
        <v>580</v>
      </c>
      <c r="H189" s="162" t="s">
        <v>581</v>
      </c>
    </row>
    <row r="190" spans="2:9" hidden="1" x14ac:dyDescent="0.35">
      <c r="B190" s="260" t="s">
        <v>613</v>
      </c>
      <c r="D190" t="s">
        <v>582</v>
      </c>
      <c r="H190" s="162" t="s">
        <v>583</v>
      </c>
    </row>
    <row r="191" spans="2:9" hidden="1" x14ac:dyDescent="0.35">
      <c r="B191" s="260" t="s">
        <v>614</v>
      </c>
      <c r="D191" t="s">
        <v>584</v>
      </c>
      <c r="H191" s="162" t="s">
        <v>585</v>
      </c>
    </row>
    <row r="192" spans="2:9" hidden="1" x14ac:dyDescent="0.35">
      <c r="B192" s="260" t="s">
        <v>615</v>
      </c>
      <c r="D192" t="s">
        <v>582</v>
      </c>
      <c r="H192" s="162" t="s">
        <v>586</v>
      </c>
    </row>
    <row r="193" spans="2:4" hidden="1" x14ac:dyDescent="0.35">
      <c r="B193" s="260" t="s">
        <v>616</v>
      </c>
      <c r="D193" t="s">
        <v>587</v>
      </c>
    </row>
    <row r="194" spans="2:4" hidden="1" x14ac:dyDescent="0.35">
      <c r="B194" s="260" t="s">
        <v>617</v>
      </c>
      <c r="D194" t="s">
        <v>582</v>
      </c>
    </row>
    <row r="195" spans="2:4" hidden="1" x14ac:dyDescent="0.35">
      <c r="B195" s="260" t="s">
        <v>618</v>
      </c>
    </row>
    <row r="196" spans="2:4" hidden="1" x14ac:dyDescent="0.35">
      <c r="B196" s="260" t="s">
        <v>619</v>
      </c>
    </row>
    <row r="197" spans="2:4" hidden="1" x14ac:dyDescent="0.35">
      <c r="B197" s="260" t="s">
        <v>620</v>
      </c>
    </row>
    <row r="198" spans="2:4" hidden="1" x14ac:dyDescent="0.35">
      <c r="B198" s="260" t="s">
        <v>621</v>
      </c>
    </row>
    <row r="199" spans="2:4" hidden="1" x14ac:dyDescent="0.35">
      <c r="B199" s="260" t="s">
        <v>622</v>
      </c>
    </row>
    <row r="200" spans="2:4" hidden="1" x14ac:dyDescent="0.35">
      <c r="B200" s="260" t="s">
        <v>623</v>
      </c>
    </row>
    <row r="201" spans="2:4" hidden="1" x14ac:dyDescent="0.35">
      <c r="B201" s="260" t="s">
        <v>624</v>
      </c>
    </row>
    <row r="202" spans="2:4" hidden="1" x14ac:dyDescent="0.35">
      <c r="B202" s="260" t="s">
        <v>625</v>
      </c>
    </row>
    <row r="203" spans="2:4" hidden="1" x14ac:dyDescent="0.35">
      <c r="B203" s="260" t="s">
        <v>626</v>
      </c>
    </row>
    <row r="204" spans="2:4" hidden="1" x14ac:dyDescent="0.35">
      <c r="B204" s="260" t="s">
        <v>50</v>
      </c>
    </row>
    <row r="205" spans="2:4" hidden="1" x14ac:dyDescent="0.35">
      <c r="B205" s="260" t="s">
        <v>55</v>
      </c>
    </row>
    <row r="206" spans="2:4" hidden="1" x14ac:dyDescent="0.35">
      <c r="B206" s="260" t="s">
        <v>56</v>
      </c>
    </row>
    <row r="207" spans="2:4" hidden="1" x14ac:dyDescent="0.35">
      <c r="B207" s="260" t="s">
        <v>58</v>
      </c>
    </row>
    <row r="208" spans="2:4" hidden="1" x14ac:dyDescent="0.35">
      <c r="B208" s="260" t="s">
        <v>23</v>
      </c>
    </row>
    <row r="209" spans="2:2" hidden="1" x14ac:dyDescent="0.35">
      <c r="B209" s="260" t="s">
        <v>60</v>
      </c>
    </row>
    <row r="210" spans="2:2" hidden="1" x14ac:dyDescent="0.35">
      <c r="B210" s="260" t="s">
        <v>62</v>
      </c>
    </row>
    <row r="211" spans="2:2" hidden="1" x14ac:dyDescent="0.35">
      <c r="B211" s="260" t="s">
        <v>65</v>
      </c>
    </row>
    <row r="212" spans="2:2" hidden="1" x14ac:dyDescent="0.35">
      <c r="B212" s="260" t="s">
        <v>66</v>
      </c>
    </row>
    <row r="213" spans="2:2" hidden="1" x14ac:dyDescent="0.35">
      <c r="B213" s="260" t="s">
        <v>67</v>
      </c>
    </row>
    <row r="214" spans="2:2" hidden="1" x14ac:dyDescent="0.35">
      <c r="B214" s="260" t="s">
        <v>68</v>
      </c>
    </row>
    <row r="215" spans="2:2" hidden="1" x14ac:dyDescent="0.35">
      <c r="B215" s="260" t="s">
        <v>627</v>
      </c>
    </row>
    <row r="216" spans="2:2" hidden="1" x14ac:dyDescent="0.35">
      <c r="B216" s="260" t="s">
        <v>628</v>
      </c>
    </row>
    <row r="217" spans="2:2" hidden="1" x14ac:dyDescent="0.35">
      <c r="B217" s="260" t="s">
        <v>72</v>
      </c>
    </row>
    <row r="218" spans="2:2" hidden="1" x14ac:dyDescent="0.35">
      <c r="B218" s="260" t="s">
        <v>74</v>
      </c>
    </row>
    <row r="219" spans="2:2" hidden="1" x14ac:dyDescent="0.35">
      <c r="B219" s="260" t="s">
        <v>78</v>
      </c>
    </row>
    <row r="220" spans="2:2" hidden="1" x14ac:dyDescent="0.35">
      <c r="B220" s="260" t="s">
        <v>629</v>
      </c>
    </row>
    <row r="221" spans="2:2" hidden="1" x14ac:dyDescent="0.35">
      <c r="B221" s="260" t="s">
        <v>630</v>
      </c>
    </row>
    <row r="222" spans="2:2" hidden="1" x14ac:dyDescent="0.35">
      <c r="B222" s="260" t="s">
        <v>631</v>
      </c>
    </row>
    <row r="223" spans="2:2" hidden="1" x14ac:dyDescent="0.35">
      <c r="B223" s="260" t="s">
        <v>76</v>
      </c>
    </row>
    <row r="224" spans="2:2" hidden="1" x14ac:dyDescent="0.35">
      <c r="B224" s="260" t="s">
        <v>77</v>
      </c>
    </row>
    <row r="225" spans="2:2" hidden="1" x14ac:dyDescent="0.35">
      <c r="B225" s="260" t="s">
        <v>80</v>
      </c>
    </row>
    <row r="226" spans="2:2" hidden="1" x14ac:dyDescent="0.35">
      <c r="B226" s="260" t="s">
        <v>82</v>
      </c>
    </row>
    <row r="227" spans="2:2" hidden="1" x14ac:dyDescent="0.35">
      <c r="B227" s="260" t="s">
        <v>632</v>
      </c>
    </row>
    <row r="228" spans="2:2" hidden="1" x14ac:dyDescent="0.35">
      <c r="B228" s="260" t="s">
        <v>81</v>
      </c>
    </row>
    <row r="229" spans="2:2" hidden="1" x14ac:dyDescent="0.35">
      <c r="B229" s="260" t="s">
        <v>83</v>
      </c>
    </row>
    <row r="230" spans="2:2" hidden="1" x14ac:dyDescent="0.35">
      <c r="B230" s="260" t="s">
        <v>86</v>
      </c>
    </row>
    <row r="231" spans="2:2" hidden="1" x14ac:dyDescent="0.35">
      <c r="B231" s="260" t="s">
        <v>85</v>
      </c>
    </row>
    <row r="232" spans="2:2" hidden="1" x14ac:dyDescent="0.35">
      <c r="B232" s="260" t="s">
        <v>633</v>
      </c>
    </row>
    <row r="233" spans="2:2" hidden="1" x14ac:dyDescent="0.35">
      <c r="B233" s="260" t="s">
        <v>92</v>
      </c>
    </row>
    <row r="234" spans="2:2" hidden="1" x14ac:dyDescent="0.35">
      <c r="B234" s="260" t="s">
        <v>94</v>
      </c>
    </row>
    <row r="235" spans="2:2" hidden="1" x14ac:dyDescent="0.35">
      <c r="B235" s="260" t="s">
        <v>95</v>
      </c>
    </row>
    <row r="236" spans="2:2" hidden="1" x14ac:dyDescent="0.35">
      <c r="B236" s="260" t="s">
        <v>96</v>
      </c>
    </row>
    <row r="237" spans="2:2" hidden="1" x14ac:dyDescent="0.35">
      <c r="B237" s="260" t="s">
        <v>634</v>
      </c>
    </row>
    <row r="238" spans="2:2" hidden="1" x14ac:dyDescent="0.35">
      <c r="B238" s="260" t="s">
        <v>635</v>
      </c>
    </row>
    <row r="239" spans="2:2" hidden="1" x14ac:dyDescent="0.35">
      <c r="B239" s="260" t="s">
        <v>97</v>
      </c>
    </row>
    <row r="240" spans="2:2" hidden="1" x14ac:dyDescent="0.35">
      <c r="B240" s="260" t="s">
        <v>151</v>
      </c>
    </row>
    <row r="241" spans="2:2" hidden="1" x14ac:dyDescent="0.35">
      <c r="B241" s="260" t="s">
        <v>636</v>
      </c>
    </row>
    <row r="242" spans="2:2" ht="29" hidden="1" x14ac:dyDescent="0.35">
      <c r="B242" s="260" t="s">
        <v>637</v>
      </c>
    </row>
    <row r="243" spans="2:2" hidden="1" x14ac:dyDescent="0.35">
      <c r="B243" s="260" t="s">
        <v>102</v>
      </c>
    </row>
    <row r="244" spans="2:2" hidden="1" x14ac:dyDescent="0.35">
      <c r="B244" s="260" t="s">
        <v>104</v>
      </c>
    </row>
    <row r="245" spans="2:2" hidden="1" x14ac:dyDescent="0.35">
      <c r="B245" s="260" t="s">
        <v>638</v>
      </c>
    </row>
    <row r="246" spans="2:2" hidden="1" x14ac:dyDescent="0.35">
      <c r="B246" s="260" t="s">
        <v>152</v>
      </c>
    </row>
    <row r="247" spans="2:2" hidden="1" x14ac:dyDescent="0.35">
      <c r="B247" s="260" t="s">
        <v>169</v>
      </c>
    </row>
    <row r="248" spans="2:2" hidden="1" x14ac:dyDescent="0.35">
      <c r="B248" s="260" t="s">
        <v>103</v>
      </c>
    </row>
    <row r="249" spans="2:2" hidden="1" x14ac:dyDescent="0.35">
      <c r="B249" s="260" t="s">
        <v>107</v>
      </c>
    </row>
    <row r="250" spans="2:2" hidden="1" x14ac:dyDescent="0.35">
      <c r="B250" s="260" t="s">
        <v>101</v>
      </c>
    </row>
    <row r="251" spans="2:2" hidden="1" x14ac:dyDescent="0.35">
      <c r="B251" s="260" t="s">
        <v>123</v>
      </c>
    </row>
    <row r="252" spans="2:2" hidden="1" x14ac:dyDescent="0.35">
      <c r="B252" s="260" t="s">
        <v>639</v>
      </c>
    </row>
    <row r="253" spans="2:2" hidden="1" x14ac:dyDescent="0.35">
      <c r="B253" s="260" t="s">
        <v>109</v>
      </c>
    </row>
    <row r="254" spans="2:2" hidden="1" x14ac:dyDescent="0.35">
      <c r="B254" s="260" t="s">
        <v>112</v>
      </c>
    </row>
    <row r="255" spans="2:2" hidden="1" x14ac:dyDescent="0.35">
      <c r="B255" s="260" t="s">
        <v>118</v>
      </c>
    </row>
    <row r="256" spans="2:2" hidden="1" x14ac:dyDescent="0.35">
      <c r="B256" s="260" t="s">
        <v>115</v>
      </c>
    </row>
    <row r="257" spans="2:2" ht="29" hidden="1" x14ac:dyDescent="0.35">
      <c r="B257" s="260" t="s">
        <v>640</v>
      </c>
    </row>
    <row r="258" spans="2:2" hidden="1" x14ac:dyDescent="0.35">
      <c r="B258" s="260" t="s">
        <v>113</v>
      </c>
    </row>
    <row r="259" spans="2:2" hidden="1" x14ac:dyDescent="0.35">
      <c r="B259" s="260" t="s">
        <v>114</v>
      </c>
    </row>
    <row r="260" spans="2:2" hidden="1" x14ac:dyDescent="0.35">
      <c r="B260" s="260" t="s">
        <v>125</v>
      </c>
    </row>
    <row r="261" spans="2:2" hidden="1" x14ac:dyDescent="0.35">
      <c r="B261" s="260" t="s">
        <v>122</v>
      </c>
    </row>
    <row r="262" spans="2:2" hidden="1" x14ac:dyDescent="0.35">
      <c r="B262" s="260" t="s">
        <v>121</v>
      </c>
    </row>
    <row r="263" spans="2:2" hidden="1" x14ac:dyDescent="0.35">
      <c r="B263" s="260" t="s">
        <v>124</v>
      </c>
    </row>
    <row r="264" spans="2:2" hidden="1" x14ac:dyDescent="0.35">
      <c r="B264" s="260" t="s">
        <v>116</v>
      </c>
    </row>
    <row r="265" spans="2:2" hidden="1" x14ac:dyDescent="0.35">
      <c r="B265" s="260" t="s">
        <v>117</v>
      </c>
    </row>
    <row r="266" spans="2:2" hidden="1" x14ac:dyDescent="0.35">
      <c r="B266" s="260" t="s">
        <v>110</v>
      </c>
    </row>
    <row r="267" spans="2:2" hidden="1" x14ac:dyDescent="0.35">
      <c r="B267" s="260" t="s">
        <v>111</v>
      </c>
    </row>
    <row r="268" spans="2:2" hidden="1" x14ac:dyDescent="0.35">
      <c r="B268" s="260" t="s">
        <v>126</v>
      </c>
    </row>
    <row r="269" spans="2:2" hidden="1" x14ac:dyDescent="0.35">
      <c r="B269" s="260" t="s">
        <v>132</v>
      </c>
    </row>
    <row r="270" spans="2:2" hidden="1" x14ac:dyDescent="0.35">
      <c r="B270" s="260" t="s">
        <v>133</v>
      </c>
    </row>
    <row r="271" spans="2:2" hidden="1" x14ac:dyDescent="0.35">
      <c r="B271" s="260" t="s">
        <v>131</v>
      </c>
    </row>
    <row r="272" spans="2:2" hidden="1" x14ac:dyDescent="0.35">
      <c r="B272" s="260" t="s">
        <v>641</v>
      </c>
    </row>
    <row r="273" spans="2:2" hidden="1" x14ac:dyDescent="0.35">
      <c r="B273" s="260" t="s">
        <v>128</v>
      </c>
    </row>
    <row r="274" spans="2:2" hidden="1" x14ac:dyDescent="0.35">
      <c r="B274" s="260" t="s">
        <v>127</v>
      </c>
    </row>
    <row r="275" spans="2:2" hidden="1" x14ac:dyDescent="0.35">
      <c r="B275" s="260" t="s">
        <v>135</v>
      </c>
    </row>
    <row r="276" spans="2:2" hidden="1" x14ac:dyDescent="0.35">
      <c r="B276" s="260" t="s">
        <v>136</v>
      </c>
    </row>
    <row r="277" spans="2:2" hidden="1" x14ac:dyDescent="0.35">
      <c r="B277" s="260" t="s">
        <v>138</v>
      </c>
    </row>
    <row r="278" spans="2:2" hidden="1" x14ac:dyDescent="0.35">
      <c r="B278" s="260" t="s">
        <v>141</v>
      </c>
    </row>
    <row r="279" spans="2:2" hidden="1" x14ac:dyDescent="0.35">
      <c r="B279" s="260" t="s">
        <v>142</v>
      </c>
    </row>
    <row r="280" spans="2:2" hidden="1" x14ac:dyDescent="0.35">
      <c r="B280" s="260" t="s">
        <v>137</v>
      </c>
    </row>
    <row r="281" spans="2:2" hidden="1" x14ac:dyDescent="0.35">
      <c r="B281" s="260" t="s">
        <v>139</v>
      </c>
    </row>
    <row r="282" spans="2:2" hidden="1" x14ac:dyDescent="0.35">
      <c r="B282" s="260" t="s">
        <v>143</v>
      </c>
    </row>
    <row r="283" spans="2:2" hidden="1" x14ac:dyDescent="0.35">
      <c r="B283" s="260" t="s">
        <v>642</v>
      </c>
    </row>
    <row r="284" spans="2:2" hidden="1" x14ac:dyDescent="0.35">
      <c r="B284" s="260" t="s">
        <v>140</v>
      </c>
    </row>
    <row r="285" spans="2:2" hidden="1" x14ac:dyDescent="0.35">
      <c r="B285" s="260" t="s">
        <v>148</v>
      </c>
    </row>
    <row r="286" spans="2:2" hidden="1" x14ac:dyDescent="0.35">
      <c r="B286" s="260" t="s">
        <v>149</v>
      </c>
    </row>
    <row r="287" spans="2:2" hidden="1" x14ac:dyDescent="0.35">
      <c r="B287" s="260" t="s">
        <v>150</v>
      </c>
    </row>
    <row r="288" spans="2:2" hidden="1" x14ac:dyDescent="0.35">
      <c r="B288" s="260" t="s">
        <v>157</v>
      </c>
    </row>
    <row r="289" spans="2:2" hidden="1" x14ac:dyDescent="0.35">
      <c r="B289" s="260" t="s">
        <v>170</v>
      </c>
    </row>
    <row r="290" spans="2:2" hidden="1" x14ac:dyDescent="0.35">
      <c r="B290" s="260" t="s">
        <v>158</v>
      </c>
    </row>
    <row r="291" spans="2:2" hidden="1" x14ac:dyDescent="0.35">
      <c r="B291" s="260" t="s">
        <v>165</v>
      </c>
    </row>
    <row r="292" spans="2:2" hidden="1" x14ac:dyDescent="0.35">
      <c r="B292" s="260" t="s">
        <v>161</v>
      </c>
    </row>
    <row r="293" spans="2:2" hidden="1" x14ac:dyDescent="0.35">
      <c r="B293" s="260" t="s">
        <v>63</v>
      </c>
    </row>
    <row r="294" spans="2:2" hidden="1" x14ac:dyDescent="0.35">
      <c r="B294" s="260" t="s">
        <v>155</v>
      </c>
    </row>
    <row r="295" spans="2:2" hidden="1" x14ac:dyDescent="0.35">
      <c r="B295" s="260" t="s">
        <v>159</v>
      </c>
    </row>
    <row r="296" spans="2:2" hidden="1" x14ac:dyDescent="0.35">
      <c r="B296" s="260" t="s">
        <v>156</v>
      </c>
    </row>
    <row r="297" spans="2:2" hidden="1" x14ac:dyDescent="0.35">
      <c r="B297" s="260" t="s">
        <v>171</v>
      </c>
    </row>
    <row r="298" spans="2:2" hidden="1" x14ac:dyDescent="0.35">
      <c r="B298" s="260" t="s">
        <v>643</v>
      </c>
    </row>
    <row r="299" spans="2:2" hidden="1" x14ac:dyDescent="0.35">
      <c r="B299" s="260" t="s">
        <v>164</v>
      </c>
    </row>
    <row r="300" spans="2:2" hidden="1" x14ac:dyDescent="0.35">
      <c r="B300" s="260" t="s">
        <v>172</v>
      </c>
    </row>
    <row r="301" spans="2:2" hidden="1" x14ac:dyDescent="0.35">
      <c r="B301" s="260" t="s">
        <v>160</v>
      </c>
    </row>
    <row r="302" spans="2:2" hidden="1" x14ac:dyDescent="0.35">
      <c r="B302" s="260" t="s">
        <v>175</v>
      </c>
    </row>
    <row r="303" spans="2:2" hidden="1" x14ac:dyDescent="0.35">
      <c r="B303" s="260" t="s">
        <v>644</v>
      </c>
    </row>
    <row r="304" spans="2:2" hidden="1" x14ac:dyDescent="0.35">
      <c r="B304" s="260" t="s">
        <v>180</v>
      </c>
    </row>
    <row r="305" spans="2:2" hidden="1" x14ac:dyDescent="0.35">
      <c r="B305" s="260" t="s">
        <v>177</v>
      </c>
    </row>
    <row r="306" spans="2:2" hidden="1" x14ac:dyDescent="0.35">
      <c r="B306" s="260" t="s">
        <v>176</v>
      </c>
    </row>
    <row r="307" spans="2:2" hidden="1" x14ac:dyDescent="0.35">
      <c r="B307" s="260" t="s">
        <v>185</v>
      </c>
    </row>
    <row r="308" spans="2:2" hidden="1" x14ac:dyDescent="0.35">
      <c r="B308" s="260" t="s">
        <v>181</v>
      </c>
    </row>
    <row r="309" spans="2:2" hidden="1" x14ac:dyDescent="0.35">
      <c r="B309" s="260" t="s">
        <v>182</v>
      </c>
    </row>
    <row r="310" spans="2:2" hidden="1" x14ac:dyDescent="0.35">
      <c r="B310" s="260" t="s">
        <v>183</v>
      </c>
    </row>
    <row r="311" spans="2:2" hidden="1" x14ac:dyDescent="0.35">
      <c r="B311" s="260" t="s">
        <v>184</v>
      </c>
    </row>
    <row r="312" spans="2:2" hidden="1" x14ac:dyDescent="0.35">
      <c r="B312" s="260" t="s">
        <v>186</v>
      </c>
    </row>
    <row r="313" spans="2:2" hidden="1" x14ac:dyDescent="0.35">
      <c r="B313" s="260" t="s">
        <v>645</v>
      </c>
    </row>
    <row r="314" spans="2:2" hidden="1" x14ac:dyDescent="0.35">
      <c r="B314" s="260" t="s">
        <v>187</v>
      </c>
    </row>
    <row r="315" spans="2:2" hidden="1" x14ac:dyDescent="0.35">
      <c r="B315" s="260" t="s">
        <v>188</v>
      </c>
    </row>
    <row r="316" spans="2:2" hidden="1" x14ac:dyDescent="0.35">
      <c r="B316" s="260" t="s">
        <v>193</v>
      </c>
    </row>
    <row r="317" spans="2:2" hidden="1" x14ac:dyDescent="0.35">
      <c r="B317" s="260" t="s">
        <v>194</v>
      </c>
    </row>
    <row r="318" spans="2:2" ht="29" hidden="1" x14ac:dyDescent="0.35">
      <c r="B318" s="260" t="s">
        <v>153</v>
      </c>
    </row>
    <row r="319" spans="2:2" hidden="1" x14ac:dyDescent="0.35">
      <c r="B319" s="260" t="s">
        <v>646</v>
      </c>
    </row>
    <row r="320" spans="2:2" hidden="1" x14ac:dyDescent="0.35">
      <c r="B320" s="260" t="s">
        <v>647</v>
      </c>
    </row>
    <row r="321" spans="2:20" hidden="1" x14ac:dyDescent="0.35">
      <c r="B321" s="260" t="s">
        <v>195</v>
      </c>
    </row>
    <row r="322" spans="2:20" hidden="1" x14ac:dyDescent="0.35">
      <c r="B322" s="260" t="s">
        <v>154</v>
      </c>
    </row>
    <row r="323" spans="2:20" hidden="1" x14ac:dyDescent="0.35">
      <c r="B323" s="260" t="s">
        <v>648</v>
      </c>
    </row>
    <row r="324" spans="2:20" hidden="1" x14ac:dyDescent="0.35">
      <c r="B324" s="260" t="s">
        <v>167</v>
      </c>
    </row>
    <row r="325" spans="2:20" hidden="1" x14ac:dyDescent="0.35">
      <c r="B325" s="260" t="s">
        <v>199</v>
      </c>
    </row>
    <row r="326" spans="2:20" hidden="1" x14ac:dyDescent="0.35">
      <c r="B326" s="260" t="s">
        <v>200</v>
      </c>
    </row>
    <row r="327" spans="2:20" hidden="1" x14ac:dyDescent="0.35">
      <c r="B327" s="260" t="s">
        <v>179</v>
      </c>
    </row>
    <row r="328" spans="2:20" hidden="1" x14ac:dyDescent="0.35"/>
    <row r="329" spans="2:20" ht="15" hidden="1" thickBot="1" x14ac:dyDescent="0.4"/>
    <row r="330" spans="2:20" ht="15" thickBot="1" x14ac:dyDescent="0.4">
      <c r="B330" s="177"/>
      <c r="C330" s="177"/>
      <c r="D330" s="792" t="s">
        <v>301</v>
      </c>
      <c r="E330" s="793"/>
      <c r="F330" s="793"/>
      <c r="G330" s="794"/>
      <c r="H330" s="792" t="s">
        <v>302</v>
      </c>
      <c r="I330" s="793"/>
      <c r="J330" s="793"/>
      <c r="K330" s="794"/>
      <c r="L330" s="792" t="s">
        <v>1081</v>
      </c>
      <c r="M330" s="793"/>
      <c r="N330" s="793"/>
      <c r="O330" s="794"/>
      <c r="P330" s="792" t="s">
        <v>303</v>
      </c>
      <c r="Q330" s="793"/>
      <c r="R330" s="793"/>
      <c r="S330" s="794"/>
    </row>
    <row r="331" spans="2:20" x14ac:dyDescent="0.35">
      <c r="B331" s="783" t="s">
        <v>746</v>
      </c>
      <c r="C331" s="783" t="s">
        <v>747</v>
      </c>
      <c r="D331" s="414" t="s">
        <v>748</v>
      </c>
      <c r="E331" s="414" t="s">
        <v>749</v>
      </c>
      <c r="F331" s="795" t="s">
        <v>338</v>
      </c>
      <c r="G331" s="796"/>
      <c r="H331" s="415" t="s">
        <v>750</v>
      </c>
      <c r="I331" s="414" t="s">
        <v>751</v>
      </c>
      <c r="J331" s="797" t="s">
        <v>338</v>
      </c>
      <c r="K331" s="798"/>
      <c r="L331" s="416" t="s">
        <v>750</v>
      </c>
      <c r="M331" s="417" t="s">
        <v>751</v>
      </c>
      <c r="N331" s="799" t="s">
        <v>338</v>
      </c>
      <c r="O331" s="800"/>
      <c r="P331" s="418" t="s">
        <v>752</v>
      </c>
      <c r="Q331" s="418" t="s">
        <v>753</v>
      </c>
      <c r="R331" s="801" t="s">
        <v>338</v>
      </c>
      <c r="S331" s="800"/>
    </row>
    <row r="332" spans="2:20" ht="43" customHeight="1" x14ac:dyDescent="0.35">
      <c r="B332" s="785"/>
      <c r="C332" s="785"/>
      <c r="D332" s="348"/>
      <c r="E332" s="349"/>
      <c r="F332" s="802"/>
      <c r="G332" s="803"/>
      <c r="H332" s="350"/>
      <c r="I332" s="351"/>
      <c r="J332" s="804"/>
      <c r="K332" s="805"/>
      <c r="L332" s="350"/>
      <c r="M332" s="351"/>
      <c r="N332" s="804"/>
      <c r="O332" s="805"/>
      <c r="P332" s="350"/>
      <c r="Q332" s="351"/>
      <c r="R332" s="804"/>
      <c r="S332" s="805"/>
      <c r="T332" s="359"/>
    </row>
    <row r="333" spans="2:20" ht="24" x14ac:dyDescent="0.35">
      <c r="B333" s="783" t="s">
        <v>754</v>
      </c>
      <c r="C333" s="783" t="s">
        <v>755</v>
      </c>
      <c r="D333" s="419" t="s">
        <v>756</v>
      </c>
      <c r="E333" s="410" t="s">
        <v>300</v>
      </c>
      <c r="F333" s="411" t="s">
        <v>322</v>
      </c>
      <c r="G333" s="420" t="s">
        <v>392</v>
      </c>
      <c r="H333" s="411" t="s">
        <v>756</v>
      </c>
      <c r="I333" s="410" t="s">
        <v>300</v>
      </c>
      <c r="J333" s="411" t="s">
        <v>322</v>
      </c>
      <c r="K333" s="420" t="s">
        <v>392</v>
      </c>
      <c r="L333" s="411" t="s">
        <v>756</v>
      </c>
      <c r="M333" s="410" t="s">
        <v>300</v>
      </c>
      <c r="N333" s="411" t="s">
        <v>322</v>
      </c>
      <c r="O333" s="420" t="s">
        <v>392</v>
      </c>
      <c r="P333" s="411" t="s">
        <v>756</v>
      </c>
      <c r="Q333" s="410" t="s">
        <v>300</v>
      </c>
      <c r="R333" s="411" t="s">
        <v>322</v>
      </c>
      <c r="S333" s="420" t="s">
        <v>392</v>
      </c>
    </row>
    <row r="334" spans="2:20" ht="28" customHeight="1" x14ac:dyDescent="0.35">
      <c r="B334" s="784"/>
      <c r="C334" s="785"/>
      <c r="D334" s="343"/>
      <c r="E334" s="352"/>
      <c r="F334" s="337"/>
      <c r="G334" s="353"/>
      <c r="H334" s="345"/>
      <c r="I334" s="354"/>
      <c r="J334" s="345"/>
      <c r="K334" s="347"/>
      <c r="L334" s="345"/>
      <c r="M334" s="354"/>
      <c r="N334" s="345"/>
      <c r="O334" s="347"/>
      <c r="P334" s="345"/>
      <c r="Q334" s="354"/>
      <c r="R334" s="345"/>
      <c r="S334" s="347"/>
    </row>
    <row r="335" spans="2:20" x14ac:dyDescent="0.35">
      <c r="B335" s="784"/>
      <c r="C335" s="783" t="s">
        <v>774</v>
      </c>
      <c r="D335" s="411" t="s">
        <v>757</v>
      </c>
      <c r="E335" s="786" t="s">
        <v>338</v>
      </c>
      <c r="F335" s="787"/>
      <c r="G335" s="420" t="s">
        <v>392</v>
      </c>
      <c r="H335" s="411" t="s">
        <v>757</v>
      </c>
      <c r="I335" s="786" t="s">
        <v>338</v>
      </c>
      <c r="J335" s="787"/>
      <c r="K335" s="420" t="s">
        <v>392</v>
      </c>
      <c r="L335" s="411" t="s">
        <v>757</v>
      </c>
      <c r="M335" s="786" t="s">
        <v>744</v>
      </c>
      <c r="N335" s="787"/>
      <c r="O335" s="420" t="s">
        <v>392</v>
      </c>
      <c r="P335" s="411" t="s">
        <v>757</v>
      </c>
      <c r="Q335" s="786" t="s">
        <v>744</v>
      </c>
      <c r="R335" s="787"/>
      <c r="S335" s="420" t="s">
        <v>392</v>
      </c>
    </row>
    <row r="336" spans="2:20" ht="37.5" customHeight="1" x14ac:dyDescent="0.35">
      <c r="B336" s="785"/>
      <c r="C336" s="785"/>
      <c r="D336" s="355"/>
      <c r="E336" s="788"/>
      <c r="F336" s="789"/>
      <c r="G336" s="356"/>
      <c r="H336" s="357"/>
      <c r="I336" s="790"/>
      <c r="J336" s="791"/>
      <c r="K336" s="358"/>
      <c r="L336" s="357"/>
      <c r="M336" s="790"/>
      <c r="N336" s="791"/>
      <c r="O336" s="358"/>
      <c r="P336" s="357"/>
      <c r="Q336" s="790"/>
      <c r="R336" s="791"/>
      <c r="S336" s="358"/>
    </row>
  </sheetData>
  <dataConsolidate/>
  <mergeCells count="396">
    <mergeCell ref="J75:K75"/>
    <mergeCell ref="J76:K76"/>
    <mergeCell ref="N75:O75"/>
    <mergeCell ref="N76:O76"/>
    <mergeCell ref="R75:S75"/>
    <mergeCell ref="R76:S76"/>
    <mergeCell ref="I121:J121"/>
    <mergeCell ref="I122:J122"/>
    <mergeCell ref="M121:N121"/>
    <mergeCell ref="M122:N122"/>
    <mergeCell ref="R122:S122"/>
    <mergeCell ref="R121:S121"/>
    <mergeCell ref="P108:S108"/>
    <mergeCell ref="Q105:Q106"/>
    <mergeCell ref="R105:R106"/>
    <mergeCell ref="N102:N103"/>
    <mergeCell ref="O102:O103"/>
    <mergeCell ref="P102:P103"/>
    <mergeCell ref="Q102:Q103"/>
    <mergeCell ref="R102:R103"/>
    <mergeCell ref="R109:S109"/>
    <mergeCell ref="R110:S110"/>
    <mergeCell ref="S105:S106"/>
    <mergeCell ref="L105:L106"/>
    <mergeCell ref="C2:G2"/>
    <mergeCell ref="B6:G6"/>
    <mergeCell ref="B7:G7"/>
    <mergeCell ref="B8:G8"/>
    <mergeCell ref="C3:G3"/>
    <mergeCell ref="M136:N136"/>
    <mergeCell ref="Q136:R136"/>
    <mergeCell ref="C135:C136"/>
    <mergeCell ref="E135:F135"/>
    <mergeCell ref="I135:J135"/>
    <mergeCell ref="M135:N135"/>
    <mergeCell ref="Q135:R135"/>
    <mergeCell ref="E136:F136"/>
    <mergeCell ref="I136:J136"/>
    <mergeCell ref="P131:S131"/>
    <mergeCell ref="D132:G132"/>
    <mergeCell ref="H132:K132"/>
    <mergeCell ref="L132:O132"/>
    <mergeCell ref="P132:S132"/>
    <mergeCell ref="B133:B136"/>
    <mergeCell ref="C133:C134"/>
    <mergeCell ref="B131:B132"/>
    <mergeCell ref="C131:C132"/>
    <mergeCell ref="D131:G131"/>
    <mergeCell ref="H131:K131"/>
    <mergeCell ref="L131:O131"/>
    <mergeCell ref="B119:B128"/>
    <mergeCell ref="C119:C120"/>
    <mergeCell ref="C121:C128"/>
    <mergeCell ref="E121:F121"/>
    <mergeCell ref="E122:F122"/>
    <mergeCell ref="E123:F123"/>
    <mergeCell ref="E124:F124"/>
    <mergeCell ref="E125:F125"/>
    <mergeCell ref="E126:F126"/>
    <mergeCell ref="E127:F127"/>
    <mergeCell ref="I123:J123"/>
    <mergeCell ref="I124:J124"/>
    <mergeCell ref="I125:J125"/>
    <mergeCell ref="I126:J126"/>
    <mergeCell ref="I127:J127"/>
    <mergeCell ref="I128:J128"/>
    <mergeCell ref="M123:N123"/>
    <mergeCell ref="M124:N124"/>
    <mergeCell ref="M125:N125"/>
    <mergeCell ref="E128:F128"/>
    <mergeCell ref="D130:G130"/>
    <mergeCell ref="H130:K130"/>
    <mergeCell ref="L130:O130"/>
    <mergeCell ref="P130:S130"/>
    <mergeCell ref="M126:N126"/>
    <mergeCell ref="M127:N127"/>
    <mergeCell ref="M128:N128"/>
    <mergeCell ref="R123:S123"/>
    <mergeCell ref="R124:S124"/>
    <mergeCell ref="R125:S125"/>
    <mergeCell ref="R126:S126"/>
    <mergeCell ref="R127:S127"/>
    <mergeCell ref="R128:S128"/>
    <mergeCell ref="B109:B118"/>
    <mergeCell ref="C109:C110"/>
    <mergeCell ref="F109:G109"/>
    <mergeCell ref="J109:K109"/>
    <mergeCell ref="N109:O109"/>
    <mergeCell ref="M105:M106"/>
    <mergeCell ref="N105:N106"/>
    <mergeCell ref="O105:O106"/>
    <mergeCell ref="P105:P106"/>
    <mergeCell ref="F110:G110"/>
    <mergeCell ref="J110:K110"/>
    <mergeCell ref="N110:O110"/>
    <mergeCell ref="C111:C118"/>
    <mergeCell ref="D108:G108"/>
    <mergeCell ref="H108:K108"/>
    <mergeCell ref="L108:O108"/>
    <mergeCell ref="D105:D106"/>
    <mergeCell ref="E105:E106"/>
    <mergeCell ref="F105:F106"/>
    <mergeCell ref="G105:G106"/>
    <mergeCell ref="H105:H106"/>
    <mergeCell ref="I105:I106"/>
    <mergeCell ref="J105:J106"/>
    <mergeCell ref="K105:K106"/>
    <mergeCell ref="G96:G97"/>
    <mergeCell ref="H96:H97"/>
    <mergeCell ref="I96:I97"/>
    <mergeCell ref="J96:J97"/>
    <mergeCell ref="K96:K97"/>
    <mergeCell ref="L96:L97"/>
    <mergeCell ref="S99:S100"/>
    <mergeCell ref="D102:D103"/>
    <mergeCell ref="E102:E103"/>
    <mergeCell ref="F102:F103"/>
    <mergeCell ref="G102:G103"/>
    <mergeCell ref="H102:H103"/>
    <mergeCell ref="I102:I103"/>
    <mergeCell ref="J102:J103"/>
    <mergeCell ref="K102:K103"/>
    <mergeCell ref="L102:L103"/>
    <mergeCell ref="M99:M100"/>
    <mergeCell ref="N99:N100"/>
    <mergeCell ref="O99:O100"/>
    <mergeCell ref="P99:P100"/>
    <mergeCell ref="Q99:Q100"/>
    <mergeCell ref="R99:R100"/>
    <mergeCell ref="S102:S103"/>
    <mergeCell ref="M102:M103"/>
    <mergeCell ref="B95:B106"/>
    <mergeCell ref="C95:C106"/>
    <mergeCell ref="D96:D97"/>
    <mergeCell ref="E96:E97"/>
    <mergeCell ref="F96:F97"/>
    <mergeCell ref="D92:G92"/>
    <mergeCell ref="H92:K92"/>
    <mergeCell ref="L92:O92"/>
    <mergeCell ref="S96:S97"/>
    <mergeCell ref="D99:D100"/>
    <mergeCell ref="E99:E100"/>
    <mergeCell ref="F99:F100"/>
    <mergeCell ref="G99:G100"/>
    <mergeCell ref="H99:H100"/>
    <mergeCell ref="I99:I100"/>
    <mergeCell ref="J99:J100"/>
    <mergeCell ref="K99:K100"/>
    <mergeCell ref="L99:L100"/>
    <mergeCell ref="M96:M97"/>
    <mergeCell ref="N96:N97"/>
    <mergeCell ref="O96:O97"/>
    <mergeCell ref="P96:P97"/>
    <mergeCell ref="Q96:Q97"/>
    <mergeCell ref="R96:R97"/>
    <mergeCell ref="P92:S92"/>
    <mergeCell ref="B93:B94"/>
    <mergeCell ref="C93:C94"/>
    <mergeCell ref="D93:E93"/>
    <mergeCell ref="H93:I93"/>
    <mergeCell ref="L93:M93"/>
    <mergeCell ref="P93:Q93"/>
    <mergeCell ref="E89:F89"/>
    <mergeCell ref="I89:J89"/>
    <mergeCell ref="M89:N89"/>
    <mergeCell ref="Q89:R89"/>
    <mergeCell ref="E90:F90"/>
    <mergeCell ref="I90:J90"/>
    <mergeCell ref="M90:N90"/>
    <mergeCell ref="Q90:R90"/>
    <mergeCell ref="D94:E94"/>
    <mergeCell ref="B84:B90"/>
    <mergeCell ref="C84:C90"/>
    <mergeCell ref="E84:F84"/>
    <mergeCell ref="I84:J84"/>
    <mergeCell ref="M84:N84"/>
    <mergeCell ref="Q84:R84"/>
    <mergeCell ref="E85:F85"/>
    <mergeCell ref="E87:F87"/>
    <mergeCell ref="I87:J87"/>
    <mergeCell ref="M87:N87"/>
    <mergeCell ref="Q87:R87"/>
    <mergeCell ref="E88:F88"/>
    <mergeCell ref="I88:J88"/>
    <mergeCell ref="M88:N88"/>
    <mergeCell ref="Q88:R88"/>
    <mergeCell ref="I85:J85"/>
    <mergeCell ref="M85:N85"/>
    <mergeCell ref="Q85:R85"/>
    <mergeCell ref="E86:F86"/>
    <mergeCell ref="I86:J86"/>
    <mergeCell ref="M86:N86"/>
    <mergeCell ref="Q86:R86"/>
    <mergeCell ref="N79:O79"/>
    <mergeCell ref="R79:S79"/>
    <mergeCell ref="F80:G80"/>
    <mergeCell ref="J80:K80"/>
    <mergeCell ref="N80:O80"/>
    <mergeCell ref="R80:S80"/>
    <mergeCell ref="J83:K83"/>
    <mergeCell ref="N83:O83"/>
    <mergeCell ref="R83:S83"/>
    <mergeCell ref="J77:K77"/>
    <mergeCell ref="N77:O77"/>
    <mergeCell ref="R77:S77"/>
    <mergeCell ref="F78:G78"/>
    <mergeCell ref="J78:K78"/>
    <mergeCell ref="N78:O78"/>
    <mergeCell ref="R78:S78"/>
    <mergeCell ref="B75:B83"/>
    <mergeCell ref="C75:C76"/>
    <mergeCell ref="F75:G75"/>
    <mergeCell ref="F76:G76"/>
    <mergeCell ref="C77:C83"/>
    <mergeCell ref="F77:G77"/>
    <mergeCell ref="F79:G79"/>
    <mergeCell ref="F81:G81"/>
    <mergeCell ref="F83:G83"/>
    <mergeCell ref="J81:K81"/>
    <mergeCell ref="N81:O81"/>
    <mergeCell ref="R81:S81"/>
    <mergeCell ref="F82:G82"/>
    <mergeCell ref="J82:K82"/>
    <mergeCell ref="N82:O82"/>
    <mergeCell ref="R82:S82"/>
    <mergeCell ref="J79:K79"/>
    <mergeCell ref="N69:O69"/>
    <mergeCell ref="R69:S69"/>
    <mergeCell ref="D74:G74"/>
    <mergeCell ref="H74:K74"/>
    <mergeCell ref="L74:O74"/>
    <mergeCell ref="P74:S74"/>
    <mergeCell ref="P67:Q67"/>
    <mergeCell ref="R67:S67"/>
    <mergeCell ref="B68:B69"/>
    <mergeCell ref="C68:C69"/>
    <mergeCell ref="F68:G68"/>
    <mergeCell ref="J68:K68"/>
    <mergeCell ref="N68:O68"/>
    <mergeCell ref="R68:S68"/>
    <mergeCell ref="F69:G69"/>
    <mergeCell ref="J69:K69"/>
    <mergeCell ref="B66:B67"/>
    <mergeCell ref="C66:C67"/>
    <mergeCell ref="D67:E67"/>
    <mergeCell ref="F67:G67"/>
    <mergeCell ref="H67:I67"/>
    <mergeCell ref="J67:K67"/>
    <mergeCell ref="L67:M67"/>
    <mergeCell ref="N67:O67"/>
    <mergeCell ref="D66:E66"/>
    <mergeCell ref="F66:G66"/>
    <mergeCell ref="H66:I66"/>
    <mergeCell ref="J66:K66"/>
    <mergeCell ref="C60:C61"/>
    <mergeCell ref="D65:G65"/>
    <mergeCell ref="H65:K65"/>
    <mergeCell ref="L65:O65"/>
    <mergeCell ref="P65:S65"/>
    <mergeCell ref="L66:M66"/>
    <mergeCell ref="N66:O66"/>
    <mergeCell ref="P66:Q66"/>
    <mergeCell ref="R66:S66"/>
    <mergeCell ref="N56:N57"/>
    <mergeCell ref="O56:O57"/>
    <mergeCell ref="R56:R57"/>
    <mergeCell ref="S56:S57"/>
    <mergeCell ref="B58:B61"/>
    <mergeCell ref="C58:C59"/>
    <mergeCell ref="F58:G58"/>
    <mergeCell ref="J58:K58"/>
    <mergeCell ref="N58:O58"/>
    <mergeCell ref="R58:S58"/>
    <mergeCell ref="B55:B57"/>
    <mergeCell ref="C55:C57"/>
    <mergeCell ref="D55:E55"/>
    <mergeCell ref="H55:I55"/>
    <mergeCell ref="L55:M55"/>
    <mergeCell ref="P55:Q55"/>
    <mergeCell ref="F56:F57"/>
    <mergeCell ref="G56:G57"/>
    <mergeCell ref="J56:J57"/>
    <mergeCell ref="K56:K57"/>
    <mergeCell ref="F59:G59"/>
    <mergeCell ref="J59:K59"/>
    <mergeCell ref="N59:O59"/>
    <mergeCell ref="R59:S59"/>
    <mergeCell ref="L48:L49"/>
    <mergeCell ref="M48:M49"/>
    <mergeCell ref="P48:P49"/>
    <mergeCell ref="Q48:Q49"/>
    <mergeCell ref="P51:P52"/>
    <mergeCell ref="Q51:Q52"/>
    <mergeCell ref="D54:G54"/>
    <mergeCell ref="H54:K54"/>
    <mergeCell ref="L54:O54"/>
    <mergeCell ref="P54:S54"/>
    <mergeCell ref="D51:D52"/>
    <mergeCell ref="E51:E52"/>
    <mergeCell ref="H51:H52"/>
    <mergeCell ref="I51:I52"/>
    <mergeCell ref="L51:L52"/>
    <mergeCell ref="M51:M52"/>
    <mergeCell ref="D48:D49"/>
    <mergeCell ref="E48:E49"/>
    <mergeCell ref="H48:H49"/>
    <mergeCell ref="I48:I49"/>
    <mergeCell ref="C26:C28"/>
    <mergeCell ref="D26:E26"/>
    <mergeCell ref="H26:I26"/>
    <mergeCell ref="L42:L43"/>
    <mergeCell ref="M42:M43"/>
    <mergeCell ref="P42:P43"/>
    <mergeCell ref="Q42:Q43"/>
    <mergeCell ref="D45:D46"/>
    <mergeCell ref="E45:E46"/>
    <mergeCell ref="H45:H46"/>
    <mergeCell ref="I45:I46"/>
    <mergeCell ref="L45:L46"/>
    <mergeCell ref="M45:M46"/>
    <mergeCell ref="P45:P46"/>
    <mergeCell ref="Q45:Q46"/>
    <mergeCell ref="D42:D43"/>
    <mergeCell ref="E42:E43"/>
    <mergeCell ref="H42:H43"/>
    <mergeCell ref="I42:I43"/>
    <mergeCell ref="F27:F28"/>
    <mergeCell ref="G27:G28"/>
    <mergeCell ref="B62:B63"/>
    <mergeCell ref="C62:C63"/>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31:B40"/>
    <mergeCell ref="C31:C40"/>
    <mergeCell ref="N27:N28"/>
    <mergeCell ref="O27:O28"/>
    <mergeCell ref="B41:B52"/>
    <mergeCell ref="C41:C52"/>
    <mergeCell ref="B26:B28"/>
    <mergeCell ref="B70:B73"/>
    <mergeCell ref="C70:C71"/>
    <mergeCell ref="F70:G70"/>
    <mergeCell ref="J70:K70"/>
    <mergeCell ref="N70:O70"/>
    <mergeCell ref="R70:S70"/>
    <mergeCell ref="F71:G71"/>
    <mergeCell ref="J71:K71"/>
    <mergeCell ref="N71:O71"/>
    <mergeCell ref="R71:S71"/>
    <mergeCell ref="C72:C73"/>
    <mergeCell ref="F72:G72"/>
    <mergeCell ref="J72:K72"/>
    <mergeCell ref="N72:O72"/>
    <mergeCell ref="R72:S72"/>
    <mergeCell ref="F73:G73"/>
    <mergeCell ref="J73:K73"/>
    <mergeCell ref="N73:O73"/>
    <mergeCell ref="R73:S73"/>
    <mergeCell ref="D330:G330"/>
    <mergeCell ref="H330:K330"/>
    <mergeCell ref="L330:O330"/>
    <mergeCell ref="P330:S330"/>
    <mergeCell ref="B331:B332"/>
    <mergeCell ref="C331:C332"/>
    <mergeCell ref="F331:G331"/>
    <mergeCell ref="J331:K331"/>
    <mergeCell ref="N331:O331"/>
    <mergeCell ref="R331:S331"/>
    <mergeCell ref="F332:G332"/>
    <mergeCell ref="J332:K332"/>
    <mergeCell ref="R332:S332"/>
    <mergeCell ref="N332:O332"/>
    <mergeCell ref="B333:B336"/>
    <mergeCell ref="C333:C334"/>
    <mergeCell ref="C335:C336"/>
    <mergeCell ref="E335:F335"/>
    <mergeCell ref="I335:J335"/>
    <mergeCell ref="M335:N335"/>
    <mergeCell ref="Q335:R335"/>
    <mergeCell ref="E336:F336"/>
    <mergeCell ref="I336:J336"/>
    <mergeCell ref="M336:N336"/>
    <mergeCell ref="Q336:R336"/>
  </mergeCells>
  <conditionalFormatting sqref="E143">
    <cfRule type="iconSet" priority="1">
      <iconSet iconSet="4ArrowsGray">
        <cfvo type="percent" val="0"/>
        <cfvo type="percent" val="25"/>
        <cfvo type="percent" val="50"/>
        <cfvo type="percent" val="75"/>
      </iconSet>
    </cfRule>
  </conditionalFormatting>
  <dataValidations xWindow="633" yWindow="580" count="102">
    <dataValidation type="list" allowBlank="1" showInputMessage="1" showErrorMessage="1" prompt="Select type of assets" sqref="E120 I120 M120 Q120" xr:uid="{00000000-0002-0000-0700-000001000000}">
      <formula1>$L$147:$L$153</formula1>
    </dataValidation>
    <dataValidation type="whole" allowBlank="1" showInputMessage="1" showErrorMessage="1" error="Please enter a number here" prompt="Enter No. of development strategies" sqref="D136 H136 L136 P136" xr:uid="{00000000-0002-0000-0700-000002000000}">
      <formula1>0</formula1>
      <formula2>999999999</formula2>
    </dataValidation>
    <dataValidation type="whole" allowBlank="1" showInputMessage="1" showErrorMessage="1" error="Please enter a number" prompt="Enter No. of policy introduced or adjusted" sqref="P134 D134 L134 H134" xr:uid="{00000000-0002-0000-0700-000003000000}">
      <formula1>0</formula1>
      <formula2>999999999999</formula2>
    </dataValidation>
    <dataValidation type="decimal" allowBlank="1" showInputMessage="1" showErrorMessage="1" error="Please enter a number" prompt="Enter income level of households" sqref="O128 G128 K128 G122 G124 G126 K122 K124 K126 O122 O124 O126" xr:uid="{00000000-0002-0000-0700-000004000000}">
      <formula1>0</formula1>
      <formula2>9999999999999</formula2>
    </dataValidation>
    <dataValidation type="whole" allowBlank="1" showInputMessage="1" showErrorMessage="1" prompt="Enter number of households" sqref="L128 D128 H128 D122 D124 D126 H122 H124 H126 L122 L124 L126 P122 P124 P126 P128" xr:uid="{00000000-0002-0000-0700-000005000000}">
      <formula1>0</formula1>
      <formula2>999999999999</formula2>
    </dataValidation>
    <dataValidation type="whole" allowBlank="1" showInputMessage="1" showErrorMessage="1" prompt="Enter number of assets" sqref="D120 P120 L120 H120" xr:uid="{00000000-0002-0000-0700-000006000000}">
      <formula1>0</formula1>
      <formula2>9999999999999</formula2>
    </dataValidation>
    <dataValidation type="whole" allowBlank="1" showInputMessage="1" showErrorMessage="1" error="Please enter a number here" prompt="Please enter the No. of targeted households" sqref="D110 L118 H110 D118 H118 L110 P110 D112 D114 D116 H112 H114 H116 L112 L114 L116 P112 P114 P116 P118"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105:Q106 E96:E97 E102:E103 E105:E106 E99:E100 M99:M100 I96:I97 I102:I103 I105:I106 M105:M106 M102:M103 M96:M97 Q96:Q97 Q99:Q100 Q102:Q103 I99:I100" xr:uid="{00000000-0002-0000-0700-000008000000}">
      <formula1>0</formula1>
    </dataValidation>
    <dataValidation type="whole" allowBlank="1" showInputMessage="1" showErrorMessage="1" error="Please enter a number here" prompt="Please enter a number" sqref="P85:P90 D85:D90 H85:H90 L85:L90" xr:uid="{00000000-0002-0000-0700-000009000000}">
      <formula1>0</formula1>
      <formula2>9999999999999990</formula2>
    </dataValidation>
    <dataValidation type="decimal" allowBlank="1" showInputMessage="1" showErrorMessage="1" errorTitle="Invalid data" error="Please enter a number" prompt="Please enter a number here" sqref="E56 I56 D69 H69 L69 P69 H71 L71 P71 D71 H73 L73 P73 D73" xr:uid="{00000000-0002-0000-0700-00000A000000}">
      <formula1>0</formula1>
      <formula2>9999999999</formula2>
    </dataValidation>
    <dataValidation type="decimal" allowBlank="1" showInputMessage="1" showErrorMessage="1" errorTitle="Invalid data" error="Please enter a number" prompt="Enter total number of staff trained" sqref="D59" xr:uid="{00000000-0002-0000-0700-00000B000000}">
      <formula1>0</formula1>
      <formula2>9999999999</formula2>
    </dataValidation>
    <dataValidation type="decimal" allowBlank="1" showInputMessage="1" showErrorMessage="1" errorTitle="Invalid data" error="Please enter a number" sqref="Q56 P59 L59 H59 M56"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3 G46 G49 G52 K43 K46 K49 K52 O43 O46 O49 O52 S43 S46 S49 S52" xr:uid="{00000000-0002-0000-0700-00000D000000}">
      <formula1>0</formula1>
      <formula2>9999999</formula2>
    </dataValidation>
    <dataValidation type="list" allowBlank="1" showInputMessage="1" showErrorMessage="1" error="Select from the drop-down list" prompt="Select the geographical coverage of the Early Warning System" sqref="G42 G45 G48 G51 K42 K45 K48 K51 O42 O45 O48 O51 S42 S45 S48 S51" xr:uid="{00000000-0002-0000-0700-00000E000000}">
      <formula1>$D$158:$D$160</formula1>
    </dataValidation>
    <dataValidation type="decimal" allowBlank="1" showInputMessage="1" showErrorMessage="1" errorTitle="Invalid data" error="Please enter a number here" prompt="Enter the number of adopted Early Warning Systems" sqref="D42:D43 D45:D46 D48:D49 D51:D52 H42:H43 H45:H46 H48:H49 H51:H52 L42:L43 L45:L46 L48:L49 L51:L52 P42:P43 P45:P46 P48:P49 P51:P52" xr:uid="{00000000-0002-0000-0700-00000F000000}">
      <formula1>0</formula1>
      <formula2>9999999999</formula2>
    </dataValidation>
    <dataValidation type="list" allowBlank="1" showInputMessage="1" showErrorMessage="1" prompt="Select income source" sqref="E122:F122 E128:F128 E126:F126 E124:F124 I122 M122 R122 I124 I126 I128 M124 M126 M128 R124 R126 R128" xr:uid="{00000000-0002-0000-0700-000010000000}">
      <formula1>$K$146:$K$160</formula1>
    </dataValidation>
    <dataValidation type="list" allowBlank="1" showInputMessage="1" showErrorMessage="1" prompt="Please select the alternate source" sqref="G118 O118 G112 K118 G114 G116 K112 K114 K116 O112 O114 O116 S112 S114 S116 S118" xr:uid="{00000000-0002-0000-0700-000011000000}">
      <formula1>$K$146:$K$160</formula1>
    </dataValidation>
    <dataValidation type="list" allowBlank="1" showInputMessage="1" showErrorMessage="1" prompt="Select % increase in income level" sqref="F118 N118 F112 J118 F114 F116 J112 J114 J116 N112 N114 N116 R112 R114 R116 R118" xr:uid="{00000000-0002-0000-0700-000012000000}">
      <formula1>$E$175:$E$183</formula1>
    </dataValidation>
    <dataValidation type="list" allowBlank="1" showInputMessage="1" showErrorMessage="1" prompt="Select type of natural assets protected or rehabilitated" sqref="D102:D103 P96:P97 L96:L97 P105:P106 P102:P103 P99:P100 L105:L106 L102:L103 L99:L100 H105:H106 H102:H103 D105:D106" xr:uid="{00000000-0002-0000-0700-000013000000}">
      <formula1>$C$173:$C$180</formula1>
    </dataValidation>
    <dataValidation type="list" allowBlank="1" showInputMessage="1" showErrorMessage="1" prompt="Enter the unit and type of the natural asset of ecosystem restored" sqref="N99:N100 J105:J106 N96:N97 J102:J103 F102:F103 F105:F106 N105:N106 N102:N103" xr:uid="{00000000-0002-0000-0700-000014000000}">
      <formula1>$C$167:$C$170</formula1>
    </dataValidation>
    <dataValidation type="list" allowBlank="1" showInputMessage="1" showErrorMessage="1" prompt="Select targeted asset" sqref="Q78:Q83 M78:M83 E78:E83 I82:I83" xr:uid="{00000000-0002-0000-0700-000015000000}">
      <formula1>$J$172:$J$173</formula1>
    </dataValidation>
    <dataValidation type="list" allowBlank="1" showInputMessage="1" showErrorMessage="1" error="Select from the drop-down list" prompt="Select category of early warning systems_x000a__x000a_" sqref="E42:E43 M42:M43 M45:M46 M51:M52 I42:I43 I45:I46 I51:I52 E45:E46 M48:M49 I48:I49 E51:E52 E48:E49 Q42:Q43 Q45:Q46 Q51:Q52 Q48:Q49" xr:uid="{00000000-0002-0000-0700-000016000000}">
      <formula1>$D$170:$D$173</formula1>
    </dataValidation>
    <dataValidation type="list" allowBlank="1" showInputMessage="1" showErrorMessage="1" prompt="Select status" sqref="O40 K40 G38 G32 G34 G36 G40 K32 K34 K36 K38 O32 O34 O36 O38 S32 S34 S36 S38 S40" xr:uid="{00000000-0002-0000-0700-000017000000}">
      <formula1>$E$170:$E$172</formula1>
    </dataValidation>
    <dataValidation type="list" allowBlank="1" showInputMessage="1" showErrorMessage="1" sqref="E149:E150" xr:uid="{00000000-0002-0000-0700-000018000000}">
      <formula1>$D$16:$D$18</formula1>
    </dataValidation>
    <dataValidation type="list" allowBlank="1" showInputMessage="1" showErrorMessage="1" prompt="Select effectiveness" sqref="G136 K136 O136 S136 O134" xr:uid="{00000000-0002-0000-0700-000019000000}">
      <formula1>$K$162:$K$166</formula1>
    </dataValidation>
    <dataValidation type="list" allowBlank="1" showInputMessage="1" showErrorMessage="1" prompt="Select a sector" sqref="F67:G67 J67:K67 N67:O67 R67:S67" xr:uid="{00000000-0002-0000-0700-00001A000000}">
      <formula1>$J$153:$J$161</formula1>
    </dataValidation>
    <dataValidation type="decimal" allowBlank="1" showInputMessage="1" showErrorMessage="1" errorTitle="Invalid data" error="Please enter a number between 0 and 9999999" prompt="Enter a number here" sqref="Q27 E27 E21:G21 Q21:S21 M27 I27 M21:O21 I21:K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N22:O23 F22:F23 R22:S23 J22:J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P67:Q67 E69 E22:E23 M22:M23 M28:M30 I28:I30 Q22:Q23 E28:E30 E57 E110 I57 M57 M59 I59 Q28:Q30 E59 Q59 I69 M69 Q69 Q110 M118 I118 M110 I110 E118 Q57 D67:E67 E112 E114 E116 I112 I114 I116 M112 M114 M116 Q112 Q114 Q116 Q118 H67:I67 L67:M67 G22:G23 I22:I23 K22:K23" xr:uid="{00000000-0002-0000-0700-00001D000000}">
      <formula1>0</formula1>
      <formula2>100</formula2>
    </dataValidation>
    <dataValidation type="list" allowBlank="1" showInputMessage="1" showErrorMessage="1" prompt="Select type of policy" sqref="S134 K134" xr:uid="{00000000-0002-0000-0700-00001E000000}">
      <formula1>policy</formula1>
    </dataValidation>
    <dataValidation type="list" allowBlank="1" showInputMessage="1" showErrorMessage="1" prompt="Select income source" sqref="Q122 Q126 Q128 Q124" xr:uid="{00000000-0002-0000-0700-00001F000000}">
      <formula1>incomesource</formula1>
    </dataValidation>
    <dataValidation type="list" allowBlank="1" showInputMessage="1" showErrorMessage="1" prompt="Select the effectiveness of protection/rehabilitation" sqref="S105 S99 S102 S96" xr:uid="{00000000-0002-0000-0700-000020000000}">
      <formula1>effectiveness</formula1>
    </dataValidation>
    <dataValidation type="list" allowBlank="1" showInputMessage="1" showErrorMessage="1" prompt="Select programme/sector" sqref="R94 N94" xr:uid="{00000000-0002-0000-0700-000021000000}">
      <formula1>$J$153:$J$161</formula1>
    </dataValidation>
    <dataValidation type="list" allowBlank="1" showInputMessage="1" showErrorMessage="1" prompt="Select level of improvements" sqref="Q94 M94 I94" xr:uid="{00000000-0002-0000-0700-000022000000}">
      <formula1>effectiveness</formula1>
    </dataValidation>
    <dataValidation type="list" allowBlank="1" showInputMessage="1" showErrorMessage="1" prompt="Select changes in asset" sqref="R78:S83 F78:G83 N78:O83 J82:K83" xr:uid="{00000000-0002-0000-0700-000023000000}">
      <formula1>$I$162:$I$166</formula1>
    </dataValidation>
    <dataValidation type="list" allowBlank="1" showInputMessage="1" showErrorMessage="1" prompt="Select response level" sqref="F76 J76 N76 R76" xr:uid="{00000000-0002-0000-0700-000024000000}">
      <formula1>$H$162:$H$166</formula1>
    </dataValidation>
    <dataValidation type="list" allowBlank="1" showInputMessage="1" showErrorMessage="1" prompt="Select geographical scale" sqref="E76 I76 M76 Q76" xr:uid="{00000000-0002-0000-0700-000025000000}">
      <formula1>$D$158:$D$160</formula1>
    </dataValidation>
    <dataValidation type="list" allowBlank="1" showInputMessage="1" showErrorMessage="1" prompt="Select project/programme sector" sqref="D76 H76 L76 P76 E32 E34 E36 E38 E40 I40 I38 I36 I34 I32 M32 M34 M36 M38 M40 Q40 Q38 Q36 Q34 Q32" xr:uid="{00000000-0002-0000-0700-000026000000}">
      <formula1>$J$153:$J$161</formula1>
    </dataValidation>
    <dataValidation type="list" allowBlank="1" showInputMessage="1" showErrorMessage="1" prompt="Select level of awarness" sqref="F69:G69 J69:K69 N69:O69 R69:S69" xr:uid="{00000000-0002-0000-0700-000027000000}">
      <formula1>$G$162:$G$166</formula1>
    </dataValidation>
    <dataValidation type="list" allowBlank="1" showInputMessage="1" showErrorMessage="1" prompt="Select scale" sqref="G61 O61 K61 S61" xr:uid="{00000000-0002-0000-0700-000028000000}">
      <formula1>$F$162:$F$165</formula1>
    </dataValidation>
    <dataValidation type="list" allowBlank="1" showInputMessage="1" showErrorMessage="1" prompt="Select scale" sqref="Q61 M61 N134 R134 F32 F34 F36 F38 F40 J32 J34 J36 J38 J40 N40 N38 N36 N34 N32 R32 R34 R36 R38 R40 E61 I61" xr:uid="{00000000-0002-0000-0700-000029000000}">
      <formula1>$D$158:$D$160</formula1>
    </dataValidation>
    <dataValidation type="list" allowBlank="1" showInputMessage="1" showErrorMessage="1" prompt="Select capacity level" sqref="G56 O56 K56 S56" xr:uid="{00000000-0002-0000-0700-00002A000000}">
      <formula1>$F$162:$F$165</formula1>
    </dataValidation>
    <dataValidation type="list" allowBlank="1" showInputMessage="1" showErrorMessage="1" prompt="Select sector" sqref="F56 F61 M134 N56 J56 R56 N61 J61 D78:D83 H82:H83 Q134 G88:G90 L78:L83 K88:K90 P78:P83 S85:S90 O88:O90 R61 F120 J120 N120 R120" xr:uid="{00000000-0002-0000-0700-00002B000000}">
      <formula1>$J$153:$J$161</formula1>
    </dataValidation>
    <dataValidation type="list" allowBlank="1" showInputMessage="1" showErrorMessage="1" sqref="I133 O119 K84 I84 G84 K133 M133 Q84 S84 E133 O133 F119 G133 S119 O84 M84 K119 S133 Q133 I333 K333 M333 E333 O333 G333 S333 Q333" xr:uid="{00000000-0002-0000-0700-00002C000000}">
      <formula1>group</formula1>
    </dataValidation>
    <dataValidation type="list" allowBlank="1" showInputMessage="1" showErrorMessage="1" sqref="B70:B72" xr:uid="{118D440D-FB83-4A2C-8F4F-480A823D4A37}">
      <formula1>selectyn</formula1>
    </dataValidation>
    <dataValidation type="list" allowBlank="1" showInputMessage="1" showErrorMessage="1" error="Select from the drop-down list" prompt="Select type of hazards information generated from the drop-down list_x000a_" sqref="F27:F30 J27:J30 N27:N30 R27:R30" xr:uid="{00000000-0002-0000-0700-00002E000000}">
      <formula1>$D$142:$D$149</formula1>
    </dataValidation>
    <dataValidation type="whole" allowBlank="1" showInputMessage="1" showErrorMessage="1" errorTitle="Please enter a number here" error="Please enter a number here" promptTitle="Please enter a number here" sqref="D32 D34 D36 D38 D40 H40 H38 H36 H34 H32 L32 L34 L36 L38 L40 P40 P38 P36 P34 P32"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41 S44 S47 S50 O50 O47 O44 O41 K41 K44 K47 K50 G50 G47 G44 G41" xr:uid="{00000000-0002-0000-0700-000030000000}">
      <formula1>$D$142:$D$149</formula1>
    </dataValidation>
    <dataValidation type="list" allowBlank="1" showInputMessage="1" showErrorMessage="1" prompt="Select type" sqref="F59:G59 J59:K59 N59:O59 R59:S59 D61 H61 L61 P61" xr:uid="{00000000-0002-0000-0700-000031000000}">
      <formula1>$D$154:$D$156</formula1>
    </dataValidation>
    <dataValidation type="list" allowBlank="1" showInputMessage="1" showErrorMessage="1" sqref="Q85:R90 E85:F90 I85:J90 M85:N90" xr:uid="{00000000-0002-0000-0700-000032000000}">
      <formula1>type1</formula1>
    </dataValidation>
    <dataValidation type="list" allowBlank="1" showInputMessage="1" showErrorMessage="1" prompt="Select level of improvements" sqref="D94:E94 P94 L94" xr:uid="{00000000-0002-0000-0700-000033000000}">
      <formula1>$K$162:$K$166</formula1>
    </dataValidation>
    <dataValidation type="list" allowBlank="1" showInputMessage="1" showErrorMessage="1" prompt="Select type" sqref="O94 S94" xr:uid="{00000000-0002-0000-0700-000034000000}">
      <formula1>$F$143:$F$147</formula1>
    </dataValidation>
    <dataValidation type="list" allowBlank="1" showInputMessage="1" showErrorMessage="1" error="Please select a level of effectiveness from the drop-down list" prompt="Select the level of effectiveness of protection/rehabilitation" sqref="R96:R97 R99:R100 G102:G103 G105:G106 K105:K106 K102:K103 R105:R106 R102:R103 O96:O97 O99:O100 O102:O103 O105:O106" xr:uid="{00000000-0002-0000-0700-000035000000}">
      <formula1>$K$162:$K$166</formula1>
    </dataValidation>
    <dataValidation type="list" allowBlank="1" showInputMessage="1" showErrorMessage="1" error="Please select improvement level from the drop-down list" prompt="Select improvement level" sqref="F110:G110 J110:K110 N110:O110 R110:S110" xr:uid="{00000000-0002-0000-0700-000036000000}">
      <formula1>$H$157:$H$161</formula1>
    </dataValidation>
    <dataValidation type="list" allowBlank="1" showInputMessage="1" showErrorMessage="1" prompt="Select adaptation strategy" sqref="G120 K120 O120 S120" xr:uid="{00000000-0002-0000-0700-000037000000}">
      <formula1>$I$168:$I$184</formula1>
    </dataValidation>
    <dataValidation type="list" allowBlank="1" showInputMessage="1" showErrorMessage="1" prompt="Select integration level" sqref="D132:S132" xr:uid="{00000000-0002-0000-0700-000038000000}">
      <formula1>$H$150:$H$154</formula1>
    </dataValidation>
    <dataValidation type="list" allowBlank="1" showInputMessage="1" showErrorMessage="1" prompt="Select state of enforcement" sqref="E136:F136 I136:J136 M136:N136 Q136:R136" xr:uid="{00000000-0002-0000-0700-000039000000}">
      <formula1>$I$143:$I$147</formula1>
    </dataValidation>
    <dataValidation type="list" allowBlank="1" showInputMessage="1" showErrorMessage="1" error="Please select the from the drop-down list_x000a_" prompt="Please select from the drop-down list" sqref="C17" xr:uid="{00000000-0002-0000-0700-00003A000000}">
      <formula1>$J$154:$J$161</formula1>
    </dataValidation>
    <dataValidation type="list" allowBlank="1" showInputMessage="1" showErrorMessage="1" error="Please select from the drop-down list" prompt="Please select from the drop-down list" sqref="C14" xr:uid="{00000000-0002-0000-0700-00003B000000}">
      <formula1>$C$163:$C$165</formula1>
    </dataValidation>
    <dataValidation type="list" allowBlank="1" showInputMessage="1" showErrorMessage="1" error="Select from the drop-down list" prompt="Select from the drop-down list" sqref="C16" xr:uid="{00000000-0002-0000-0700-00003C000000}">
      <formula1>$B$163:$B$166</formula1>
    </dataValidation>
    <dataValidation type="list" allowBlank="1" showInputMessage="1" showErrorMessage="1" error="Select from the drop-down list" prompt="Select from the drop-down list" sqref="C15" xr:uid="{00000000-0002-0000-0700-00003D000000}">
      <formula1>$B$169:$B$327</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30 S27:S30 O27:O30 K27:K30" xr:uid="{00000000-0002-0000-0700-000040000000}">
      <formula1>$K$162:$K$166</formula1>
    </dataValidation>
    <dataValidation allowBlank="1" showInputMessage="1" showErrorMessage="1" prompt="Please include number of institutions" sqref="P63 D63 H63 L63" xr:uid="{EBF31C11-AC79-412A-81B7-6191D55FD8D8}"/>
    <dataValidation type="list" allowBlank="1" showInputMessage="1" showErrorMessage="1" prompt="Select scale" sqref="G63 K63 O63 S63" xr:uid="{86244691-81EF-4DEB-8DBF-56CE43E8B13D}">
      <formula1>"4: High capacity, 3: Medium capacity, 2: Low capacity, 1: No capacity"</formula1>
    </dataValidation>
    <dataValidation type="list" allowBlank="1" showInputMessage="1" showErrorMessage="1" prompt="Select scale" sqref="E63 I63 M63 Q63" xr:uid="{5AE4C740-3F17-41D4-B5CF-A905AA1FB1A8}">
      <formula1>"National, Local"</formula1>
    </dataValidation>
    <dataValidation type="list" allowBlank="1" showInputMessage="1" showErrorMessage="1" prompt="Select sector" sqref="R63"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3"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3"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3"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3" xr:uid="{E3AF2213-F2FD-421F-936F-B9B52C3CB346}">
      <formula1>"Training manuals, handbooks, technical guidelines"</formula1>
    </dataValidation>
    <dataValidation type="list" allowBlank="1" showInputMessage="1" showErrorMessage="1" prompt="Select level of awarness" sqref="F71:G71 J71:K71 N71:O71 R71:S71" xr:uid="{2C698B9A-936A-49F5-9B61-33BCAD6261C0}">
      <formula1>"5: Fully aware, 4: Mostly aware, 3: Partially aware, 2: Partially not aware, 1: Aware of neither"</formula1>
    </dataValidation>
    <dataValidation type="list" allowBlank="1" showInputMessage="1" showErrorMessage="1" prompt="Select level of awarness" sqref="F73:G73" xr:uid="{477B5C32-3E99-4393-8ADD-759805BEEC4B}">
      <formula1>"Regional, National, Sub-national, Local"</formula1>
    </dataValidation>
    <dataValidation type="list" allowBlank="1" showInputMessage="1" showErrorMessage="1" errorTitle="Invalid data" error="Please enter a number between 0 and 100" sqref="I73 M73 Q73" xr:uid="{2BCBD5F2-50BA-4E4F-9CF9-9D32FB69CDB3}">
      <formula1>"Training manuals, Handbooks, Technical guidelines"</formula1>
    </dataValidation>
    <dataValidation type="list" allowBlank="1" showInputMessage="1" showErrorMessage="1" sqref="J73:K73 R73:S73 N73:O73" xr:uid="{8A34FA51-B26D-44CB-82BA-20485DFEB76F}">
      <formula1>"Regional, National, Sub-national, Local"</formula1>
    </dataValidation>
    <dataValidation type="list" allowBlank="1" showInputMessage="1" showErrorMessage="1" prompt="Select type" sqref="E336:F336 I336:J336 M336:N336 Q336:R336" xr:uid="{D8ECCCF3-723D-45D0-9D8A-4639A5331DF3}">
      <formula1>"Innovative practice, Innovative product, Innovative technology "</formula1>
    </dataValidation>
    <dataValidation type="list" allowBlank="1" showInputMessage="1" showErrorMessage="1" prompt="Select status" sqref="J334 N334 F334 R334" xr:uid="{BE6BA75C-4390-4EA1-89EB-E6EEC9BD4A30}">
      <formula1>"No innovative practices, Undertaking innovative practices, Completed innovation practices"</formula1>
    </dataValidation>
    <dataValidation type="list" allowBlank="1" showInputMessage="1" showErrorMessage="1" prompt="Select integration level" sqref="R332:S332 N332:O332" xr:uid="{8CD08F53-9710-498C-82E7-30EDF47AC6B9}">
      <formula1>"Innovation rolled out, Innovation accelerated, Innovation scaled-up, Innovation replicated"</formula1>
    </dataValidation>
    <dataValidation type="list" allowBlank="1" showInputMessage="1" showErrorMessage="1" prompt="Select integration level" sqref="P332 H332 L332"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2" xr:uid="{48385B3C-41A2-42F9-A705-03320687E843}">
      <formula1>"Regional, National, Subnational, Community"</formula1>
    </dataValidation>
    <dataValidation type="list" allowBlank="1" showInputMessage="1" showErrorMessage="1" prompt="Select sector" sqref="Q334 E334 I334 M334"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4 G334 K334 S334 K336 O336" xr:uid="{8A68C21A-1013-4136-B613-4A18E7C3C628}">
      <formula1>"5: Very effective, 4: Effective, 3: Moderately effective, 2: Partially effective, 1: Ineffective"</formula1>
    </dataValidation>
    <dataValidation type="list" allowBlank="1" showInputMessage="1" showErrorMessage="1" prompt="Select integration level" sqref="I332 M332 Q332" xr:uid="{8EE7A359-1CAA-4C9D-98A7-FA1BCD83AB78}">
      <formula1>"Regional, National, Sub-national, Community"</formula1>
    </dataValidation>
    <dataValidation type="list" allowBlank="1" showInputMessage="1" showErrorMessage="1" sqref="J332:K332"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4 P334" xr:uid="{EF97A7B1-CE99-4D44-9EA9-B892F742DE7C}">
      <formula1>0</formula1>
      <formula2>999999999999</formula2>
    </dataValidation>
    <dataValidation type="list" allowBlank="1" showInputMessage="1" showErrorMessage="1" sqref="D332"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4" xr:uid="{6FE92763-6D08-4769-AA3E-B7EC9019F9D5}">
      <formula1>0</formula1>
      <formula2>999999999999</formula2>
    </dataValidation>
    <dataValidation type="whole" allowBlank="1" showInputMessage="1" showErrorMessage="1" error="Please enter a number here" prompt="Enter number of key findings" sqref="D336 H336 L336 P336"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71 E71 I71 M71" xr:uid="{E40152C3-FB54-4066-B109-A88CAEBCE3AE}">
      <formula1>"20% to 39%, 40% to 60%, 61% to 80%"</formula1>
    </dataValidation>
    <dataValidation type="list" allowBlank="1" showInputMessage="1" showErrorMessage="1" prompt="Select integration level" sqref="F332:G332" xr:uid="{8AEFD5B6-3015-4AFF-97C8-A144C2F97D94}">
      <formula1>"Innovation rolled out,Innovation accelerated, Innovation scaled-up, Innovation replicated"</formula1>
    </dataValidation>
    <dataValidation type="list" allowBlank="1" showInputMessage="1" showErrorMessage="1" prompt="Select sector" sqref="H78:H81 G85:G87 K85:K87 O85:O87 E134 I134" xr:uid="{9E85E250-B952-4F48-9987-E3915F04BD86}">
      <formula1>$J$148:$J$156</formula1>
    </dataValidation>
    <dataValidation type="list" allowBlank="1" showInputMessage="1" showErrorMessage="1" prompt="Select changes in asset" sqref="J78:K81" xr:uid="{8927D0F8-3324-F94B-8FDB-4ABB760B639C}">
      <formula1>$I$157:$I$161</formula1>
    </dataValidation>
    <dataValidation type="list" allowBlank="1" showInputMessage="1" showErrorMessage="1" prompt="Select targeted asset" sqref="I78:I81" xr:uid="{2062C9C4-9006-D546-878A-68923F56BB6D}">
      <formula1>$J$167:$J$168</formula1>
    </dataValidation>
    <dataValidation type="list" allowBlank="1" showInputMessage="1" showErrorMessage="1" prompt="Select type" sqref="G94 K94" xr:uid="{CB3FA4B0-97D6-FF45-990A-AA7E2638E1A2}">
      <formula1>$F$138:$F$142</formula1>
    </dataValidation>
    <dataValidation type="list" allowBlank="1" showInputMessage="1" showErrorMessage="1" prompt="Select programme/sector" sqref="F94 J94" xr:uid="{3F0F9FE5-A752-DF4D-86AC-4FCC2AF93A0C}">
      <formula1>$J$148:$J$156</formula1>
    </dataValidation>
    <dataValidation type="list" allowBlank="1" showInputMessage="1" showErrorMessage="1" error="Please select a level of effectiveness from the drop-down list" prompt="Select the level of effectiveness of protection/rehabilitation" sqref="G96:G97 G99:G100 K96:K97 K99:K100" xr:uid="{23F8F68F-524C-C44B-A988-CE8590BAABC9}">
      <formula1>$K$157:$K$161</formula1>
    </dataValidation>
    <dataValidation type="list" allowBlank="1" showInputMessage="1" showErrorMessage="1" prompt="Enter the unit and type of the natural asset of ecosystem restored" sqref="F96:F97 F99:F100 J96:J97 J99:J100" xr:uid="{25774107-DA3E-AD47-931B-286D755E27D1}">
      <formula1>$C$162:$C$165</formula1>
    </dataValidation>
    <dataValidation type="list" allowBlank="1" showInputMessage="1" showErrorMessage="1" prompt="Select type of natural assets protected or rehabilitated" sqref="D96:D97 D99:D100 H96:H97 H99:H100" xr:uid="{1CFAD6A0-DC54-EC48-B193-6EC2634EC4CE}">
      <formula1>$C$168:$C$175</formula1>
    </dataValidation>
    <dataValidation type="list" allowBlank="1" showInputMessage="1" showErrorMessage="1" prompt="Select level of improvements" sqref="H94" xr:uid="{8DF4C291-2F36-6E41-BC28-70A9F7871DB3}">
      <formula1>$K$157:$K$161</formula1>
    </dataValidation>
    <dataValidation type="list" allowBlank="1" showInputMessage="1" showErrorMessage="1" prompt="Select scale" sqref="F134 J134" xr:uid="{4617156D-CE98-4D46-AA6E-8BEC45DEB48E}">
      <formula1>$D$153:$D$155</formula1>
    </dataValidation>
    <dataValidation type="list" allowBlank="1" showInputMessage="1" showErrorMessage="1" prompt="Select type of policy" sqref="G134" xr:uid="{F6465B86-2B1E-7041-BBA5-AD3A13120967}">
      <formula1>$H$166:$H$187</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2022-12-08T19:32:52Z</dcterms:modified>
</cp:coreProperties>
</file>