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39.xml" ContentType="application/vnd.ms-excel.controlproperties+xml"/>
  <Override PartName="/xl/ctrlProps/ctrlProp37.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2.xml" ContentType="application/vnd.openxmlformats-officedocument.spreadsheetml.comment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6.xml" ContentType="application/vnd.ms-excel.controlproperties+xml"/>
  <Override PartName="/xl/ctrlProps/ctrlProp38.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Fiji/PPR 1/"/>
    </mc:Choice>
  </mc:AlternateContent>
  <xr:revisionPtr revIDLastSave="0" documentId="8_{69BD055B-D17B-45CB-8FD8-D25E1D77B164}"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Data" sheetId="2" r:id="rId2"/>
    <sheet name="Risk Assesment" sheetId="4" r:id="rId3"/>
    <sheet name="ESP Compliance" sheetId="16" r:id="rId4"/>
    <sheet name="GP Compliance" sheetId="17" r:id="rId5"/>
    <sheet name="ESP and GP Guidance notes" sheetId="18" r:id="rId6"/>
    <sheet name="Rating" sheetId="5" r:id="rId7"/>
    <sheet name="Project Indicators" sheetId="8" r:id="rId8"/>
    <sheet name="Lessons Learned" sheetId="9" r:id="rId9"/>
    <sheet name="Results Tracker" sheetId="11" r:id="rId10"/>
    <sheet name="Units for Indicators" sheetId="6" r:id="rId11"/>
  </sheets>
  <externalReferences>
    <externalReference r:id="rId12"/>
    <externalReference r:id="rId13"/>
    <externalReference r:id="rId14"/>
    <externalReference r:id="rId15"/>
  </externalReferences>
  <definedNames>
    <definedName name="iincome" localSheetId="3">#REF!</definedName>
    <definedName name="iincome">#REF!</definedName>
    <definedName name="income" localSheetId="3">#REF!</definedName>
    <definedName name="income" localSheetId="9">#REF!</definedName>
    <definedName name="income">#REF!</definedName>
    <definedName name="incomelevel">'Results Tracker'!$E$138:$E$140</definedName>
    <definedName name="info">'Results Tracker'!$E$157:$E$159</definedName>
    <definedName name="Month">[1]Dropdowns!$G$2:$G$13</definedName>
    <definedName name="overalleffect">'Results Tracker'!$D$157:$D$159</definedName>
    <definedName name="physicalassets">'Results Tracker'!$J$157:$J$165</definedName>
    <definedName name="quality">'Results Tracker'!$B$148:$B$152</definedName>
    <definedName name="question">'Results Tracker'!$F$148:$F$150</definedName>
    <definedName name="responses">'Results Tracker'!$C$148:$C$152</definedName>
    <definedName name="state">'Results Tracker'!$I$152:$I$154</definedName>
    <definedName name="type1">'Results Tracker'!$G$148:$G$151</definedName>
    <definedName name="Year">[1]Dropdowns!$H$2:$H$36</definedName>
    <definedName name="yesno">'Results Tracker'!$E$144:$E$145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56" i="11" l="1"/>
  <c r="K23" i="11"/>
  <c r="I23" i="11"/>
  <c r="K22" i="11"/>
  <c r="I22" i="11"/>
  <c r="K21" i="11"/>
  <c r="I21" i="11"/>
  <c r="F41" i="2" l="1"/>
  <c r="F36" i="2"/>
  <c r="F23" i="2" l="1"/>
  <c r="F39" i="2" s="1"/>
  <c r="F22" i="2"/>
  <c r="F38" i="2" s="1"/>
  <c r="F21" i="2"/>
  <c r="F37" i="2" s="1"/>
  <c r="F27" i="2" l="1"/>
  <c r="F43" i="2" s="1"/>
  <c r="F24" i="2"/>
  <c r="F40" i="2" s="1"/>
  <c r="F20" i="2"/>
  <c r="F19" i="2"/>
  <c r="F35" i="2" s="1"/>
  <c r="F18" i="2"/>
  <c r="F34" i="2" s="1"/>
  <c r="F17" i="2"/>
  <c r="F33" i="2" s="1"/>
  <c r="F29" i="2" l="1"/>
  <c r="F4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author>
  </authors>
  <commentList>
    <comment ref="G33" authorId="0" shapeId="0" xr:uid="{00000000-0006-0000-0100-000001000000}">
      <text>
        <r>
          <rPr>
            <b/>
            <sz val="9"/>
            <color indexed="81"/>
            <rFont val="Tahoma"/>
            <family val="2"/>
          </rPr>
          <t>SG:</t>
        </r>
        <r>
          <rPr>
            <sz val="9"/>
            <color indexed="81"/>
            <rFont val="Tahoma"/>
            <family val="2"/>
          </rPr>
          <t xml:space="preserve">
for all the 31/03: using the date of amendment being prepared for MHCD and MLG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SG</author>
  </authors>
  <commentList>
    <comment ref="I21" authorId="0" shapeId="0" xr:uid="{00000000-0006-0000-0700-000001000000}">
      <text>
        <r>
          <rPr>
            <b/>
            <sz val="9"/>
            <color indexed="81"/>
            <rFont val="Tahoma"/>
            <family val="2"/>
          </rPr>
          <t>SG:</t>
        </r>
        <r>
          <rPr>
            <sz val="9"/>
            <color indexed="81"/>
            <rFont val="Tahoma"/>
            <family val="2"/>
          </rPr>
          <t xml:space="preserve">
data in this column refer to 2007 census for the 4 towns. In 12 years the population has increased, and boundaries have been extended. Number will be revised after completion of city-wide assessments
</t>
        </r>
      </text>
    </comment>
    <comment ref="K21" authorId="0" shapeId="0" xr:uid="{00000000-0006-0000-0700-000002000000}">
      <text>
        <r>
          <rPr>
            <b/>
            <sz val="9"/>
            <color indexed="81"/>
            <rFont val="Tahoma"/>
            <family val="2"/>
          </rPr>
          <t>SG:</t>
        </r>
        <r>
          <rPr>
            <sz val="9"/>
            <color indexed="81"/>
            <rFont val="Tahoma"/>
            <family val="2"/>
          </rPr>
          <t xml:space="preserve">
data in this column refer to 2007 census for the 4 towns. In 12 years the population has increased, and boundaries have been extended. Number will be revised after completion of city-wide assessments
</t>
        </r>
      </text>
    </comment>
    <comment ref="I23" authorId="0" shapeId="0" xr:uid="{00000000-0006-0000-0700-000003000000}">
      <text>
        <r>
          <rPr>
            <b/>
            <sz val="9"/>
            <color indexed="81"/>
            <rFont val="Tahoma"/>
            <family val="2"/>
          </rPr>
          <t>SG:</t>
        </r>
        <r>
          <rPr>
            <sz val="9"/>
            <color indexed="81"/>
            <rFont val="Tahoma"/>
            <family val="2"/>
          </rPr>
          <t xml:space="preserve">
up to 16 years, calculated on total urban population</t>
        </r>
      </text>
    </comment>
    <comment ref="K23" authorId="0" shapeId="0" xr:uid="{00000000-0006-0000-0700-000004000000}">
      <text>
        <r>
          <rPr>
            <b/>
            <sz val="9"/>
            <color indexed="81"/>
            <rFont val="Tahoma"/>
            <family val="2"/>
          </rPr>
          <t>SG:</t>
        </r>
        <r>
          <rPr>
            <sz val="9"/>
            <color indexed="81"/>
            <rFont val="Tahoma"/>
            <family val="2"/>
          </rPr>
          <t xml:space="preserve">
up to 16 years, calculated on total urban population</t>
        </r>
      </text>
    </comment>
    <comment ref="C41" authorId="0" shapeId="0" xr:uid="{00000000-0006-0000-0700-000005000000}">
      <text>
        <r>
          <rPr>
            <b/>
            <sz val="9"/>
            <color indexed="81"/>
            <rFont val="Tahoma"/>
            <family val="2"/>
          </rPr>
          <t>SG:</t>
        </r>
        <r>
          <rPr>
            <sz val="9"/>
            <color indexed="81"/>
            <rFont val="Tahoma"/>
            <family val="2"/>
          </rPr>
          <t xml:space="preserve">
will be adressed but not formally targeted in project framework</t>
        </r>
      </text>
    </comment>
    <comment ref="K41" authorId="0" shapeId="0" xr:uid="{00000000-0006-0000-0700-000006000000}">
      <text>
        <r>
          <rPr>
            <b/>
            <sz val="9"/>
            <color indexed="81"/>
            <rFont val="Tahoma"/>
            <family val="2"/>
          </rPr>
          <t>SG:</t>
        </r>
        <r>
          <rPr>
            <sz val="9"/>
            <color indexed="81"/>
            <rFont val="Tahoma"/>
            <family val="2"/>
          </rPr>
          <t xml:space="preserve">
will be defined for each community</t>
        </r>
      </text>
    </comment>
    <comment ref="H42" authorId="0" shapeId="0" xr:uid="{00000000-0006-0000-0700-000007000000}">
      <text>
        <r>
          <rPr>
            <b/>
            <sz val="9"/>
            <color indexed="81"/>
            <rFont val="Tahoma"/>
            <family val="2"/>
          </rPr>
          <t>SG:</t>
        </r>
        <r>
          <rPr>
            <sz val="9"/>
            <color indexed="81"/>
            <rFont val="Tahoma"/>
            <family val="2"/>
          </rPr>
          <t xml:space="preserve">
not formally planned in project logical framework - no specific indicator</t>
        </r>
      </text>
    </comment>
    <comment ref="E56" authorId="0" shapeId="0" xr:uid="{00000000-0006-0000-0700-000008000000}">
      <text>
        <r>
          <rPr>
            <b/>
            <sz val="9"/>
            <color indexed="81"/>
            <rFont val="Tahoma"/>
            <family val="2"/>
          </rPr>
          <t>SG:</t>
        </r>
        <r>
          <rPr>
            <sz val="9"/>
            <color indexed="81"/>
            <rFont val="Tahoma"/>
            <family val="2"/>
          </rPr>
          <t xml:space="preserve">
3 for each town including Ros, plus one per Ministry</t>
        </r>
      </text>
    </comment>
    <comment ref="H80" authorId="0" shapeId="0" xr:uid="{00000000-0006-0000-0700-000009000000}">
      <text>
        <r>
          <rPr>
            <b/>
            <sz val="9"/>
            <color indexed="81"/>
            <rFont val="Tahoma"/>
            <family val="2"/>
          </rPr>
          <t>SG:</t>
        </r>
        <r>
          <rPr>
            <sz val="9"/>
            <color indexed="81"/>
            <rFont val="Tahoma"/>
            <family val="2"/>
          </rPr>
          <t xml:space="preserve">
vulnerability information included in new towns' plans</t>
        </r>
      </text>
    </comment>
    <comment ref="H82" authorId="0" shapeId="0" xr:uid="{00000000-0006-0000-0700-00000A000000}">
      <text>
        <r>
          <rPr>
            <b/>
            <sz val="9"/>
            <color indexed="81"/>
            <rFont val="Tahoma"/>
            <family val="2"/>
          </rPr>
          <t>SG:</t>
        </r>
        <r>
          <rPr>
            <sz val="9"/>
            <color indexed="81"/>
            <rFont val="Tahoma"/>
            <family val="2"/>
          </rPr>
          <t xml:space="preserve">
action plans</t>
        </r>
      </text>
    </comment>
  </commentList>
</comments>
</file>

<file path=xl/sharedStrings.xml><?xml version="1.0" encoding="utf-8"?>
<sst xmlns="http://schemas.openxmlformats.org/spreadsheetml/2006/main" count="1987" uniqueCount="1042">
  <si>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</si>
  <si>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</si>
  <si>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</si>
  <si>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</si>
  <si>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</si>
  <si>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</si>
  <si>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</si>
  <si>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</si>
  <si>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</si>
  <si>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</si>
  <si>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</si>
  <si>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</si>
  <si>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</si>
  <si>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</si>
  <si>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</si>
  <si>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</si>
  <si>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</si>
  <si>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</si>
  <si>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</si>
  <si>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</si>
  <si>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</si>
  <si>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</si>
  <si>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</si>
  <si>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</si>
  <si>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</si>
  <si>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</si>
  <si>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</si>
  <si>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</si>
  <si>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</si>
  <si>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</si>
  <si>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</si>
  <si>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</si>
  <si>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</si>
  <si>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</si>
  <si>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</si>
  <si>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</si>
  <si>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</si>
  <si>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</si>
  <si>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</si>
  <si>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</si>
  <si>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</si>
  <si>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</si>
  <si>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</si>
  <si>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</si>
  <si>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</si>
  <si>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</si>
  <si>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</si>
  <si>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</si>
  <si>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</si>
  <si>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</si>
  <si>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</si>
  <si>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</si>
  <si>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</si>
  <si>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</si>
  <si>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</si>
  <si>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</si>
  <si>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</si>
  <si>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</si>
  <si>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</si>
  <si>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</si>
  <si>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</si>
  <si>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</si>
  <si>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</si>
  <si>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</si>
  <si>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</si>
  <si>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</si>
  <si>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</si>
  <si>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</si>
  <si>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</si>
  <si>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</si>
  <si>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</si>
  <si>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</si>
  <si>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</si>
  <si>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</si>
  <si>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</si>
  <si>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</si>
  <si>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</si>
  <si>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</si>
  <si>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</si>
  <si>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</si>
  <si>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</si>
  <si>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</si>
  <si>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</si>
  <si>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</si>
  <si>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</si>
  <si>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</si>
  <si>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</si>
  <si>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</si>
  <si>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</si>
  <si>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</si>
  <si>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</si>
  <si>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</si>
  <si>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</si>
  <si>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</si>
  <si>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</si>
  <si>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</si>
  <si>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</si>
  <si>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</si>
  <si>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</si>
  <si>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</si>
  <si>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</si>
  <si>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</si>
  <si>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</si>
  <si>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</si>
  <si>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</si>
  <si>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</si>
  <si>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</si>
  <si>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</si>
  <si>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</si>
  <si>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</si>
  <si>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</si>
  <si>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</si>
  <si>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</si>
  <si>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</si>
  <si>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</si>
  <si>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</si>
  <si>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</si>
  <si>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</si>
  <si>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</si>
  <si>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</si>
  <si>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</si>
  <si>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</si>
  <si>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</si>
  <si>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</si>
  <si>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</si>
  <si>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</si>
  <si>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</si>
  <si>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</si>
  <si>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</si>
  <si>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</si>
  <si>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</si>
  <si>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</si>
  <si>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</si>
  <si>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</si>
  <si>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</si>
  <si>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</si>
  <si>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</si>
  <si>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</si>
  <si>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</si>
  <si>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</si>
  <si>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</si>
  <si>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</si>
  <si>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</si>
  <si>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</si>
  <si>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</si>
  <si>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</si>
  <si>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</si>
  <si>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</si>
  <si>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</si>
  <si>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</si>
  <si>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</si>
  <si>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</si>
  <si>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</si>
  <si>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</si>
  <si>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</si>
  <si>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</si>
  <si>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</si>
  <si>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</si>
  <si>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</si>
  <si>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</si>
  <si>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</si>
  <si>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</si>
  <si>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</si>
  <si>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</si>
  <si>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</si>
  <si>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</si>
  <si>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</si>
  <si>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</si>
  <si>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</si>
  <si>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</si>
  <si>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</si>
  <si>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</si>
  <si>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</si>
  <si>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</si>
  <si>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</si>
  <si>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</si>
  <si>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</si>
  <si>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</si>
  <si>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</si>
  <si>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</si>
  <si>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</si>
  <si>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</si>
  <si>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</si>
  <si>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</si>
  <si>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</si>
  <si>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</si>
  <si>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</si>
  <si>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</si>
  <si>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</si>
  <si>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</si>
  <si>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</si>
  <si>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</si>
  <si>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</si>
  <si>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</si>
  <si>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</si>
  <si>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</si>
  <si>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</si>
  <si>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</si>
  <si>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</si>
  <si>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</si>
  <si>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</si>
  <si>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</si>
  <si>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</si>
  <si>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</si>
  <si>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</si>
  <si>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</si>
  <si>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</si>
  <si>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</si>
  <si>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</si>
  <si>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</si>
  <si>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</si>
  <si>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</si>
  <si>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</si>
  <si>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</si>
  <si>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</si>
  <si>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</si>
  <si>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</si>
  <si>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</si>
  <si>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</si>
  <si>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</si>
  <si>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</si>
  <si>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</si>
  <si>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</si>
  <si>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</si>
  <si>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</si>
  <si>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</si>
  <si>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</si>
  <si>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</si>
  <si>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</si>
  <si>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</si>
  <si>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</si>
  <si>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</si>
  <si>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</si>
  <si>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</si>
  <si>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</si>
  <si>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</si>
  <si>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</si>
  <si>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</si>
  <si>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</si>
  <si>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</si>
  <si>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</si>
  <si>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</si>
  <si>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</si>
  <si>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</si>
  <si>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</si>
  <si>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</si>
  <si>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</si>
  <si>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</si>
  <si>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</si>
  <si>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</si>
  <si>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</si>
  <si>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</si>
  <si>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</si>
  <si>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</si>
  <si>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</si>
  <si>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</si>
  <si>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</si>
  <si>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</si>
  <si>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</si>
  <si>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</si>
  <si>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</si>
  <si>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</si>
  <si>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</si>
  <si>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</si>
  <si>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</si>
  <si>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</si>
  <si>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</si>
  <si>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</si>
  <si>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</si>
  <si>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</si>
  <si>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</si>
  <si>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</si>
  <si>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</si>
  <si>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</si>
  <si>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</si>
  <si>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</si>
  <si>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</si>
  <si>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</si>
  <si>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</si>
  <si>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</si>
  <si>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</si>
  <si>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</si>
  <si>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</si>
  <si>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</si>
  <si>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</si>
  <si>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</si>
  <si>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</si>
  <si>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</si>
  <si>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</si>
  <si>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</si>
  <si>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</si>
  <si>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</si>
  <si>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</si>
  <si>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</si>
  <si>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</si>
  <si>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</si>
  <si>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</si>
  <si>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</si>
  <si>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</si>
  <si>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</si>
  <si>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</si>
  <si>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</si>
  <si>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</si>
  <si>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</si>
  <si>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</si>
  <si>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</si>
  <si>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</si>
  <si>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</si>
  <si>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</si>
  <si>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</si>
  <si>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</si>
  <si>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</si>
  <si>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</si>
  <si>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</si>
  <si>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</si>
  <si>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</si>
  <si>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</si>
  <si>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</si>
  <si>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</si>
  <si>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</si>
  <si>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</si>
  <si>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</si>
  <si>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</si>
  <si>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</si>
  <si>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</si>
  <si>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</si>
  <si>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</si>
  <si>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</si>
  <si>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</si>
  <si>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</si>
  <si>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</si>
  <si>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</si>
  <si>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</si>
  <si>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</si>
  <si>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</si>
  <si>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</si>
  <si>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</si>
  <si>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</si>
  <si>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</si>
  <si>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</si>
  <si>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</si>
  <si>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</si>
  <si>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</si>
  <si>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</si>
  <si>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</si>
  <si>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</si>
  <si>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</si>
  <si>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</si>
  <si>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</si>
  <si>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</si>
  <si>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</si>
  <si>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</si>
  <si>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</si>
  <si>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</si>
  <si>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</si>
  <si>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</si>
  <si>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</si>
  <si>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</si>
  <si>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</si>
  <si>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</si>
  <si>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</si>
  <si>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</si>
  <si>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</si>
  <si>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</si>
  <si>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</si>
  <si>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</si>
  <si>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</si>
  <si>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</si>
  <si>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</si>
  <si>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</si>
  <si>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</si>
  <si>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</si>
  <si>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</si>
  <si>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</si>
  <si>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</si>
  <si>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</si>
  <si>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</si>
  <si>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</si>
  <si>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</si>
  <si>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</si>
  <si>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</si>
  <si>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</si>
  <si>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</si>
  <si>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</si>
  <si>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</si>
  <si>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</si>
  <si>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</si>
  <si>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</si>
  <si>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</si>
  <si>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</si>
  <si>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</si>
  <si>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</si>
  <si>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</si>
  <si>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</si>
  <si>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</si>
  <si>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</si>
  <si>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</si>
  <si>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</si>
  <si>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</si>
  <si>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</si>
  <si>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</si>
  <si>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</si>
  <si>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</si>
  <si>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</si>
  <si>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</si>
  <si>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</si>
  <si>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</si>
  <si>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</si>
  <si>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</si>
  <si>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</si>
  <si>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</si>
  <si>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</si>
  <si>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</si>
  <si>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</si>
  <si>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</si>
  <si>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</si>
  <si>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</si>
  <si>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</si>
  <si>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</si>
  <si>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</si>
  <si>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</si>
  <si>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</si>
  <si>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</si>
  <si>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</si>
  <si>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</si>
  <si>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</si>
  <si>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</si>
  <si>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</si>
  <si>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</si>
  <si>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</si>
  <si>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</si>
  <si>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</si>
  <si>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</si>
  <si>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</si>
  <si>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</si>
  <si>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</si>
  <si>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</si>
  <si>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</si>
  <si>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</si>
  <si>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</si>
  <si>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</si>
  <si>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</si>
  <si>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</si>
  <si>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</si>
  <si>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</si>
  <si>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</si>
  <si>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</si>
  <si>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</si>
  <si>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</si>
  <si>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</si>
  <si>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</si>
  <si>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</si>
  <si>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</si>
  <si>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</si>
  <si>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</si>
  <si>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</si>
  <si>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</si>
  <si>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</si>
  <si>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</si>
  <si>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</si>
  <si>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</si>
  <si>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</si>
  <si>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</si>
  <si>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</si>
  <si>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</si>
  <si>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</si>
  <si>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</si>
  <si>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</si>
  <si>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</si>
  <si>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</si>
  <si>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</si>
  <si>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</si>
  <si>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</si>
  <si>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</si>
  <si>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</si>
  <si>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</si>
  <si>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</si>
  <si>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</si>
  <si>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</si>
  <si>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</si>
  <si>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</si>
  <si>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</si>
  <si>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</si>
  <si>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</si>
  <si>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</si>
  <si>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</si>
  <si>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</si>
  <si>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</si>
  <si>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</si>
  <si>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</si>
  <si>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</si>
  <si>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</si>
  <si>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</si>
  <si>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</si>
  <si>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</si>
  <si>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</si>
  <si>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</si>
  <si>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</si>
  <si>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</si>
  <si>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</si>
  <si>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</si>
  <si>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</si>
  <si>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</si>
  <si>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</si>
  <si>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</si>
  <si>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</si>
  <si>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</si>
  <si>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</si>
  <si>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</si>
  <si>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</si>
  <si>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</si>
  <si>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</si>
  <si>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</si>
  <si>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</si>
  <si>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</si>
  <si>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</si>
  <si>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</si>
  <si>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</si>
  <si>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</si>
  <si>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</si>
  <si>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</si>
  <si>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</si>
  <si>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</si>
  <si>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</si>
  <si>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</si>
  <si>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</si>
  <si>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</si>
  <si>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</si>
  <si>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</si>
  <si>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</si>
  <si>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</si>
  <si>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</si>
  <si>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</si>
  <si>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</si>
  <si>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</si>
  <si>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</si>
  <si>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</si>
  <si>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</si>
  <si>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</si>
  <si>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</si>
  <si>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</si>
  <si>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</si>
  <si>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</si>
  <si>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</si>
  <si>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</si>
  <si>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</si>
  <si>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</si>
  <si>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</si>
  <si>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</si>
  <si>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</si>
  <si>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</si>
  <si>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</si>
  <si>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</si>
  <si>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</si>
  <si>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</si>
  <si>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</si>
  <si>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</si>
  <si>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</si>
  <si>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</si>
  <si>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</si>
  <si>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</si>
  <si>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</si>
  <si>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</si>
  <si>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</si>
  <si>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</si>
  <si>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</si>
  <si>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</si>
  <si>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</si>
  <si>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</si>
  <si>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</si>
  <si>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</si>
  <si>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</si>
  <si>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</si>
  <si>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</si>
  <si>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</si>
  <si>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</si>
  <si>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</si>
  <si>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</si>
  <si>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</si>
  <si>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</si>
  <si>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</si>
  <si>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</si>
  <si>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</si>
  <si>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</si>
  <si>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</si>
  <si>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</si>
  <si>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</si>
  <si>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</si>
  <si>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</si>
  <si>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</si>
  <si>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</si>
  <si>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</si>
  <si>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</si>
  <si>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</si>
  <si>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</si>
  <si>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</si>
  <si>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</si>
  <si>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</si>
  <si>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</si>
  <si>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</si>
  <si>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</si>
  <si>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</si>
  <si>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</si>
  <si>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</si>
  <si>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</si>
  <si>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</si>
  <si>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</si>
  <si>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</si>
  <si>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</si>
  <si>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</si>
  <si>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</si>
  <si>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</si>
  <si>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</si>
  <si>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</si>
  <si>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</si>
  <si>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</si>
  <si>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</si>
  <si>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</si>
  <si>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</si>
  <si>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</si>
  <si>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</si>
  <si>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</si>
  <si>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</si>
  <si>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</si>
  <si>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</si>
  <si>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</si>
  <si>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</si>
  <si>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</si>
  <si>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</si>
  <si>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</si>
  <si>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</si>
  <si>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</si>
  <si>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</si>
  <si>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</si>
  <si>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</si>
  <si>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</si>
  <si>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</si>
  <si>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</si>
  <si>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</si>
  <si>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</si>
  <si>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</si>
  <si>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</si>
  <si>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</si>
  <si>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</si>
  <si>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</si>
  <si>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</si>
  <si>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</si>
  <si>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</si>
  <si>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</si>
  <si>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</si>
  <si>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</si>
  <si>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</si>
  <si>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</si>
  <si>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</si>
  <si>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</si>
  <si>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</si>
  <si>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</si>
  <si>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</si>
  <si>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</si>
  <si>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</si>
  <si>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</si>
  <si>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</si>
  <si>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</si>
  <si>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</si>
  <si>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</si>
  <si>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</si>
  <si>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</si>
  <si>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</si>
  <si>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</si>
  <si>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</si>
  <si>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</si>
  <si>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</si>
  <si>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</si>
  <si>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</si>
  <si>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</si>
  <si>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</si>
  <si>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</si>
  <si>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</si>
  <si>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11 July 2018 - 10 July 2019</t>
  </si>
  <si>
    <t>Increasing the resilience of informal urban settlements in Fiji that are highly vulnerable to climate change and disaster risks</t>
  </si>
  <si>
    <t>The overall objective of the project is to increase the resilience of informal urban settlements in Fiji that are highly vulnerable to climate change and disaster risks. This will be achieved by implementing the activities aligned with the 4 project components:
1 Institutional strengthening for enhanced local climate response: aims to reduce vulnerability at the city-level to climate-related hazards and threats with a particular view to community level resilience. 2 Local (community/informal settlement) resilience strengthening: designed to strengthen awareness and ownership of adaptation and climate risk reduction processes and capacity within the targeted communities. 3 Enhancing resilience of community level physical, natural and socio-economic assets and ecosystems: increases adaptive capacity with relevant development and natural resource sectors and increases ecosystem resilience in response to climate change and variability-induced stress. 4 Awareness raising, knowledge management and Communication: the project implementation is fully transparent. All stakeholders are informed of products and results and have access to these for replication.
This project is implemented in 16 informal urban settlements in the 4 towns of Nadi, Lami, Lautoka and Sigatoka, all characterized by a high exposure to multiple climate hazards, especially cyclones and floods. Climate sensitivity is underpinned by rapid urbanization and population growth, underlying vulnerabilities (poverty, limited access to basic services, gender inequalities, weather dependent livelihoods, environmental and ecosystem degradation) and limited adaptive capacity at household, community and governance level.
In order to achieve the overall project objective, the project combines horizontally and vertically interrelated resilience strengthening of institutions, communities and physical, natural and social assets and ecosystems.</t>
  </si>
  <si>
    <t>UN-Habitat</t>
  </si>
  <si>
    <t>Multi-lateral</t>
  </si>
  <si>
    <t>6 settlements in Lami: Quaia, Wainiwokai, Kalekana, Wailekutu, Bilo, Vuniivi
2 settlements in Sigatoka: Vunikavika, Kulukulu
2 Settlements in Nadi: Korociri, Nawijikuma
6 settlements in Lautoka: California, Veidogo, Vunato, Navutu, Taiperia, Naqiroso</t>
  </si>
  <si>
    <t>Silvia Gallo</t>
  </si>
  <si>
    <t>silvia.gallo@un.org</t>
  </si>
  <si>
    <t>Bernhard Barth, UN-Habitat</t>
  </si>
  <si>
    <t>bernhard.barth@un.rog</t>
  </si>
  <si>
    <t>Sanjeeva Perera, PS Ministry of Housing and Community Development 
Dimity Fifer, PS Ministry of Local Government</t>
  </si>
  <si>
    <t>sanjeeva.perera@govnet.gov.fj
dimity.fifer@govnet.gov.fj</t>
  </si>
  <si>
    <t>Doris Susau, Live and Learn Environmental Education</t>
  </si>
  <si>
    <t>doris.susau@livelearn.org</t>
  </si>
  <si>
    <t>11 July 2018 (inception workshop)</t>
  </si>
  <si>
    <t>Twitter account: Fiji Resilient Informal Settlements
@FijiRIS - https://twitter.com/FijiRIS
Facebook page: https://www.facebook.com/pg/FijiRIS/community/?ref=page_internal</t>
  </si>
  <si>
    <t>none</t>
  </si>
  <si>
    <t>1.2 Hazard maps produced</t>
  </si>
  <si>
    <t>1.3 City-wide climate change action plans developed for participating towns</t>
  </si>
  <si>
    <t>1.4 Urban planner/resilience officer established in three towns</t>
  </si>
  <si>
    <t>1.1 City-wide (updated) risk and vulnerability assessment conducted for participating towns</t>
  </si>
  <si>
    <t>2.1 Assessment and planning tool for community vulnerability assessment and action planning developed</t>
  </si>
  <si>
    <t>2.3. Community-level resilience, recovery and upgrading plans developed in identified informal settlements</t>
  </si>
  <si>
    <t>4.2 Regional Advocacy and replication</t>
  </si>
  <si>
    <t>2.2 Community-based climate vulnerability and informal settlements assessments</t>
  </si>
  <si>
    <t>2.4 Awareness raising activities for targeted population groups</t>
  </si>
  <si>
    <t xml:space="preserve">2.5 Training of targeted household and communities </t>
  </si>
  <si>
    <t>3.1 Physical, natural, and social assets and ecosystems developed or strengthened in response to climate change impacts</t>
  </si>
  <si>
    <t>4.1 Lessons learned and best practices regarding resilient urban community development/housing are generated, captured and distributed</t>
  </si>
  <si>
    <t>A first start-up Agreement of Cooperation with the local NGO Live and Learn Environmental Education (LLEE) was signed on 6 July 2018 (see procurement) over USD 96,500. 
An AoC has also been signed with the Ministry of Housing and Community Development and the Ministry of Local Government (by the same Minister) on October 6 over USD 210,143. 
Overall the project expenditure is below the projected amounts, due to the Government restructuring in the period pre- and post- election and the impact on the time required for the signing of the AoC with the two Ministries (formerly part of one Ministry of Local Governement, Housing and Environment), but also to the delay of LLEE in providing the expected outcomes. 
Expenditures are planned to reach a satisfactory level in the next few weeks, as a payment request is being processed for the MHCD and MLG for a total amount of 115,579 USD and several activities are in the pipeline.</t>
  </si>
  <si>
    <t xml:space="preserve">1. Environmental/social:
Current climate and seasonal variability and/or hazard events result in infrastructure construction delays or undermine confidence in adaptation measures by local communities
</t>
  </si>
  <si>
    <t xml:space="preserve">2. Institutional:
Loss of government support (at all levels) for the project (activities and outputs) may result in lack of prioritization of AF project activities
</t>
  </si>
  <si>
    <t xml:space="preserve">3. Institutional:
Capacity constraints of local institutions may limit the effective implementation of interventions
</t>
  </si>
  <si>
    <t xml:space="preserve">4. Institutional/social
Lack of commitment/buy-in from local communities may result in delay at intervention sites
</t>
  </si>
  <si>
    <t xml:space="preserve">5. Institutional/social:
Disagreement amongst stakeholders with regards to adaptation measures (infrastructure) and site selection
</t>
  </si>
  <si>
    <t xml:space="preserve">6. Institutional:
Communities may not adopt activities during or after the AF project, including infrastructure maintenance
</t>
  </si>
  <si>
    <t xml:space="preserve">7. Financial: 
Complexity of financial management and procurement. Certain administrative processes could delay the project execution or could lack integrity
</t>
  </si>
  <si>
    <t xml:space="preserve">8. Institutional: 
Delays in project implementation, and particularly in the development of infrastructure interventions
</t>
  </si>
  <si>
    <t>10. Legal:
Delays or barriers in gaining approval for infrastructure and housing due to delays in the development process or due to land tenure issues</t>
  </si>
  <si>
    <t xml:space="preserve">9. Institutional: 
A lack of coordination between and within national government Ministries and Departments
</t>
  </si>
  <si>
    <t>Infrastructure construction has not started yet; identification of sub-projects still in scoping stage</t>
  </si>
  <si>
    <t xml:space="preserve"> - N/A for construction works
 - Current climatic variability will be taken into account in the planning and execution of project activities and especially into project Component 3: infrastructure will be mainly constructed in the dry season/non cyclone season
 - Criteria for the selection of infrastructure projects at the community level will provide incentives for communities to cooperate towards long-term resilience because they are based on the outcomes of the climate change vulnerability and disaster risk assessments which look especially at long-term trends and impacts.</t>
  </si>
  <si>
    <t>National elections end of 2018 have slowed down implementation rhythm, as the key institutional stakeholders have all being replaced at central level.
Good working relationships with local stakeholders, no problems at town/city level.</t>
  </si>
  <si>
    <t>This aspect is considered in the project design; through the trainings and capacity building this negative impact is meant to decrease during the implementation period</t>
  </si>
  <si>
    <t xml:space="preserve"> - The project has a strong capacity building and training component, designed to promote effectiveness and sustainability at the community and municipal and national government levels
 - Hiring of skilled staff (resilience officers in the 4 project locations) is facilitating assessments and planning at local level</t>
  </si>
  <si>
    <t>A bottom-up approach to detailed planning (including further vulnerability assessments and action planning and prioritizations)  is followed and will continue during all the phases of implementation (including through community infrastructure implementation directly by the communities) and community-level monitoring.</t>
  </si>
  <si>
    <t>Not encountered so far: communities have shown a lot of interest and have systematically involved in consultations</t>
  </si>
  <si>
    <t>Not encountered so far</t>
  </si>
  <si>
    <t>Community consultations are done in a way that none is left behind and views all all participants are heard. In all the communities where consultations have been organized, the priority needs were recognized by all participants</t>
  </si>
  <si>
    <t xml:space="preserve"> - Solution design considers the sustainability aspects in terms of future management and gives priority to low-tech and low-maintenance solutions. 
- The interventions will be institutionalized within the ministries, local government bodies and communities to ensure sustainable delivery of (post-) project implementation, including formal agreements for infrastructure maintenance (at national and level) and infrastructure user fees (where feasible) at the community level. Given the commitment of the national government and the policy alignment of this project, and the direct reporting mechanisms of local government to national government, it can be assumed that such agreements will be honoured
 - Capacity building and training of communities will be undertaken to improve their awareness and understanding of the benefits of the activities, including infrastructure maintenance.
 - Communities are involved in project implementation/decision making throughout the project.</t>
  </si>
  <si>
    <t xml:space="preserve"> - UN-Habitat’s control framework, under the financial rules and regulations of the UN secretariat, ensures documentation of clearly defined roles and responsibilities for management, internal auditors, the governing body, other personnel and demonstrates prove of payment / disbursement. Furthermore, financial training has been provided to project staff. 
 - The project manager and the project team have a certifying role (for key procurements / expenditures) and actively assist the partners in the reporting process</t>
  </si>
  <si>
    <t>N/A</t>
  </si>
  <si>
    <t>Some difficulty is encountered in the coordination within the 2 Ministries, mostly due to the change in high level officials</t>
  </si>
  <si>
    <t>Activities implementation have been slowed down by national elections</t>
  </si>
  <si>
    <t>The beginning of implementation has been slightly delayed for administrative and legal complex clearing processes (AoC with Ministries signed in October) and replacement of officials due to election has taken more than 6 months</t>
  </si>
  <si>
    <t xml:space="preserve"> - Adaptation of planning is done constantly, merging activities when possible in order to optimize the available resources and time. Holistic re-planning should allow to absorb the initial delay during the next phases of implementation.
 - All new officials have been appointed and briefed about the project and their role in the implementation process
</t>
  </si>
  <si>
    <t>Limited capacity of staff appointed by local NGO in delivering quality reports</t>
  </si>
  <si>
    <t>Vulnerability assessment at community level is almost completed, but quality reporting requires mobilization of additional resources</t>
  </si>
  <si>
    <t>The validation of data collected in the 16 communities, the identification and filling in of gaps and as well as drafting of quality report will be implemented by consultants mobilized by the Ministry of Housing and CD, under direct supervision of UN-Habitat</t>
  </si>
  <si>
    <t>In general, the project has been designed based on a deep understanding of local context and potential risks. Solutions and mitigation strategies are embedded in the design; a constant monitoring of the implementation progress and flexibility in adapting the planning help ensuring the progression of activities.</t>
  </si>
  <si>
    <t>Bernhard Barth</t>
  </si>
  <si>
    <t>Bernhard.Barth@un.org</t>
  </si>
  <si>
    <t>1.1.1 Conduct City-wide risk and vulnerability assessment in target areas</t>
  </si>
  <si>
    <t>Complete by month 15</t>
  </si>
  <si>
    <t>Ongoing, completion expected with slight delay</t>
  </si>
  <si>
    <t>1.2.1 Produce hazard maps in target areas</t>
  </si>
  <si>
    <t>1.3.1 Develop City-wide climate change action plans in target areas</t>
  </si>
  <si>
    <t>1.4.1 Establish an urban planner / resilience officer</t>
  </si>
  <si>
    <t>2.1.1 Develop assessment and planning tool</t>
  </si>
  <si>
    <t>2.2.1 Community based vulnerability assessment</t>
  </si>
  <si>
    <t>2.3.1 Community Action Plans</t>
  </si>
  <si>
    <t>2.4.1 Community risk reduction assessment and awareness</t>
  </si>
  <si>
    <t>2.5.1 Community capacity development - resilient livelihoods</t>
  </si>
  <si>
    <t>3.1.1 Implementation of sup-projects</t>
  </si>
  <si>
    <t>4.1.1 Advocacy and Knowledge Management</t>
  </si>
  <si>
    <t xml:space="preserve">4.1.2 Regional Advocacy </t>
  </si>
  <si>
    <t>Complete by month 24</t>
  </si>
  <si>
    <t>HS</t>
  </si>
  <si>
    <t>Complete by month 6</t>
  </si>
  <si>
    <t>Complete</t>
  </si>
  <si>
    <t>Complete by month 18</t>
  </si>
  <si>
    <t>Ongoing, almost complete</t>
  </si>
  <si>
    <t>Ongoing, completion expected in advance</t>
  </si>
  <si>
    <t>Complete by month 21</t>
  </si>
  <si>
    <t>50% complete by month 24, 100% by month 36</t>
  </si>
  <si>
    <t>month 24 complete 10%, 36-50%, 48-100%</t>
  </si>
  <si>
    <t>In preparation (drafting of ToR): completion expected in time</t>
  </si>
  <si>
    <t>month 12 (1 demo project), 24 – 10%, 36-50%, 48-100%)</t>
  </si>
  <si>
    <t>Preparation ongoing; will follow validation of action planning</t>
  </si>
  <si>
    <t xml:space="preserve">Website establish by month 12; Advocacy material produced (months 12, 24, 36, 48)
</t>
  </si>
  <si>
    <t>FB and Twitter accounts are active, advocacy material available</t>
  </si>
  <si>
    <t>Complete by month 48</t>
  </si>
  <si>
    <t>Output 1.1</t>
  </si>
  <si>
    <t>Output 1.2</t>
  </si>
  <si>
    <t>Output 1.3</t>
  </si>
  <si>
    <t>Output 1.4</t>
  </si>
  <si>
    <t>Output 2.1</t>
  </si>
  <si>
    <t>Output 2.2</t>
  </si>
  <si>
    <t>Output 2.3</t>
  </si>
  <si>
    <t>Output 2.4</t>
  </si>
  <si>
    <t>Output 2.5</t>
  </si>
  <si>
    <t>Output 3.1</t>
  </si>
  <si>
    <r>
      <t xml:space="preserve">Outcome 3
</t>
    </r>
    <r>
      <rPr>
        <sz val="11"/>
        <color indexed="8"/>
        <rFont val="Times New Roman"/>
        <family val="1"/>
      </rPr>
      <t>Increased adaptive capacity with relevant development and natural resource sectors and increased ecosystem resilience in response to climate change and variability-induced stress</t>
    </r>
  </si>
  <si>
    <r>
      <t xml:space="preserve">Outcome 4
</t>
    </r>
    <r>
      <rPr>
        <sz val="11"/>
        <color indexed="8"/>
        <rFont val="Times New Roman"/>
        <family val="1"/>
      </rPr>
      <t>Project implementation is fully transparent. All stakeholders are informed of products and results and have access to these for replication</t>
    </r>
  </si>
  <si>
    <t>Output 4.1</t>
  </si>
  <si>
    <t>Output 4.2</t>
  </si>
  <si>
    <r>
      <t xml:space="preserve">Outcome 1
</t>
    </r>
    <r>
      <rPr>
        <sz val="11"/>
        <color indexed="8"/>
        <rFont val="Times New Roman"/>
        <family val="1"/>
      </rPr>
      <t>Reduced vulnerability at the city-level to climate-related hazards and threats</t>
    </r>
  </si>
  <si>
    <t xml:space="preserve">Local capacity strengthened to build resilience based on relevant threat and hazard information generated and disseminated to stakeholders in a timely manner </t>
  </si>
  <si>
    <t>1 (Nadi)</t>
  </si>
  <si>
    <t>4 Local authorities integrate resilience in local planning schemes</t>
  </si>
  <si>
    <t>2 (Lami and Nadi)</t>
  </si>
  <si>
    <t xml:space="preserve">2 city-wide assessments (new)
2 assessments updated
</t>
  </si>
  <si>
    <t>No. and type of projects that conduct and update risk and vulnerability assessments – city-wide assessments</t>
  </si>
  <si>
    <t>Number of Hazard maps produced – city-wide</t>
  </si>
  <si>
    <t>4 city-wide (included relevant types of hazards)</t>
  </si>
  <si>
    <t>Number of city-wide climate change action plans developed</t>
  </si>
  <si>
    <t>Urban planner / Resilience officer established</t>
  </si>
  <si>
    <r>
      <t xml:space="preserve">Outcome 2
</t>
    </r>
    <r>
      <rPr>
        <sz val="11"/>
        <color indexed="8"/>
        <rFont val="Times New Roman"/>
        <family val="1"/>
      </rPr>
      <t>Strengthened awareness and ownership of adaptation and climate risk reduction processes and capacity at the community level</t>
    </r>
  </si>
  <si>
    <t xml:space="preserve">Percentage of targeted population aware of predicted adverse impacts of climate change, and of appropriate responses – disaggregated by gender and age </t>
  </si>
  <si>
    <t xml:space="preserve">50 %
At least 50% women
</t>
  </si>
  <si>
    <t>No. and type of risk reduction actions or strategies introduced at local level – number of assessment and planning tools developed</t>
  </si>
  <si>
    <t xml:space="preserve">No. and type of risk reduction actions or strategies introduced at local level – number of assessments conducted
The assessments will look at gender-differentiated vulnerabilities to climate risks
</t>
  </si>
  <si>
    <t>No. and type of risk reduction actions or strategies introduced at local level – number of plans developed</t>
  </si>
  <si>
    <t>No. and type of risk reduction actions or strategies introduced at local level – number of target population people participating in assessments and awareness activities</t>
  </si>
  <si>
    <t xml:space="preserve">16
At least 50% of women
</t>
  </si>
  <si>
    <t xml:space="preserve">No. and type of risk reduction actions or strategies introduced at local level – number of trainings provided and target group people attending them </t>
  </si>
  <si>
    <t>Physical infrastructure improved to withstand climate change and variability-induced stress and Ecosystem services and natural assets maintained or improved under climate change and variability-induced stress - number of settlements, people and women that have access to improved or newly constructed resilient infrastructure and/or ecosystem services and natural resources</t>
  </si>
  <si>
    <t xml:space="preserve">6.000 people
of which at least 50 percent women
</t>
  </si>
  <si>
    <t xml:space="preserve">No. and type of health or social infrastructure developed or modified to respond to new conditions resulting from climate variability and change (by type) </t>
  </si>
  <si>
    <t>To be defined at base-line</t>
  </si>
  <si>
    <t>Details to be defined during the project - after community prioritization and selection of interventions</t>
  </si>
  <si>
    <t xml:space="preserve">No. of physical assets strengthened or constructed to withstand conditions resulting from climate variability and change (by asset types) </t>
  </si>
  <si>
    <t>To be defined during the project - after community prioritization and selection of interventions</t>
  </si>
  <si>
    <t xml:space="preserve">No. and type of natural resource assets created, maintained or improved to withstand conditions resulting from climate variability and change (by type of assets) </t>
  </si>
  <si>
    <t xml:space="preserve">To be defined during the project - after community prioritization, selection of interventions and gender inclusion assessment </t>
  </si>
  <si>
    <t>Project outcomes are of relevance to other stakeholders</t>
  </si>
  <si>
    <t>Number to be defined</t>
  </si>
  <si>
    <t>To be defined</t>
  </si>
  <si>
    <t xml:space="preserve">No of materials
Gender-specific lessons included
</t>
  </si>
  <si>
    <t xml:space="preserve">No of materials and presentations
</t>
  </si>
  <si>
    <t>Contribution to the organization of the Pacific Urban Forum; participation at high level officials in tripartite conference in Brussels</t>
  </si>
  <si>
    <t xml:space="preserve"> - project brochure
 - ESGY brochures (one for general public and one for communities)
 - ESGY poster (for communities) in English, Fijian and Hindi
 - 2 different project pull-up banners
 - 1 project poster
 - PowerPoint project visual presentation
 - presence on the web: FaceBook page and Twitter account</t>
  </si>
  <si>
    <t xml:space="preserve"> - The project team has briefed all new officials with appropriated strategy, ensuring the engagement of institutional partners would be guaranteed. The almost complete renewal of officials has taken more than six months and is almost completed at the end of the reporting period, with all new persons aware of the project activities and strategy and ongoing engagement.
 - The project management committee has met and discussed a revision of the ToR and adjustments in memberships and working modalities  to facilitate a smooth implementation of activities
 - Government staff working on climate change, environment, disaster management, land use and housing is strongly networked into the project and a very good collaboration has been registered so far</t>
  </si>
  <si>
    <t>Some difficulty is encountered by both local executing entities (Ministries and LLEE) in compiling financial reports following requested formats</t>
  </si>
  <si>
    <t xml:space="preserve"> - The PMC and particularly the chair of the committee support the coordination within the 2 main entities
 - The high level of engagement of the new Permanent Secretary for Housing and Community Development ensures a smooth follow up of project activities and acts as a guarantee for the following periods</t>
  </si>
  <si>
    <t>Please Provide the Name and Contact information of person(s) responsible for completeling the Rating section</t>
  </si>
  <si>
    <t>Please Provide the Name and Contact information of person(s) responsible for complete ling the Rating section</t>
  </si>
  <si>
    <t>Rating scores are comprised in two ranges: satisfactory and highly satisfactory. The score is justified by the capacity of project team in preventing and mitigating issues that could have affected project implementation (both duration and quality). Problems have been identified at an early stage and solutions have been proposed. The team has made a lot of efforts to ensure continuity in implementation of activities during the political transition, lasting more than 6 months, and comprehensive briefings for all newly appointed officials. A daily follow up with legal offices has allowed to reduce timing of complex Government's vetting procedures. This results in a very slight delay in implementation of some activities, but on the other hand some others have been completed in advance. The attention put by the team in delivering quality results have led to elaboration of a new strategy to complete the community level assessments and action planning phases, mobilizing additional resources (through funds optimization, no additional cost required) which will be technically directed by the UN-Habitat team. The relationship established with the communities is excellent: the communication is constantly maintained and mutual trust and respect characterize all exchanges.</t>
  </si>
  <si>
    <t>The local NGO mobilized for the community-level activities has made an excellent work in engaging with the communities, establishing the contact and good relationship with community representatives and members. Nevertheless, the lack of reporting capacity of the staff involved in the project requires mobilization of new resources to finalize the work</t>
  </si>
  <si>
    <t>Very slight delay in town-level assessment and action planning, as initially the work was to be implemented by the 2 Ministries' internal resources. The reorganizing of all the Government structure, started before the elections and lasting for more than 6 months afterwards, has required a change in project implementation strategy, with the identification of a suitable institution to carry on the activity (University of South Pacific)</t>
  </si>
  <si>
    <t>As above mentioned, an external institution will implement most of the city-wide activities, initially planned for Government direct implementation. The completion of community level activities will be implemented through additional resources mobilized by the Ministry of Housing and CD, directed by UN-Habitat to ensure quality of reporting</t>
  </si>
  <si>
    <t xml:space="preserve">Gender considerations are embedded in all project aspects, not only from a numeric perspective (ensure participation of women in consultations, trainings and workshops; gender balance considered in HR processes) but also from a social and psychological point of view. Women are culturally silent in presence of men, and not used to express their concerns in public especially if contradicting opinion of men or on sensitive subjects. Focus groups discussions are carried out giving the opportunity to women to express themselves as much as possible (women groups are directed by women to reduce the gap, women are invited to speak in an appropriate manner). Survey questionnaire has been screened to ensure gender sensitivity is reflected in it; survey teams are gender balanced; survey will be carried out during daytime: many respondents are expected to be female (men out at work). Transgender community is considered as a vulnerable group and a special attention is given to the specific needs of this group. </t>
  </si>
  <si>
    <t>United Nations Human Settlements Programme</t>
  </si>
  <si>
    <t>2: Physical asset (produced/improved/strenghtened)</t>
  </si>
  <si>
    <t>1: Health and Social Infrastructure (developed/improved)</t>
  </si>
  <si>
    <t>Estimated cumulative total disbursement as of [enter Date]</t>
    <phoneticPr fontId="53"/>
  </si>
  <si>
    <t>Financial information:  cumulative from project start to [insert date]</t>
    <phoneticPr fontId="53"/>
  </si>
  <si>
    <t>Ms. Makereta Konrote</t>
  </si>
  <si>
    <t>makereta.konrote@govnet.gov.fj</t>
  </si>
  <si>
    <t>n/a</t>
  </si>
  <si>
    <t xml:space="preserve">1.2 Action plans developed (completion expected month 24)
</t>
  </si>
  <si>
    <t xml:space="preserve">1.3 Urban planner / resilience officer established (month 15)
</t>
  </si>
  <si>
    <t>1.4 Inception workshop report (month 6)</t>
  </si>
  <si>
    <t>near completion at end of 12 months</t>
  </si>
  <si>
    <t>Challanging start up with implementing Partner. All VAs completed but data not sufficient thus finalizaiton expected in month 18</t>
  </si>
  <si>
    <t xml:space="preserve">S </t>
  </si>
  <si>
    <t>completed</t>
  </si>
  <si>
    <t xml:space="preserve">completed </t>
  </si>
  <si>
    <t xml:space="preserve">Project Management Committee Meeting held in months 1 and 8 </t>
  </si>
  <si>
    <t>Ongoing (additional PMC meetings held)</t>
  </si>
  <si>
    <t>1.5 Steering Committee (month 5, 17, 29, 41)</t>
  </si>
  <si>
    <t xml:space="preserve">1.1. City-level Assessments conducted (completion expected month 15)
</t>
  </si>
  <si>
    <t>started by of 12 months</t>
  </si>
  <si>
    <t>Initial rounds of consultations with cities held, city resilience officers developing baselines. Implementing Partner (government with university) delayed. Expected month 20.</t>
  </si>
  <si>
    <t>Completion expected month 24 (no delay)</t>
  </si>
  <si>
    <t>to start in month 18</t>
  </si>
  <si>
    <t>2.1 Tools for community-level assessments and action plans developed (month 6)</t>
  </si>
  <si>
    <t>2.2 Assessments conducted (month 15)</t>
  </si>
  <si>
    <t>2.3 Plans developed (month 21)</t>
  </si>
  <si>
    <t xml:space="preserve">Ongoing </t>
  </si>
  <si>
    <t>As planned month 21</t>
  </si>
  <si>
    <t>2.4 Community awareness(month 24 (50%), 36 (100%))</t>
  </si>
  <si>
    <t>Preparatory phase with implementing partners</t>
  </si>
  <si>
    <t>As planned month</t>
  </si>
  <si>
    <t>2.5 Households and communities trained (month 24-10%, 36-50%, 48-100%)</t>
  </si>
  <si>
    <t>3.1 Infrastructure/natural assets constructed / developed (month 12 (1 demo project), 24 – 10%, 36-50%, 48-100%)</t>
  </si>
  <si>
    <t xml:space="preserve">Ongoing flood modelling in one settlement to start infrastructure project </t>
  </si>
  <si>
    <t>delayed</t>
  </si>
  <si>
    <t xml:space="preserve">4.1 Website established (month 12)
</t>
  </si>
  <si>
    <t>4.2 Advocacy material produced (months 12, 24, 36, 48)</t>
  </si>
  <si>
    <t xml:space="preserve"> 4.3 Regional advocacy (events, material) – month 48</t>
  </si>
  <si>
    <t>Facebook page developed</t>
  </si>
  <si>
    <t>Several brochures and posters, regular tweets</t>
  </si>
  <si>
    <t>Pacific Urban Forum (July 2019)</t>
  </si>
  <si>
    <t>ongoing</t>
  </si>
  <si>
    <t xml:space="preserve">ongoing </t>
  </si>
  <si>
    <t xml:space="preserve">MS </t>
  </si>
  <si>
    <t>Generally good progress, however, capacity challenges and bureaucratic delays by national executing entity result in delays</t>
  </si>
  <si>
    <t>FJI/NIE/Urban/2016/1 (AFBS pls check, this should be MIE)</t>
  </si>
  <si>
    <t>12-13 October 2017 (Decision B.30/24)</t>
  </si>
  <si>
    <t>For each grievance, provide information on the grievance redress process used and the status/outcome</t>
  </si>
  <si>
    <t>List all grievances received during the reporting period regarding environmental and social impacts; gender related matters; or any other matter of project/programme activities [11]</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</si>
  <si>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</si>
  <si>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</si>
  <si>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</si>
  <si>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</si>
  <si>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</si>
  <si>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</si>
  <si>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</si>
  <si>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</si>
  <si>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</si>
  <si>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</si>
  <si>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adequate consultation been held during risks and impacts identification for the USP? [10]</t>
  </si>
  <si>
    <t>Has an impact assessment been carried out for each ESP risk that has been identified for the USP?</t>
  </si>
  <si>
    <t>List all the ESP risks that have been identified for the USP</t>
  </si>
  <si>
    <t>Has the ESMP been applied to the USP that has been identified?</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</si>
  <si>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</si>
  <si>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overall ESMP been updated with the findings of the USPs that have been identified in this reporting period? [9]</t>
  </si>
  <si>
    <t xml:space="preserve">Is the required capacity for ESMP implementation present and effective with the IE and the EE(s)? Have all roles and responsibilities adequately been assigned and positions filled? Please provide details. </t>
  </si>
  <si>
    <t>Have the arrangements for the process described in the ESMP for ESP compliance for USPs been put in place? [8]</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</si>
  <si>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</si>
  <si>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</si>
  <si>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</si>
  <si>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</si>
  <si>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</si>
  <si>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</si>
  <si>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</si>
  <si>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</si>
  <si>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</si>
  <si>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</si>
  <si>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</si>
  <si>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</si>
  <si>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</si>
  <si>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</si>
  <si>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</si>
  <si>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</si>
  <si>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</si>
  <si>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</si>
  <si>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</si>
  <si>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</si>
  <si>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</si>
  <si>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</si>
  <si>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</si>
  <si>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</si>
  <si>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</si>
  <si>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</si>
  <si>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</si>
  <si>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</si>
  <si>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Describe remedial action for residual impacts that will be taken. [7]</t>
  </si>
  <si>
    <t>Describe the residual impact for each impact identified - if any - using the monitoring indicator(s) [7]</t>
  </si>
  <si>
    <t>Describe each safeguard measure that has been implemented during the reporting period [7]</t>
  </si>
  <si>
    <t>State the baseline condition for each monitoring indicator</t>
  </si>
  <si>
    <t>List the monitoring indicator(s) for each impact identified. [6]</t>
  </si>
  <si>
    <t>List here the safeguard measures (i.e. avoidance, management or mitigation) identified for each impact that are supposed to be (or had to be) implemented during the reporting period. Please break down the safeguard measures by activity. [5]</t>
  </si>
  <si>
    <t>List the identified impacts for which safeguard measures are required (as per II.K/II.L)</t>
  </si>
  <si>
    <t>During project/programme formulation, an impact assessment was carried out for the risks identified. Have impacts been identified that require management actions to prevent unacceptable impacts? (as per II.K/II.L) [4]</t>
  </si>
  <si>
    <t>Are environmental or social risks present as per table II.K (II.L for REG) of the proposal? [3]</t>
  </si>
  <si>
    <t>ESP principle [2]</t>
  </si>
  <si>
    <t>Was the ESP risks identification complete at the time of funding approval? [1]</t>
  </si>
  <si>
    <t>SECTION 1: IDENTIFIED ESP RISKS MANAGEMENT</t>
  </si>
  <si>
    <t>ENVIRONMENTAL AND SOCIAL POLICY COMPLIANCE</t>
  </si>
  <si>
    <t>List all grievances received through the grievance mechanism during the reporting period regarding gender-related matters of project/programme activities [6]</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</si>
  <si>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</si>
  <si>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SECTION 4: GRIEVANCES</t>
  </si>
  <si>
    <t>Have any capacity gaps affecting GP compliance been identified during the reporting period and if so, what remediation was implemented?</t>
  </si>
  <si>
    <t>Have the implementation arrangements at the EE(s) been effective during the reporting period? [5]</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</si>
  <si>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</si>
  <si>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</si>
  <si>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</si>
  <si>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</si>
  <si>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</si>
  <si>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 xml:space="preserve">Gender equality and women's empowerment issues [4] </t>
  </si>
  <si>
    <t>List gender equality and women's empowerment issues encountered during implementation of the project/programme. For each gender equality and women's empowerment issue describe the progress that was made as well as the results. [3]</t>
  </si>
  <si>
    <r>
      <t xml:space="preserve"> SECTION 2: QUALITY DURING IMPLEMENTATION AND AT EXIT [</t>
    </r>
    <r>
      <rPr>
        <b/>
        <i/>
        <sz val="11"/>
        <color theme="1"/>
        <rFont val="Times New Roman"/>
        <family val="1"/>
      </rPr>
      <t>to be completed at final PPR</t>
    </r>
    <r>
      <rPr>
        <b/>
        <sz val="11"/>
        <color theme="1"/>
        <rFont val="Times New Roman"/>
        <family val="1"/>
      </rPr>
      <t>]</t>
    </r>
  </si>
  <si>
    <t>Target</t>
  </si>
  <si>
    <t>Level [2]</t>
  </si>
  <si>
    <t>Gender-responsive element [1]</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</si>
  <si>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</si>
  <si>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</si>
  <si>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</si>
  <si>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r>
      <t>SECTION 1: QUALITY AT ENTRY [</t>
    </r>
    <r>
      <rPr>
        <b/>
        <i/>
        <sz val="11"/>
        <color theme="1"/>
        <rFont val="Times New Roman"/>
        <family val="1"/>
      </rPr>
      <t>to be completed only at PPR1</t>
    </r>
    <r>
      <rPr>
        <b/>
        <sz val="11"/>
        <color theme="1"/>
        <rFont val="Times New Roman"/>
        <family val="1"/>
      </rPr>
      <t>]</t>
    </r>
  </si>
  <si>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</si>
  <si>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</si>
  <si>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</si>
  <si>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</si>
  <si>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</si>
  <si>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</si>
  <si>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</si>
  <si>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</si>
  <si>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</si>
  <si>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</si>
  <si>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</si>
  <si>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</si>
  <si>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</si>
  <si>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</si>
  <si>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</si>
  <si>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</si>
  <si>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</si>
  <si>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</si>
  <si>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</si>
  <si>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</si>
  <si>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</si>
  <si>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</si>
  <si>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</si>
  <si>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Project Manager and task manager to work in cooperation with communities, CSO and knowable stakeholders to ensure representative participation which includes women, youth, people with disabilities, elderly, representatives of all communities.</t>
  </si>
  <si>
    <t>1. Methodologies for city-wide vulnerability assessments and hazard maps are compliant with ESGY principles. 
2. City-wide action plans integrate ESGY principles</t>
  </si>
  <si>
    <t xml:space="preserve">Impacts were not identified. However risks could not be excluded. The screening (prior to the first Project Management Committee resulted in the identification of the following potential risks.
Risk: Equal and meaningful participation in all planning and capacity development activities is critical to ensure optimal project outcomes and with regard to avoidance of other ESGY related risks.
Opportunity: The project has the opportunity to empower marginalized groups with benefits beyond those intended by the project. 
Planning schemes (beyond this project) can support higher degree of equity. </t>
  </si>
  <si>
    <t>0
0</t>
  </si>
  <si>
    <t>Impacts were not identified. However risks could not be excluded, in particlular for USPs. The screening (prior to the first Project Management Committee resulted in the identification of the following potential risks.
The outcome of the planning activities (outpt 1) could adversely affect vulnerable and marginalized groups 
If well designed, the activity could contribute to the participation of and specific environmental and social development gains for vulnerable and marginalized groups beyond the expectations of the project.</t>
  </si>
  <si>
    <t xml:space="preserve">Impacts were not identified and the safeguards were not triggered during project development. However, the importance of this principle was highlighted for the project. The screening (prior to the first Project Management Committee resulted in the identification of the following potential risks.
Whilst at the planning stage (output 1) land rights will not be directly affected, this risk was triggered to ensure that all planning fully considers potential implications. If not done carefully the planning process may affect land tenure arrangements and/or community-based property rights/customary rights to land, territories and/or resources
</t>
  </si>
  <si>
    <t xml:space="preserve">This principle was triggered as potentially occruing for the USP. However, this is seen as a precautionary action only as involuntary resettlement can be excluded but voluntary (in site or near site) resettlments as part of / or consequence of the project is potentially possible. 
The screening (prior to the first Project Management Committee) however concluded that unvoluntary resettement is not triggered for outputs 1, 2 and 4. Screeing of USPs remains critical. </t>
  </si>
  <si>
    <t xml:space="preserve">Impacts were not identified. However risks could not be excluded, in particlular for USPs. The screening (prior to the first Project Management Committee) resulted in the identification of the following potential risks.
Indigenous people (iTaukei) are both part of the informal settler communities as well as land owners. Whilst land rights and other cultural rights of different groups are complex, these are generally well understood and institutional mechanisms are in place. Indigenous people are also not a minority. 
However, all project members and stakeholders need to be fully aware of rights and dynamics.   
</t>
  </si>
  <si>
    <t xml:space="preserve">This principle was not triggered during the project development phase. The screening (prior to the first Project Management Committee) resulted in the identification of the following potential risks. 
The city-wide vulnerability assessments and risk maps should by definition support the protection of natural habitats. However, as they feed into local planning schemes it is critical to consider all dimensions of the LPS and to ensure that the VA and risk maps support the overall LPS and are strongly rooted in EBA approaches (opportunity). 
</t>
  </si>
  <si>
    <t>Design of planning processes and assurance of adequate engagement of stakeholders (see above).
Every outcome (plans, consultations, training design) will be reviewed against this principle (all principles) by the task manager, the project manager and in certain cases UN-Habitat’s regional office.</t>
  </si>
  <si>
    <t xml:space="preserve">1. Each plan, design, workshop/ consultation outcome screened against potential negative implications for people in vulnerable situations. </t>
  </si>
  <si>
    <t xml:space="preserve">Land rights will be assessed as part of the vulnerability assessment. Potential risks will be openly discussed with communities and experts. </t>
  </si>
  <si>
    <t>1. Vulnerability Assessment methodology incorporates land rights
2. Number of assessment reports that include land-rights (target: all)</t>
  </si>
  <si>
    <t>Meaningful participation of women will be ensured (see above).
Gender experts will support the process. 
Community planners will be trained to ensure gender and youth aware processes. 
Gender disaggregated data will be collected.</t>
  </si>
  <si>
    <t>Meaning full participation not only of the individual stakeholders but also by their organizations and the TLTB is required</t>
  </si>
  <si>
    <t xml:space="preserve">1. Number or assessments and plans that fully recognize iTaukei (as well as minority) rights and concerns </t>
  </si>
  <si>
    <t>Methodology to consider EbA as an integral dimension</t>
  </si>
  <si>
    <t>0
0</t>
  </si>
  <si>
    <t>n/a to be assessed for all USP</t>
  </si>
  <si>
    <t>1. Joint Risk Assessment of all outcome areas 1, 2 and 4 for potential risks as per ESS and presentation to and endorsement of ESMP by Project Management Committee.
2. Training of all key project stakeholders (information sessions at first PMC, workshop at Inception Workshop) 
3. Training of all communities
4. Posters for communities in English, Hindi, Fijian
5. Integration of ESS in compliance mechanisms of all Agreements of Cooperation. 
6. Reporting on ESS to each PMC.</t>
  </si>
  <si>
    <t>as above</t>
  </si>
  <si>
    <t xml:space="preserve">Impacts were not identified. However risks could not be excluded, in particlular for USPs but also considering the planing process (components 1 and 2). The screening (prior to the first Project Management Committee resulted in the identification of the following potential risks:
Whilst the project design should ensure that women are fully participating and are empowered this principle was triggered to ensure that women and youth are fully participating in design of project activities and thus would also participate in implementation and benefit from and have access to opportunities and benefits (related to projects under activity 3.1.1)
The Knowledge Management, Advocacy and Communications Strategy (output 4) and its elements has been reviewed. The ESGY principles have conscientiously been integrated. 
The principle was triggered to ensure that monitoring of the implementation against the ESGY Principles takes place. </t>
  </si>
  <si>
    <t>1. Number of community planners trained in gender and youth aware planning. 
2. Number of assessments that include comprehensive disaggregated (gender, youth) data sets.
3. Number of KMAC team members trained in ESGY strategy
4. Percentage of KMAC materials screened against the relevant ESGY principles.
5. Percentage of KMAC materials that actively promote gender equality and empowerment of women and youth</t>
  </si>
  <si>
    <t>0
0
0
0
0</t>
  </si>
  <si>
    <t xml:space="preserve">Yes, executing entities, project team members, local government and other partners and most importantly community members have regularly engaged on the ESP and its principles. All Executing Entities'  deliverables are monitored against the ESP. </t>
  </si>
  <si>
    <t>no</t>
  </si>
  <si>
    <t xml:space="preserve">Currently no impacts have been observed (and are not anticipated at this stage of project implementation). However, in order to implement the ESMP of the project capactiy development, monitoring and promotion of redress mechanisms have been widely shared. </t>
  </si>
  <si>
    <t>yes</t>
  </si>
  <si>
    <t>LLEE and MLGHE (and its successor Ministry of Housing and Community Development): have received and provided training to partners and beneficiaries and ensurede that the redress mechanisms are fully understood.</t>
  </si>
  <si>
    <t xml:space="preserve">At this stage the overall ESMP role remains with the Project Manager (IP). The EEs have designated focal points. The Project Managmement Committee provides general oversight. </t>
  </si>
  <si>
    <t xml:space="preserve">USPs have not been identified. However an update was undertaken providing a greater overview of the the project sites and communities. </t>
  </si>
  <si>
    <t>na</t>
  </si>
  <si>
    <t xml:space="preserve">yes (integrated, not stand alone) </t>
  </si>
  <si>
    <t>yes, at outcome and output levels</t>
  </si>
  <si>
    <t xml:space="preserve">Strengthened Awareness and ownership of adptation and climate risk reduction processes at the community level with particular emphasis on women, youth, older people and other people in vulnerable situtations. </t>
  </si>
  <si>
    <t>Outcome</t>
  </si>
  <si>
    <t xml:space="preserve">Percentage of targeted population aware of perdicted adverse impacts of climate change and of appropriate responses, disaggregated by gender and age. </t>
  </si>
  <si>
    <t>Mid-term (30%), End 50%</t>
  </si>
  <si>
    <t>good (very active engagement of all community members, in particular women)</t>
  </si>
  <si>
    <t xml:space="preserve">Community-based climate vulnerability and informal settlements assessments, including hazard maps, in target informal settlements. </t>
  </si>
  <si>
    <t>Output</t>
  </si>
  <si>
    <t>No. and type of risk reduction actoins or strategies introduced at local level - no. of assessments conducted. The assessments will look at gender differentiated vulnerabilities to climate risks.</t>
  </si>
  <si>
    <t>good (active engagement of women and initial integration of gender issues in assessment reports)</t>
  </si>
  <si>
    <t xml:space="preserve">Community-level resilience, recoverya and upgrading plans developed in targeted informal settlements. </t>
  </si>
  <si>
    <t xml:space="preserve">output </t>
  </si>
  <si>
    <t xml:space="preserve">Output </t>
  </si>
  <si>
    <t xml:space="preserve">No. and type of risk reduction actoins or strategies introduced at local level - no. of plans developed. Roles and Responsibilities of women are identified in the plans. </t>
  </si>
  <si>
    <t>Increased adaptive capacity with relevant development and natural resource sectors and increased ecosystem resilience in response to climate change and variability-induced stress</t>
  </si>
  <si>
    <t>Physical infrastructure improved to withstand climate change and variability-induced stress (AF indicator 4.2.) and Ecosystem services and natural assets maintained or improved under climate change and variability-induced stress (AF indicator 5) - number of settlements, people and women that have access to improved or newly constructed resilient infrastructure and/or ecosystem services and natural resource</t>
  </si>
  <si>
    <t>6,000 (50% women)</t>
  </si>
  <si>
    <t>Lessons learned and best practices regarding resilient urban community development/ housing are generated, captured and distributed to other communities, civil society, and policy-makers in government appropriate mechanisms</t>
  </si>
  <si>
    <t>i. No of materials
ii. Gender-specific lessons included</t>
  </si>
  <si>
    <t>tbc</t>
  </si>
  <si>
    <t>good, key information documents include gender dimension in particular: ESGY brochures (one for general public and one for communities), ESGY poster (for communities) in English, Fijian and Hindi, presence on Twitter</t>
  </si>
  <si>
    <t xml:space="preserve">An integrated Environmenat and Social Safeguards, Gender and Youth Strategy (ESGY) has been developed and Executing Entities have been trained. The project manager oversees project implemetation and ensures that the policy is upheld and outputs comply with the requirements. </t>
  </si>
  <si>
    <t xml:space="preserve">The Executing Entities have to comply with the ESGY strategy, ensure to collect gender disaggreated data, ensure women's representation and that the gender dimension of climate change is integrated in their work packages. </t>
  </si>
  <si>
    <t xml:space="preserve">yes, whilst compliance has been ensured, it has been critical that the project manager constantly ensures quality control, including compliance with the ESGY strategy. </t>
  </si>
  <si>
    <t>1. Number of city7 town level CVRAs and APs consider ecosystems and natural habitats and in particular the Mangrove Management Plan explicitly (target all)  
2. Number of city-wide Action Plans that consider ecosystems and natural habitats, in particular the Mangrove Management Plan, explicitly (target all)</t>
  </si>
  <si>
    <t>yes (Update 21 January 2020 The inception report included a revised Environmental and Social Management Report, https://www.dropbox.com/s/i4frbg46df16lnf/04%20Annex%204%20ESGY%20Strategy.pdf?dl=0 and the First Programme Management Committee Report included varous annexes for approval of the board (https://www.dropbox.com/s/hz5ld5ri368zd6j/02%20Annex%202%20PMC%20Fiji%20consolidated%20report.pdf?dl=0). 
In addition in July 2019 a further update was issued (https://www.dropbox.com/s/rn2u6zzqyn8lgsc/ESGY%20Scoping%20and%20Intermin%20Management%20Report%20-%20Fiji%20Jul%202019.pdf?dl=0). We apologize for not submitting this in line with the Board decision.  
Please note that both documents are significantly advanced from the document which was part of the Project Document. We do not have a version with track change.</t>
  </si>
  <si>
    <t>updated 21 Jan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</si>
</sst>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0_ ;[Red]\-#,##0\ "/>
    <numFmt numFmtId="166" formatCode="#,##0.00_ ;[Red]\-#,##0.00\ "/>
  </numFmts>
  <fonts count="59">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9"/>
      <color indexed="81"/>
      <name val="Tahoma"/>
      <family val="2"/>
    </font>
    <font>
      <b/>
      <sz val="9"/>
      <color indexed="81"/>
      <name val="Tahoma"/>
      <family val="2"/>
    </font>
    <font>
      <sz val="6"/>
      <name val="Calibri"/>
      <family val="3"/>
      <charset val="128"/>
      <scheme val="minor"/>
    </font>
    <font>
      <b/>
      <sz val="11"/>
      <color theme="1"/>
      <name val="Calibri"/>
      <family val="2"/>
      <scheme val="minor"/>
    </font>
    <font>
      <b/>
      <i/>
      <sz val="11"/>
      <color theme="1"/>
      <name val="Times New Roman"/>
      <family val="1"/>
    </font>
    <font>
      <b/>
      <sz val="16"/>
      <color theme="1"/>
      <name val="Times New Roman"/>
      <family val="1"/>
    </font>
    <font>
      <sz val="9"/>
      <color theme="1"/>
      <name val="Calibri"/>
      <family val="2"/>
      <scheme val="minor"/>
    </font>
    <font>
      <sz val="8"/>
      <color rgb="FF000000"/>
      <name val="Segoe UI"/>
      <family val="2"/>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6" tint="0.59996337778862885"/>
        <bgColor indexed="64"/>
      </patternFill>
    </fill>
  </fills>
  <borders count="6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indexed="64"/>
      </bottom>
      <diagonal/>
    </border>
  </borders>
  <cellStyleXfs count="5">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cellStyleXfs>
  <cellXfs count="736">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5"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7"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4"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6" xfId="0" applyFont="1" applyFill="1" applyBorder="1" applyAlignment="1">
      <alignment horizontal="center" vertical="center" wrapText="1"/>
    </xf>
    <xf numFmtId="0" fontId="16" fillId="3" borderId="13" xfId="0" applyFont="1" applyFill="1" applyBorder="1" applyAlignment="1" applyProtection="1">
      <alignment horizontal="left" vertical="top" wrapText="1"/>
    </xf>
    <xf numFmtId="0" fontId="26"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4" fillId="3" borderId="22" xfId="0" applyFont="1" applyFill="1" applyBorder="1" applyAlignment="1" applyProtection="1">
      <alignment vertical="top" wrapText="1"/>
    </xf>
    <xf numFmtId="0" fontId="14" fillId="3" borderId="21"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19" xfId="0" applyFont="1" applyFill="1" applyBorder="1"/>
    <xf numFmtId="0" fontId="24" fillId="3" borderId="20" xfId="0" applyFont="1" applyFill="1" applyBorder="1"/>
    <xf numFmtId="0" fontId="24"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4" fillId="3" borderId="19" xfId="0" applyFont="1" applyFill="1" applyBorder="1" applyProtection="1"/>
    <xf numFmtId="0" fontId="24" fillId="3" borderId="20" xfId="0" applyFont="1" applyFill="1" applyBorder="1" applyProtection="1"/>
    <xf numFmtId="0" fontId="24" fillId="3" borderId="0" xfId="0" applyFont="1" applyFill="1" applyBorder="1" applyProtection="1"/>
    <xf numFmtId="0" fontId="24"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8"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3" fillId="3" borderId="22" xfId="0" applyFont="1" applyFill="1" applyBorder="1" applyAlignment="1" applyProtection="1"/>
    <xf numFmtId="0" fontId="0" fillId="3" borderId="22" xfId="0" applyFill="1" applyBorder="1"/>
    <xf numFmtId="0" fontId="29" fillId="3" borderId="18" xfId="0" applyFont="1" applyFill="1" applyBorder="1" applyAlignment="1">
      <alignment vertical="center"/>
    </xf>
    <xf numFmtId="0" fontId="29" fillId="3" borderId="21"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4" fillId="3" borderId="18" xfId="0" applyFont="1" applyFill="1" applyBorder="1"/>
    <xf numFmtId="0" fontId="24" fillId="3" borderId="21" xfId="0" applyFont="1" applyFill="1" applyBorder="1"/>
    <xf numFmtId="0" fontId="24" fillId="3" borderId="22" xfId="0" applyFont="1" applyFill="1" applyBorder="1"/>
    <xf numFmtId="0" fontId="30" fillId="3" borderId="0" xfId="0" applyFont="1" applyFill="1" applyBorder="1"/>
    <xf numFmtId="0" fontId="31" fillId="3" borderId="0" xfId="0" applyFont="1" applyFill="1" applyBorder="1"/>
    <xf numFmtId="0" fontId="30" fillId="0" borderId="27" xfId="0" applyFont="1" applyFill="1" applyBorder="1" applyAlignment="1">
      <alignment vertical="top" wrapText="1"/>
    </xf>
    <xf numFmtId="0" fontId="30" fillId="0" borderId="25" xfId="0" applyFont="1" applyFill="1" applyBorder="1" applyAlignment="1">
      <alignment vertical="top" wrapText="1"/>
    </xf>
    <xf numFmtId="0" fontId="30" fillId="0" borderId="26" xfId="0" applyFont="1" applyFill="1" applyBorder="1" applyAlignment="1">
      <alignment vertical="top" wrapText="1"/>
    </xf>
    <xf numFmtId="0" fontId="30" fillId="0" borderId="22" xfId="0" applyFont="1" applyFill="1" applyBorder="1" applyAlignment="1">
      <alignment vertical="top" wrapText="1"/>
    </xf>
    <xf numFmtId="0" fontId="30" fillId="0" borderId="1" xfId="0" applyFont="1" applyFill="1" applyBorder="1" applyAlignment="1">
      <alignment vertical="top" wrapText="1"/>
    </xf>
    <xf numFmtId="0" fontId="30" fillId="0" borderId="30"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4" xfId="0" applyFont="1" applyFill="1" applyBorder="1"/>
    <xf numFmtId="0" fontId="32" fillId="0" borderId="1" xfId="0" applyFont="1" applyFill="1" applyBorder="1" applyAlignment="1">
      <alignment horizontal="center" vertical="top" wrapText="1"/>
    </xf>
    <xf numFmtId="0" fontId="32" fillId="0" borderId="30"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8" xfId="0" applyFont="1" applyFill="1" applyBorder="1" applyAlignment="1" applyProtection="1">
      <alignment horizontal="right"/>
    </xf>
    <xf numFmtId="0" fontId="24" fillId="3" borderId="19" xfId="0" applyFont="1" applyFill="1" applyBorder="1" applyAlignment="1" applyProtection="1">
      <alignment horizontal="right"/>
    </xf>
    <xf numFmtId="0" fontId="24" fillId="3" borderId="21"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4" fillId="3" borderId="23" xfId="0" applyFont="1" applyFill="1" applyBorder="1"/>
    <xf numFmtId="0" fontId="24"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7" xfId="0" applyBorder="1" applyProtection="1"/>
    <xf numFmtId="0" fontId="42" fillId="11" borderId="55" xfId="0" applyFont="1" applyFill="1" applyBorder="1" applyAlignment="1" applyProtection="1">
      <alignment horizontal="left" vertical="center" wrapText="1"/>
    </xf>
    <xf numFmtId="0" fontId="42" fillId="11" borderId="10" xfId="0" applyFont="1" applyFill="1" applyBorder="1" applyAlignment="1" applyProtection="1">
      <alignment horizontal="left" vertical="center" wrapText="1"/>
    </xf>
    <xf numFmtId="0" fontId="42" fillId="11" borderId="8" xfId="0" applyFont="1" applyFill="1" applyBorder="1" applyAlignment="1" applyProtection="1">
      <alignment horizontal="left" vertical="center" wrapText="1"/>
    </xf>
    <xf numFmtId="0" fontId="43" fillId="0" borderId="9" xfId="0" applyFont="1" applyBorder="1" applyAlignment="1" applyProtection="1">
      <alignment horizontal="left" vertical="center"/>
    </xf>
    <xf numFmtId="0" fontId="44" fillId="8" borderId="10" xfId="4" applyFont="1" applyBorder="1" applyAlignment="1" applyProtection="1">
      <alignment horizontal="center" vertical="center"/>
      <protection locked="0"/>
    </xf>
    <xf numFmtId="0" fontId="43" fillId="0" borderId="58" xfId="0" applyFont="1" applyBorder="1" applyAlignment="1" applyProtection="1">
      <alignment horizontal="left" vertical="center"/>
    </xf>
    <xf numFmtId="0" fontId="39" fillId="12" borderId="10" xfId="4" applyFont="1" applyFill="1" applyBorder="1" applyAlignment="1" applyProtection="1">
      <alignment horizontal="center" vertical="center"/>
      <protection locked="0"/>
    </xf>
    <xf numFmtId="0" fontId="44" fillId="12" borderId="10" xfId="4" applyFont="1" applyFill="1" applyBorder="1" applyAlignment="1" applyProtection="1">
      <alignment horizontal="center" vertical="center"/>
      <protection locked="0"/>
    </xf>
    <xf numFmtId="0" fontId="44" fillId="12" borderId="6" xfId="4" applyFont="1" applyFill="1" applyBorder="1" applyAlignment="1" applyProtection="1">
      <alignment horizontal="center" vertical="center"/>
      <protection locked="0"/>
    </xf>
    <xf numFmtId="0" fontId="45" fillId="0" borderId="10" xfId="0" applyFont="1" applyBorder="1" applyAlignment="1" applyProtection="1">
      <alignment horizontal="left" vertical="center"/>
    </xf>
    <xf numFmtId="10" fontId="44" fillId="8" borderId="10" xfId="4" applyNumberFormat="1" applyFont="1" applyBorder="1" applyAlignment="1" applyProtection="1">
      <alignment horizontal="center" vertical="center"/>
      <protection locked="0"/>
    </xf>
    <xf numFmtId="0" fontId="45" fillId="0" borderId="55" xfId="0" applyFont="1" applyBorder="1" applyAlignment="1" applyProtection="1">
      <alignment horizontal="left" vertical="center"/>
    </xf>
    <xf numFmtId="10" fontId="44" fillId="12" borderId="10" xfId="4" applyNumberFormat="1" applyFont="1" applyFill="1" applyBorder="1" applyAlignment="1" applyProtection="1">
      <alignment horizontal="center" vertical="center"/>
      <protection locked="0"/>
    </xf>
    <xf numFmtId="10" fontId="44"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9" xfId="0" applyFont="1" applyFill="1" applyBorder="1" applyAlignment="1" applyProtection="1">
      <alignment horizontal="center" vertical="center" wrapText="1"/>
    </xf>
    <xf numFmtId="0" fontId="42" fillId="11" borderId="43" xfId="0" applyFont="1" applyFill="1" applyBorder="1" applyAlignment="1" applyProtection="1">
      <alignment horizontal="center" vertical="center" wrapText="1"/>
    </xf>
    <xf numFmtId="0" fontId="43" fillId="0" borderId="10" xfId="0" applyFont="1" applyFill="1" applyBorder="1" applyAlignment="1" applyProtection="1">
      <alignment vertical="center" wrapText="1"/>
    </xf>
    <xf numFmtId="0" fontId="39" fillId="8" borderId="10" xfId="4" applyBorder="1" applyAlignment="1" applyProtection="1">
      <alignment wrapText="1"/>
      <protection locked="0"/>
    </xf>
    <xf numFmtId="0" fontId="39" fillId="12" borderId="10" xfId="4" applyFill="1" applyBorder="1" applyAlignment="1" applyProtection="1">
      <alignment wrapText="1"/>
      <protection locked="0"/>
    </xf>
    <xf numFmtId="0" fontId="46" fillId="2" borderId="10" xfId="0" applyFont="1" applyFill="1" applyBorder="1" applyAlignment="1" applyProtection="1">
      <alignment vertical="center" wrapText="1"/>
    </xf>
    <xf numFmtId="10" fontId="39" fillId="8" borderId="10" xfId="4" applyNumberFormat="1" applyBorder="1" applyAlignment="1" applyProtection="1">
      <alignment horizontal="center" vertical="center" wrapText="1"/>
      <protection locked="0"/>
    </xf>
    <xf numFmtId="10" fontId="39" fillId="12" borderId="10" xfId="4" applyNumberFormat="1"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42" fillId="11" borderId="10" xfId="0" applyFont="1" applyFill="1" applyBorder="1" applyAlignment="1" applyProtection="1">
      <alignment horizontal="center" vertical="center" wrapText="1"/>
    </xf>
    <xf numFmtId="0" fontId="42" fillId="11" borderId="6" xfId="0" applyFont="1" applyFill="1" applyBorder="1" applyAlignment="1" applyProtection="1">
      <alignment horizontal="center" vertical="center" wrapText="1"/>
    </xf>
    <xf numFmtId="0" fontId="47" fillId="8" borderId="51" xfId="4" applyFont="1" applyBorder="1" applyAlignment="1" applyProtection="1">
      <alignment vertical="center" wrapText="1"/>
      <protection locked="0"/>
    </xf>
    <xf numFmtId="0" fontId="47" fillId="8" borderId="10" xfId="4" applyFont="1" applyBorder="1" applyAlignment="1" applyProtection="1">
      <alignment horizontal="center" vertical="center"/>
      <protection locked="0"/>
    </xf>
    <xf numFmtId="0" fontId="47" fillId="8" borderId="6" xfId="4" applyFont="1" applyBorder="1" applyAlignment="1" applyProtection="1">
      <alignment horizontal="center" vertical="center"/>
      <protection locked="0"/>
    </xf>
    <xf numFmtId="0" fontId="47" fillId="12" borderId="10" xfId="4" applyFont="1" applyFill="1" applyBorder="1" applyAlignment="1" applyProtection="1">
      <alignment horizontal="center" vertical="center"/>
      <protection locked="0"/>
    </xf>
    <xf numFmtId="0" fontId="47" fillId="12" borderId="51" xfId="4" applyFont="1" applyFill="1" applyBorder="1" applyAlignment="1" applyProtection="1">
      <alignment vertical="center" wrapText="1"/>
      <protection locked="0"/>
    </xf>
    <xf numFmtId="0" fontId="47" fillId="12" borderId="6" xfId="4" applyFont="1" applyFill="1" applyBorder="1" applyAlignment="1" applyProtection="1">
      <alignment horizontal="center" vertical="center"/>
      <protection locked="0"/>
    </xf>
    <xf numFmtId="0" fontId="47" fillId="8" borderId="6" xfId="4" applyFont="1" applyBorder="1" applyAlignment="1" applyProtection="1">
      <alignment vertical="center"/>
      <protection locked="0"/>
    </xf>
    <xf numFmtId="0" fontId="47" fillId="12" borderId="6" xfId="4" applyFont="1" applyFill="1" applyBorder="1" applyAlignment="1" applyProtection="1">
      <alignment vertical="center"/>
      <protection locked="0"/>
    </xf>
    <xf numFmtId="0" fontId="47" fillId="8" borderId="36" xfId="4" applyFont="1" applyBorder="1" applyAlignment="1" applyProtection="1">
      <alignment vertical="center"/>
      <protection locked="0"/>
    </xf>
    <xf numFmtId="0" fontId="47"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59" xfId="0" applyFont="1" applyFill="1" applyBorder="1" applyAlignment="1" applyProtection="1">
      <alignment horizontal="center" vertical="center"/>
    </xf>
    <xf numFmtId="0" fontId="42" fillId="11" borderId="8" xfId="0" applyFont="1" applyFill="1" applyBorder="1" applyAlignment="1" applyProtection="1">
      <alignment horizontal="center" vertical="center"/>
    </xf>
    <xf numFmtId="0" fontId="42" fillId="11" borderId="55" xfId="0" applyFont="1" applyFill="1" applyBorder="1" applyAlignment="1" applyProtection="1">
      <alignment horizontal="center" vertical="center" wrapText="1"/>
    </xf>
    <xf numFmtId="0" fontId="39" fillId="8" borderId="10" xfId="4" applyBorder="1" applyAlignment="1" applyProtection="1">
      <alignment horizontal="center" vertical="center"/>
      <protection locked="0"/>
    </xf>
    <xf numFmtId="10" fontId="39" fillId="8" borderId="10" xfId="4" applyNumberFormat="1" applyBorder="1" applyAlignment="1" applyProtection="1">
      <alignment horizontal="center" vertical="center"/>
      <protection locked="0"/>
    </xf>
    <xf numFmtId="0" fontId="39" fillId="12" borderId="10" xfId="4" applyFill="1" applyBorder="1" applyAlignment="1" applyProtection="1">
      <alignment horizontal="center" vertical="center"/>
      <protection locked="0"/>
    </xf>
    <xf numFmtId="10" fontId="39" fillId="12" borderId="10" xfId="4" applyNumberFormat="1" applyFill="1" applyBorder="1" applyAlignment="1" applyProtection="1">
      <alignment horizontal="center" vertical="center"/>
      <protection locked="0"/>
    </xf>
    <xf numFmtId="0" fontId="42" fillId="11" borderId="39"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0" fontId="39" fillId="8" borderId="10" xfId="4" applyBorder="1" applyProtection="1">
      <protection locked="0"/>
    </xf>
    <xf numFmtId="0" fontId="47" fillId="8" borderId="29" xfId="4" applyFont="1" applyBorder="1" applyAlignment="1" applyProtection="1">
      <alignment vertical="center" wrapText="1"/>
      <protection locked="0"/>
    </xf>
    <xf numFmtId="0" fontId="47" fillId="8" borderId="52" xfId="4" applyFont="1" applyBorder="1" applyAlignment="1" applyProtection="1">
      <alignment horizontal="center" vertical="center"/>
      <protection locked="0"/>
    </xf>
    <xf numFmtId="0" fontId="39" fillId="12" borderId="10" xfId="4" applyFill="1" applyBorder="1" applyProtection="1">
      <protection locked="0"/>
    </xf>
    <xf numFmtId="0" fontId="47" fillId="12" borderId="29" xfId="4" applyFont="1" applyFill="1" applyBorder="1" applyAlignment="1" applyProtection="1">
      <alignment vertical="center" wrapText="1"/>
      <protection locked="0"/>
    </xf>
    <xf numFmtId="0" fontId="47"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5" xfId="0" applyFont="1" applyFill="1" applyBorder="1" applyAlignment="1" applyProtection="1">
      <alignment horizontal="center" vertical="center" wrapText="1"/>
    </xf>
    <xf numFmtId="0" fontId="42" fillId="11" borderId="28" xfId="0" applyFont="1" applyFill="1" applyBorder="1" applyAlignment="1" applyProtection="1">
      <alignment horizontal="center" vertical="center"/>
    </xf>
    <xf numFmtId="0" fontId="39" fillId="8" borderId="10" xfId="4" applyBorder="1" applyAlignment="1" applyProtection="1">
      <alignment vertical="center" wrapText="1"/>
      <protection locked="0"/>
    </xf>
    <xf numFmtId="0" fontId="39" fillId="8" borderId="51" xfId="4" applyBorder="1" applyAlignment="1" applyProtection="1">
      <alignment vertical="center" wrapText="1"/>
      <protection locked="0"/>
    </xf>
    <xf numFmtId="0" fontId="39" fillId="12" borderId="10" xfId="4" applyFill="1" applyBorder="1" applyAlignment="1" applyProtection="1">
      <alignment vertical="center" wrapText="1"/>
      <protection locked="0"/>
    </xf>
    <xf numFmtId="0" fontId="39" fillId="12" borderId="51" xfId="4" applyFill="1" applyBorder="1" applyAlignment="1" applyProtection="1">
      <alignment vertical="center" wrapText="1"/>
      <protection locked="0"/>
    </xf>
    <xf numFmtId="0" fontId="39" fillId="8" borderId="55" xfId="4" applyBorder="1" applyAlignment="1" applyProtection="1">
      <alignment horizontal="center" vertical="center"/>
      <protection locked="0"/>
    </xf>
    <xf numFmtId="0" fontId="39" fillId="8" borderId="6" xfId="4"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3" xfId="0" applyFont="1" applyFill="1" applyBorder="1" applyAlignment="1" applyProtection="1">
      <alignment horizontal="center" vertical="center"/>
    </xf>
    <xf numFmtId="0" fontId="39" fillId="8" borderId="6" xfId="4" applyBorder="1" applyAlignment="1" applyProtection="1">
      <alignment vertical="center" wrapText="1"/>
      <protection locked="0"/>
    </xf>
    <xf numFmtId="0" fontId="39" fillId="12" borderId="29"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39" fillId="12" borderId="6" xfId="4" applyFill="1" applyBorder="1" applyAlignment="1" applyProtection="1">
      <alignment vertical="center" wrapText="1"/>
      <protection locked="0"/>
    </xf>
    <xf numFmtId="0" fontId="42" fillId="11" borderId="40" xfId="0" applyFont="1" applyFill="1" applyBorder="1" applyAlignment="1" applyProtection="1">
      <alignment horizontal="center" vertical="center"/>
    </xf>
    <xf numFmtId="0" fontId="42" fillId="11" borderId="9" xfId="0" applyFont="1" applyFill="1" applyBorder="1" applyAlignment="1" applyProtection="1">
      <alignment horizontal="center" vertical="center" wrapText="1"/>
    </xf>
    <xf numFmtId="0" fontId="39" fillId="8" borderId="34" xfId="4" applyBorder="1" applyAlignment="1" applyProtection="1">
      <protection locked="0"/>
    </xf>
    <xf numFmtId="10" fontId="39" fillId="8" borderId="39" xfId="4" applyNumberFormat="1" applyBorder="1" applyAlignment="1" applyProtection="1">
      <alignment horizontal="center" vertical="center"/>
      <protection locked="0"/>
    </xf>
    <xf numFmtId="0" fontId="39" fillId="12" borderId="34" xfId="4" applyFill="1" applyBorder="1" applyAlignment="1" applyProtection="1">
      <protection locked="0"/>
    </xf>
    <xf numFmtId="10" fontId="39" fillId="12" borderId="39" xfId="4" applyNumberFormat="1" applyFill="1" applyBorder="1" applyAlignment="1" applyProtection="1">
      <alignment horizontal="center" vertical="center"/>
      <protection locked="0"/>
    </xf>
    <xf numFmtId="0" fontId="42" fillId="11" borderId="29" xfId="0" applyFont="1" applyFill="1" applyBorder="1" applyAlignment="1" applyProtection="1">
      <alignment horizontal="center" vertical="center"/>
    </xf>
    <xf numFmtId="0" fontId="42" fillId="11" borderId="10" xfId="0" applyFont="1" applyFill="1" applyBorder="1" applyAlignment="1" applyProtection="1">
      <alignment horizontal="center" wrapText="1"/>
    </xf>
    <xf numFmtId="0" fontId="42" fillId="11" borderId="6" xfId="0" applyFont="1" applyFill="1" applyBorder="1" applyAlignment="1" applyProtection="1">
      <alignment horizontal="center" wrapText="1"/>
    </xf>
    <xf numFmtId="0" fontId="42" fillId="11" borderId="55" xfId="0" applyFont="1" applyFill="1" applyBorder="1" applyAlignment="1" applyProtection="1">
      <alignment horizontal="center" wrapText="1"/>
    </xf>
    <xf numFmtId="0" fontId="47" fillId="8" borderId="10" xfId="4" applyFont="1" applyBorder="1" applyAlignment="1" applyProtection="1">
      <alignment horizontal="center" vertical="center" wrapText="1"/>
      <protection locked="0"/>
    </xf>
    <xf numFmtId="0" fontId="47" fillId="12" borderId="10" xfId="4" applyFont="1" applyFill="1" applyBorder="1" applyAlignment="1" applyProtection="1">
      <alignment horizontal="center" vertical="center" wrapText="1"/>
      <protection locked="0"/>
    </xf>
    <xf numFmtId="0" fontId="39" fillId="8" borderId="29"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19" xfId="0" applyFont="1" applyFill="1" applyBorder="1" applyAlignment="1">
      <alignment vertical="top" wrapText="1"/>
    </xf>
    <xf numFmtId="0" fontId="25" fillId="3" borderId="20" xfId="0" applyFont="1" applyFill="1" applyBorder="1" applyAlignment="1">
      <alignment vertical="top" wrapText="1"/>
    </xf>
    <xf numFmtId="0" fontId="23" fillId="3" borderId="24" xfId="1" applyFill="1" applyBorder="1" applyAlignment="1" applyProtection="1">
      <alignment vertical="top" wrapText="1"/>
    </xf>
    <xf numFmtId="0" fontId="23" fillId="3" borderId="25" xfId="1" applyFill="1" applyBorder="1" applyAlignment="1" applyProtection="1">
      <alignment vertical="top" wrapText="1"/>
    </xf>
    <xf numFmtId="0" fontId="42" fillId="11" borderId="29" xfId="0" applyFont="1" applyFill="1" applyBorder="1" applyAlignment="1" applyProtection="1">
      <alignment horizontal="center" vertical="center" wrapText="1"/>
    </xf>
    <xf numFmtId="0" fontId="39" fillId="12" borderId="52" xfId="4" applyFill="1" applyBorder="1" applyAlignment="1" applyProtection="1">
      <alignment horizontal="center" vertical="center"/>
      <protection locked="0"/>
    </xf>
    <xf numFmtId="0" fontId="0" fillId="10" borderId="1" xfId="0" applyFill="1" applyBorder="1" applyProtection="1"/>
    <xf numFmtId="0" fontId="39" fillId="12" borderId="55" xfId="4" applyFill="1" applyBorder="1" applyAlignment="1" applyProtection="1">
      <alignment vertical="center"/>
      <protection locked="0"/>
    </xf>
    <xf numFmtId="0" fontId="0" fillId="0" borderId="0" xfId="0" applyAlignment="1">
      <alignment vertical="center" wrapText="1"/>
    </xf>
    <xf numFmtId="0" fontId="49" fillId="0" borderId="1" xfId="0" applyFont="1" applyFill="1" applyBorder="1"/>
    <xf numFmtId="0" fontId="14" fillId="0" borderId="1" xfId="0" applyFont="1" applyFill="1" applyBorder="1" applyAlignment="1">
      <alignment vertical="top" wrapText="1"/>
    </xf>
    <xf numFmtId="0" fontId="1" fillId="0" borderId="0" xfId="0" applyFont="1" applyFill="1" applyBorder="1" applyAlignment="1" applyProtection="1">
      <alignment vertical="top" wrapText="1"/>
      <protection locked="0"/>
    </xf>
    <xf numFmtId="1" fontId="1" fillId="13"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vertical="top"/>
      <protection locked="0"/>
    </xf>
    <xf numFmtId="1" fontId="1" fillId="2" borderId="1" xfId="0" applyNumberFormat="1" applyFont="1" applyFill="1" applyBorder="1" applyAlignment="1" applyProtection="1">
      <alignment horizontal="left" wrapText="1"/>
      <protection locked="0"/>
    </xf>
    <xf numFmtId="0" fontId="23" fillId="2" borderId="3" xfId="1" applyFill="1" applyBorder="1" applyAlignment="1" applyProtection="1">
      <protection locked="0"/>
    </xf>
    <xf numFmtId="0" fontId="1" fillId="2" borderId="2" xfId="0" applyFont="1" applyFill="1" applyBorder="1" applyAlignment="1" applyProtection="1">
      <alignment wrapText="1"/>
      <protection locked="0"/>
    </xf>
    <xf numFmtId="0" fontId="23" fillId="2" borderId="3" xfId="1" applyFill="1" applyBorder="1" applyAlignment="1" applyProtection="1">
      <alignment wrapText="1"/>
      <protection locked="0"/>
    </xf>
    <xf numFmtId="0" fontId="1" fillId="0" borderId="1" xfId="0" applyFont="1" applyFill="1" applyBorder="1" applyAlignment="1" applyProtection="1">
      <alignment vertical="top" wrapText="1"/>
      <protection locked="0"/>
    </xf>
    <xf numFmtId="165" fontId="1" fillId="2" borderId="8" xfId="0" applyNumberFormat="1" applyFont="1" applyFill="1" applyBorder="1" applyAlignment="1" applyProtection="1">
      <alignment vertical="top" wrapText="1"/>
    </xf>
    <xf numFmtId="165" fontId="1" fillId="2" borderId="6" xfId="0" applyNumberFormat="1" applyFont="1" applyFill="1" applyBorder="1" applyAlignment="1" applyProtection="1">
      <alignment vertical="top" wrapText="1"/>
    </xf>
    <xf numFmtId="165" fontId="1" fillId="2" borderId="36" xfId="0" applyNumberFormat="1" applyFont="1" applyFill="1" applyBorder="1" applyAlignment="1" applyProtection="1">
      <alignment vertical="top" wrapText="1"/>
    </xf>
    <xf numFmtId="165" fontId="1" fillId="2" borderId="17" xfId="0" applyNumberFormat="1"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39" fillId="12" borderId="59" xfId="4" applyFill="1" applyBorder="1" applyAlignment="1" applyProtection="1">
      <alignment horizontal="center" wrapText="1"/>
      <protection locked="0"/>
    </xf>
    <xf numFmtId="0" fontId="39" fillId="12" borderId="43" xfId="4" applyFill="1" applyBorder="1" applyAlignment="1" applyProtection="1">
      <alignment horizontal="center" wrapText="1"/>
      <protection locked="0"/>
    </xf>
    <xf numFmtId="0" fontId="39" fillId="8" borderId="59" xfId="4" applyBorder="1" applyAlignment="1" applyProtection="1">
      <alignment horizontal="center" wrapText="1"/>
      <protection locked="0"/>
    </xf>
    <xf numFmtId="0" fontId="39" fillId="8" borderId="43" xfId="4" applyBorder="1" applyAlignment="1" applyProtection="1">
      <alignment horizontal="center" wrapText="1"/>
      <protection locked="0"/>
    </xf>
    <xf numFmtId="0" fontId="39" fillId="12" borderId="52" xfId="4" applyFill="1" applyBorder="1" applyAlignment="1" applyProtection="1">
      <alignment horizontal="center" vertical="center"/>
      <protection locked="0"/>
    </xf>
    <xf numFmtId="165" fontId="1" fillId="2" borderId="28" xfId="0" applyNumberFormat="1" applyFont="1" applyFill="1" applyBorder="1" applyAlignment="1" applyProtection="1">
      <alignment vertical="top" wrapText="1"/>
    </xf>
    <xf numFmtId="14" fontId="1" fillId="2" borderId="14" xfId="0" applyNumberFormat="1" applyFont="1" applyFill="1" applyBorder="1" applyAlignment="1" applyProtection="1">
      <alignment vertical="top" wrapText="1"/>
    </xf>
    <xf numFmtId="3" fontId="1" fillId="2" borderId="35" xfId="0" applyNumberFormat="1" applyFont="1" applyFill="1" applyBorder="1" applyAlignment="1" applyProtection="1">
      <alignment vertical="top" wrapText="1"/>
    </xf>
    <xf numFmtId="0" fontId="24" fillId="2" borderId="1" xfId="0" applyFont="1" applyFill="1" applyBorder="1" applyAlignment="1">
      <alignment vertical="center" wrapText="1"/>
    </xf>
    <xf numFmtId="0" fontId="24" fillId="2" borderId="1" xfId="0" applyFont="1" applyFill="1" applyBorder="1" applyAlignment="1">
      <alignment horizontal="center" vertical="center" wrapText="1"/>
    </xf>
    <xf numFmtId="0" fontId="1" fillId="5" borderId="1" xfId="0" applyFont="1" applyFill="1" applyBorder="1" applyAlignment="1" applyProtection="1">
      <alignment horizontal="center" vertical="center"/>
    </xf>
    <xf numFmtId="0" fontId="33" fillId="3" borderId="15" xfId="0" applyFont="1" applyFill="1" applyBorder="1" applyAlignment="1">
      <alignment horizontal="center" vertical="center" wrapText="1"/>
    </xf>
    <xf numFmtId="0" fontId="2" fillId="3" borderId="55" xfId="0" applyFont="1" applyFill="1" applyBorder="1" applyAlignment="1" applyProtection="1">
      <alignment vertical="center" wrapText="1"/>
    </xf>
    <xf numFmtId="0" fontId="1" fillId="3" borderId="26" xfId="0" applyFont="1" applyFill="1" applyBorder="1" applyAlignment="1" applyProtection="1">
      <alignment horizontal="left" vertical="center"/>
    </xf>
    <xf numFmtId="0" fontId="2" fillId="3" borderId="63"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0" fillId="13" borderId="1" xfId="0" applyFill="1" applyBorder="1" applyProtection="1">
      <protection locked="0"/>
    </xf>
    <xf numFmtId="0" fontId="39" fillId="12" borderId="10" xfId="4" applyFill="1" applyBorder="1" applyAlignment="1" applyProtection="1">
      <alignment horizontal="center" vertical="center" wrapText="1"/>
      <protection locked="0"/>
    </xf>
    <xf numFmtId="0" fontId="44" fillId="12" borderId="10" xfId="4" applyFont="1" applyFill="1" applyBorder="1" applyAlignment="1" applyProtection="1">
      <alignment horizontal="center" vertical="center" wrapText="1"/>
      <protection locked="0"/>
    </xf>
    <xf numFmtId="10" fontId="44" fillId="12" borderId="10" xfId="4" applyNumberFormat="1" applyFont="1" applyFill="1" applyBorder="1" applyAlignment="1" applyProtection="1">
      <alignment horizontal="center" vertical="center" wrapText="1"/>
      <protection locked="0"/>
    </xf>
    <xf numFmtId="0" fontId="46" fillId="2" borderId="51" xfId="0" applyFont="1" applyFill="1" applyBorder="1" applyAlignment="1" applyProtection="1">
      <alignment vertical="center" wrapText="1"/>
    </xf>
    <xf numFmtId="0" fontId="43" fillId="0" borderId="55" xfId="0" applyFont="1" applyFill="1" applyBorder="1" applyAlignment="1" applyProtection="1">
      <alignment vertical="center" wrapText="1"/>
    </xf>
    <xf numFmtId="0" fontId="46" fillId="2" borderId="55" xfId="0" applyFont="1" applyFill="1" applyBorder="1" applyAlignment="1" applyProtection="1">
      <alignment vertical="center" wrapText="1"/>
    </xf>
    <xf numFmtId="0" fontId="39" fillId="12" borderId="43" xfId="4" applyFill="1" applyBorder="1" applyAlignment="1" applyProtection="1">
      <alignment horizontal="left" wrapText="1"/>
      <protection locked="0"/>
    </xf>
    <xf numFmtId="0" fontId="0" fillId="14" borderId="56" xfId="0" applyFill="1" applyBorder="1" applyAlignment="1" applyProtection="1">
      <alignment horizontal="left" vertical="center" wrapText="1"/>
    </xf>
    <xf numFmtId="0" fontId="46" fillId="14" borderId="51" xfId="0" applyFont="1" applyFill="1" applyBorder="1" applyAlignment="1" applyProtection="1">
      <alignment vertical="center" wrapText="1"/>
    </xf>
    <xf numFmtId="10" fontId="39" fillId="14" borderId="10" xfId="4" applyNumberFormat="1" applyFill="1" applyBorder="1" applyAlignment="1" applyProtection="1">
      <alignment horizontal="center" vertical="center" wrapText="1"/>
      <protection locked="0"/>
    </xf>
    <xf numFmtId="0" fontId="39" fillId="12" borderId="59" xfId="4" applyFill="1" applyBorder="1" applyAlignment="1" applyProtection="1">
      <alignment horizontal="left" wrapText="1"/>
      <protection locked="0"/>
    </xf>
    <xf numFmtId="0" fontId="1" fillId="2" borderId="42" xfId="0" applyFont="1" applyFill="1" applyBorder="1" applyAlignment="1" applyProtection="1">
      <alignment horizontal="left" vertical="center" wrapText="1"/>
    </xf>
    <xf numFmtId="166" fontId="24" fillId="0" borderId="0" xfId="0" applyNumberFormat="1" applyFont="1" applyFill="1"/>
    <xf numFmtId="0" fontId="15" fillId="2" borderId="1" xfId="0" applyFont="1" applyFill="1" applyBorder="1" applyAlignment="1" applyProtection="1">
      <alignment horizontal="center"/>
    </xf>
    <xf numFmtId="0" fontId="23" fillId="0" borderId="0" xfId="1" applyAlignment="1" applyProtection="1"/>
    <xf numFmtId="0" fontId="0" fillId="2" borderId="1" xfId="0" applyFill="1" applyBorder="1" applyAlignment="1">
      <alignment horizontal="center" vertical="center"/>
    </xf>
    <xf numFmtId="0" fontId="1" fillId="0" borderId="3" xfId="0" applyFont="1" applyFill="1" applyBorder="1" applyAlignment="1" applyProtection="1">
      <alignment horizontal="center"/>
    </xf>
    <xf numFmtId="15" fontId="1" fillId="0" borderId="3" xfId="0" applyNumberFormat="1" applyFont="1" applyFill="1" applyBorder="1" applyAlignment="1" applyProtection="1">
      <alignment horizontal="center"/>
    </xf>
    <xf numFmtId="17" fontId="1" fillId="0" borderId="3" xfId="0" applyNumberFormat="1" applyFont="1" applyFill="1" applyBorder="1" applyAlignment="1" applyProtection="1">
      <alignment horizontal="center"/>
    </xf>
    <xf numFmtId="17" fontId="1" fillId="0" borderId="4" xfId="0" applyNumberFormat="1" applyFont="1" applyFill="1" applyBorder="1" applyAlignment="1" applyProtection="1">
      <alignment horizontal="center"/>
    </xf>
    <xf numFmtId="0" fontId="0" fillId="0" borderId="0" xfId="0" applyAlignment="1">
      <alignment horizontal="left" vertical="top"/>
    </xf>
    <xf numFmtId="0" fontId="0" fillId="3" borderId="0" xfId="0" applyFill="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3" borderId="21" xfId="0" applyFill="1" applyBorder="1" applyAlignment="1">
      <alignment horizontal="left" vertical="top"/>
    </xf>
    <xf numFmtId="0" fontId="0" fillId="15" borderId="22" xfId="0" applyFill="1" applyBorder="1" applyAlignment="1">
      <alignment horizontal="left" vertical="top"/>
    </xf>
    <xf numFmtId="0" fontId="0" fillId="15" borderId="0" xfId="0" applyFill="1" applyAlignment="1">
      <alignment horizontal="left" vertical="top"/>
    </xf>
    <xf numFmtId="0" fontId="24" fillId="3" borderId="0" xfId="0" applyFont="1" applyFill="1" applyAlignment="1">
      <alignment horizontal="left" vertical="top" wrapText="1"/>
    </xf>
    <xf numFmtId="0" fontId="33" fillId="15" borderId="0" xfId="0" applyFont="1" applyFill="1"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0" fillId="15" borderId="22" xfId="0" applyFill="1" applyBorder="1" applyAlignment="1">
      <alignment horizontal="left" vertical="top" wrapText="1"/>
    </xf>
    <xf numFmtId="0" fontId="0" fillId="15" borderId="0" xfId="0" applyFill="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horizontal="left" vertical="top"/>
    </xf>
    <xf numFmtId="0" fontId="0" fillId="0" borderId="11" xfId="0" applyBorder="1" applyAlignment="1">
      <alignment horizontal="left" vertical="center" wrapText="1"/>
    </xf>
    <xf numFmtId="0" fontId="24" fillId="0" borderId="6" xfId="0" applyFont="1" applyBorder="1" applyAlignment="1">
      <alignment horizontal="left" vertical="top" wrapText="1"/>
    </xf>
    <xf numFmtId="0" fontId="24" fillId="0" borderId="10" xfId="0" applyFont="1" applyBorder="1" applyAlignment="1">
      <alignment horizontal="left" vertical="top" wrapText="1"/>
    </xf>
    <xf numFmtId="0" fontId="24" fillId="0" borderId="10" xfId="0" applyFont="1" applyBorder="1" applyAlignment="1">
      <alignment horizontal="left" vertical="top"/>
    </xf>
    <xf numFmtId="0" fontId="24" fillId="0" borderId="5" xfId="0" applyFont="1" applyBorder="1" applyAlignment="1">
      <alignment horizontal="left" vertical="center" wrapText="1"/>
    </xf>
    <xf numFmtId="0" fontId="54" fillId="0" borderId="0" xfId="0" applyFont="1" applyAlignment="1">
      <alignment horizontal="left" vertical="top"/>
    </xf>
    <xf numFmtId="0" fontId="54" fillId="0" borderId="0" xfId="0" applyFont="1" applyAlignment="1">
      <alignment horizontal="left" vertical="top" wrapText="1"/>
    </xf>
    <xf numFmtId="0" fontId="54" fillId="3" borderId="0" xfId="0" applyFont="1" applyFill="1" applyAlignment="1">
      <alignment horizontal="left" vertical="top" wrapText="1"/>
    </xf>
    <xf numFmtId="0" fontId="54" fillId="15" borderId="22" xfId="0" applyFont="1" applyFill="1" applyBorder="1" applyAlignment="1">
      <alignment horizontal="left" vertical="top" wrapText="1"/>
    </xf>
    <xf numFmtId="0" fontId="54" fillId="15" borderId="0" xfId="0" applyFont="1" applyFill="1" applyAlignment="1">
      <alignment horizontal="left" vertical="top"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7" xfId="0" applyFont="1" applyBorder="1" applyAlignment="1">
      <alignment horizontal="left" vertical="center" wrapText="1"/>
    </xf>
    <xf numFmtId="0" fontId="54" fillId="3" borderId="21" xfId="0" applyFont="1" applyFill="1" applyBorder="1" applyAlignment="1">
      <alignment horizontal="left" vertical="top"/>
    </xf>
    <xf numFmtId="0" fontId="24" fillId="15" borderId="0" xfId="0" applyFont="1" applyFill="1" applyAlignment="1">
      <alignment horizontal="left" vertical="top" wrapText="1"/>
    </xf>
    <xf numFmtId="0" fontId="0" fillId="15" borderId="22" xfId="0" applyFill="1" applyBorder="1" applyAlignment="1">
      <alignment horizontal="left" vertical="center"/>
    </xf>
    <xf numFmtId="0" fontId="0" fillId="15" borderId="0" xfId="0" applyFill="1" applyAlignment="1">
      <alignment horizontal="left" vertical="center"/>
    </xf>
    <xf numFmtId="0" fontId="0" fillId="3" borderId="21" xfId="0" applyFill="1" applyBorder="1" applyAlignment="1">
      <alignment horizontal="left" vertical="center"/>
    </xf>
    <xf numFmtId="0" fontId="33" fillId="15" borderId="0" xfId="0" applyFont="1" applyFill="1" applyAlignment="1">
      <alignment horizontal="left" vertical="top" wrapText="1"/>
    </xf>
    <xf numFmtId="0" fontId="54" fillId="3" borderId="0" xfId="0" applyFont="1" applyFill="1" applyAlignment="1">
      <alignment horizontal="left" vertical="top"/>
    </xf>
    <xf numFmtId="0" fontId="54" fillId="15" borderId="22" xfId="0" applyFont="1" applyFill="1" applyBorder="1" applyAlignment="1">
      <alignment horizontal="left" vertical="top"/>
    </xf>
    <xf numFmtId="0" fontId="54" fillId="15" borderId="0" xfId="0" applyFont="1" applyFill="1" applyAlignment="1">
      <alignment horizontal="left" vertical="top"/>
    </xf>
    <xf numFmtId="0" fontId="24" fillId="0" borderId="0" xfId="0" applyFont="1" applyAlignment="1">
      <alignment horizontal="left" vertical="top"/>
    </xf>
    <xf numFmtId="0" fontId="24" fillId="3" borderId="0" xfId="0" applyFont="1" applyFill="1" applyAlignment="1">
      <alignment horizontal="left" vertical="top"/>
    </xf>
    <xf numFmtId="0" fontId="24" fillId="15" borderId="22" xfId="0" applyFont="1" applyFill="1" applyBorder="1" applyAlignment="1">
      <alignment horizontal="left" vertical="top"/>
    </xf>
    <xf numFmtId="0" fontId="24" fillId="15" borderId="0" xfId="0" applyFont="1" applyFill="1" applyAlignment="1">
      <alignment horizontal="left" vertical="top"/>
    </xf>
    <xf numFmtId="0" fontId="24" fillId="3" borderId="21" xfId="0" applyFont="1" applyFill="1" applyBorder="1" applyAlignment="1">
      <alignment horizontal="left" vertical="top"/>
    </xf>
    <xf numFmtId="0" fontId="24" fillId="0" borderId="13" xfId="0" applyFont="1" applyBorder="1" applyAlignment="1">
      <alignment horizontal="left" vertical="top" wrapText="1"/>
    </xf>
    <xf numFmtId="0" fontId="24" fillId="0" borderId="12" xfId="0" applyFont="1" applyBorder="1" applyAlignment="1">
      <alignment horizontal="left" vertical="top" wrapText="1"/>
    </xf>
    <xf numFmtId="0" fontId="24" fillId="0" borderId="12" xfId="0" applyFont="1" applyBorder="1" applyAlignment="1">
      <alignment horizontal="left" vertical="center" wrapText="1"/>
    </xf>
    <xf numFmtId="0" fontId="24" fillId="0" borderId="11" xfId="0" applyFont="1" applyBorder="1" applyAlignment="1">
      <alignment horizontal="left" vertical="center" wrapText="1"/>
    </xf>
    <xf numFmtId="0" fontId="24" fillId="0" borderId="10" xfId="0" applyFont="1" applyBorder="1" applyAlignment="1">
      <alignment horizontal="left" vertical="center" wrapText="1"/>
    </xf>
    <xf numFmtId="0" fontId="33" fillId="0" borderId="7" xfId="0" applyFont="1" applyBorder="1" applyAlignment="1">
      <alignment horizontal="left" vertical="top" wrapText="1"/>
    </xf>
    <xf numFmtId="0" fontId="33" fillId="0" borderId="31" xfId="0" applyFont="1" applyBorder="1" applyAlignment="1">
      <alignment horizontal="left" vertical="center" wrapText="1"/>
    </xf>
    <xf numFmtId="0" fontId="0" fillId="15" borderId="22" xfId="0" applyFill="1" applyBorder="1"/>
    <xf numFmtId="0" fontId="0" fillId="15" borderId="0" xfId="0" applyFill="1"/>
    <xf numFmtId="0" fontId="0" fillId="15" borderId="20" xfId="0" applyFill="1" applyBorder="1" applyAlignment="1">
      <alignment horizontal="left" vertical="top"/>
    </xf>
    <xf numFmtId="0" fontId="0" fillId="15" borderId="19" xfId="0" applyFill="1" applyBorder="1" applyAlignment="1">
      <alignment horizontal="left" vertical="top"/>
    </xf>
    <xf numFmtId="0" fontId="0" fillId="3" borderId="18" xfId="0" applyFill="1" applyBorder="1" applyAlignment="1">
      <alignment horizontal="left" vertical="top"/>
    </xf>
    <xf numFmtId="0" fontId="24" fillId="3" borderId="25" xfId="0" applyFont="1" applyFill="1" applyBorder="1" applyAlignment="1">
      <alignment horizontal="left" vertical="top"/>
    </xf>
    <xf numFmtId="0" fontId="24" fillId="3" borderId="24" xfId="0" applyFont="1" applyFill="1" applyBorder="1" applyAlignment="1">
      <alignment horizontal="left" vertical="top"/>
    </xf>
    <xf numFmtId="0" fontId="24" fillId="3" borderId="23" xfId="0" applyFont="1" applyFill="1" applyBorder="1" applyAlignment="1">
      <alignment horizontal="left" vertical="top"/>
    </xf>
    <xf numFmtId="0" fontId="24" fillId="3" borderId="22" xfId="0" applyFont="1" applyFill="1" applyBorder="1" applyAlignment="1">
      <alignment horizontal="left" vertical="top"/>
    </xf>
    <xf numFmtId="0" fontId="33" fillId="3" borderId="0" xfId="0" applyFont="1" applyFill="1" applyAlignment="1">
      <alignment horizontal="left" vertical="top"/>
    </xf>
    <xf numFmtId="0" fontId="33" fillId="3" borderId="0" xfId="0" applyFont="1" applyFill="1" applyAlignment="1">
      <alignment horizontal="left" vertical="top" wrapText="1"/>
    </xf>
    <xf numFmtId="0" fontId="24" fillId="0" borderId="13" xfId="0" applyFont="1" applyBorder="1" applyAlignment="1">
      <alignment horizontal="left" vertical="top"/>
    </xf>
    <xf numFmtId="0" fontId="24" fillId="0" borderId="12" xfId="0" applyFont="1" applyBorder="1" applyAlignment="1">
      <alignment horizontal="left" vertical="top"/>
    </xf>
    <xf numFmtId="0" fontId="24" fillId="0" borderId="11" xfId="0" applyFont="1" applyBorder="1" applyAlignment="1">
      <alignment horizontal="left" vertical="top"/>
    </xf>
    <xf numFmtId="0" fontId="33" fillId="0" borderId="36" xfId="0" applyFont="1" applyBorder="1" applyAlignment="1">
      <alignment horizontal="center" vertical="center" wrapText="1"/>
    </xf>
    <xf numFmtId="0" fontId="33" fillId="0" borderId="39" xfId="0" applyFont="1" applyBorder="1" applyAlignment="1">
      <alignment horizontal="center" vertical="center"/>
    </xf>
    <xf numFmtId="0" fontId="33" fillId="0" borderId="6" xfId="0" applyFont="1" applyBorder="1" applyAlignment="1">
      <alignment horizontal="center" vertical="center" wrapText="1"/>
    </xf>
    <xf numFmtId="0" fontId="33" fillId="0" borderId="10" xfId="0" applyFont="1" applyBorder="1" applyAlignment="1">
      <alignment horizontal="center" vertical="center"/>
    </xf>
    <xf numFmtId="0" fontId="33" fillId="0" borderId="5" xfId="0" applyFont="1" applyBorder="1" applyAlignment="1">
      <alignment horizontal="center" vertical="center"/>
    </xf>
    <xf numFmtId="0" fontId="24" fillId="3" borderId="20" xfId="0" applyFont="1" applyFill="1" applyBorder="1" applyAlignment="1">
      <alignment horizontal="left" vertical="top"/>
    </xf>
    <xf numFmtId="0" fontId="24" fillId="3" borderId="19" xfId="0" applyFont="1" applyFill="1" applyBorder="1" applyAlignment="1">
      <alignment horizontal="left" vertical="top"/>
    </xf>
    <xf numFmtId="0" fontId="24" fillId="3" borderId="18" xfId="0" applyFont="1" applyFill="1" applyBorder="1" applyAlignment="1">
      <alignment horizontal="left" vertical="top"/>
    </xf>
    <xf numFmtId="0" fontId="24" fillId="0" borderId="0" xfId="0" applyFont="1" applyAlignment="1">
      <alignment horizontal="center" vertical="top"/>
    </xf>
    <xf numFmtId="0" fontId="24" fillId="0" borderId="0" xfId="0" applyFont="1" applyAlignment="1">
      <alignment horizontal="left" vertical="top" wrapText="1"/>
    </xf>
    <xf numFmtId="0" fontId="24" fillId="15" borderId="25" xfId="0" applyFont="1" applyFill="1" applyBorder="1"/>
    <xf numFmtId="0" fontId="24" fillId="15" borderId="24" xfId="0" applyFont="1" applyFill="1" applyBorder="1" applyAlignment="1">
      <alignment horizontal="left" vertical="top" wrapText="1"/>
    </xf>
    <xf numFmtId="0" fontId="24" fillId="15" borderId="24" xfId="0" applyFont="1" applyFill="1" applyBorder="1" applyAlignment="1">
      <alignment horizontal="center" vertical="top"/>
    </xf>
    <xf numFmtId="0" fontId="24" fillId="15" borderId="23" xfId="0" applyFont="1" applyFill="1" applyBorder="1"/>
    <xf numFmtId="0" fontId="24" fillId="15" borderId="22" xfId="0" applyFont="1" applyFill="1" applyBorder="1"/>
    <xf numFmtId="0" fontId="33" fillId="0" borderId="11" xfId="0" applyFont="1" applyBorder="1" applyAlignment="1">
      <alignment horizontal="center" vertical="center"/>
    </xf>
    <xf numFmtId="0" fontId="24" fillId="15" borderId="21" xfId="0" applyFont="1" applyFill="1" applyBorder="1"/>
    <xf numFmtId="0" fontId="24" fillId="0" borderId="6" xfId="0" applyFont="1" applyBorder="1" applyAlignment="1">
      <alignment wrapText="1"/>
    </xf>
    <xf numFmtId="0" fontId="33" fillId="15" borderId="8" xfId="0" applyFont="1" applyFill="1" applyBorder="1" applyAlignment="1">
      <alignment horizontal="center" vertical="center" wrapText="1"/>
    </xf>
    <xf numFmtId="0" fontId="33" fillId="15" borderId="7" xfId="0" applyFont="1" applyFill="1" applyBorder="1" applyAlignment="1">
      <alignment horizontal="center" vertical="center"/>
    </xf>
    <xf numFmtId="0" fontId="24" fillId="3" borderId="0" xfId="0" applyFont="1" applyFill="1"/>
    <xf numFmtId="0" fontId="24" fillId="15" borderId="0" xfId="0" applyFont="1" applyFill="1" applyAlignment="1">
      <alignment horizontal="center" vertical="top"/>
    </xf>
    <xf numFmtId="0" fontId="56" fillId="15" borderId="0" xfId="0" applyFont="1" applyFill="1" applyAlignment="1">
      <alignment horizontal="center"/>
    </xf>
    <xf numFmtId="0" fontId="24" fillId="15" borderId="20" xfId="0" applyFont="1" applyFill="1" applyBorder="1"/>
    <xf numFmtId="0" fontId="24" fillId="15" borderId="19" xfId="0" applyFont="1" applyFill="1" applyBorder="1" applyAlignment="1">
      <alignment wrapText="1"/>
    </xf>
    <xf numFmtId="0" fontId="24" fillId="15" borderId="19" xfId="0" applyFont="1" applyFill="1" applyBorder="1" applyAlignment="1">
      <alignment horizontal="center" vertical="top"/>
    </xf>
    <xf numFmtId="0" fontId="24" fillId="15" borderId="18" xfId="0" applyFont="1" applyFill="1" applyBorder="1"/>
    <xf numFmtId="0" fontId="57" fillId="0" borderId="0" xfId="0" applyFont="1" applyAlignment="1">
      <alignment horizontal="left" vertical="center"/>
    </xf>
    <xf numFmtId="0" fontId="33" fillId="0" borderId="33" xfId="0" applyFont="1" applyBorder="1" applyAlignment="1">
      <alignment horizontal="center" vertical="center" wrapText="1"/>
    </xf>
    <xf numFmtId="0" fontId="24" fillId="0" borderId="39" xfId="0" applyFont="1" applyBorder="1" applyAlignment="1">
      <alignment horizontal="center" vertical="center"/>
    </xf>
    <xf numFmtId="0" fontId="24" fillId="0" borderId="33" xfId="0" applyFont="1" applyBorder="1" applyAlignment="1">
      <alignment horizontal="center" vertical="center" wrapText="1"/>
    </xf>
    <xf numFmtId="0" fontId="1" fillId="0" borderId="15" xfId="0" applyFont="1" applyFill="1" applyBorder="1" applyAlignment="1" applyProtection="1">
      <alignment horizontal="left"/>
    </xf>
    <xf numFmtId="0" fontId="1" fillId="0"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1" fillId="2" borderId="42"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2"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3" fillId="2" borderId="42" xfId="0" applyFont="1" applyFill="1" applyBorder="1" applyAlignment="1" applyProtection="1">
      <alignment horizontal="center"/>
    </xf>
    <xf numFmtId="0" fontId="13" fillId="2" borderId="16" xfId="0" applyFont="1" applyFill="1" applyBorder="1" applyAlignment="1" applyProtection="1">
      <alignment horizontal="center"/>
    </xf>
    <xf numFmtId="0" fontId="13" fillId="2" borderId="30"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2"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13" borderId="42" xfId="0" applyNumberFormat="1" applyFont="1" applyFill="1" applyBorder="1" applyAlignment="1" applyProtection="1">
      <alignment horizontal="center" vertical="top" wrapText="1"/>
      <protection locked="0"/>
    </xf>
    <xf numFmtId="3" fontId="1" fillId="13" borderId="30" xfId="0" applyNumberFormat="1" applyFont="1" applyFill="1" applyBorder="1" applyAlignment="1" applyProtection="1">
      <alignment horizontal="center" vertical="top" wrapText="1"/>
      <protection locked="0"/>
    </xf>
    <xf numFmtId="3" fontId="1" fillId="2" borderId="42"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1"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42" xfId="0" applyFont="1" applyFill="1" applyBorder="1" applyAlignment="1" applyProtection="1">
      <alignment horizontal="left" vertical="top" wrapText="1"/>
    </xf>
    <xf numFmtId="0" fontId="14" fillId="2" borderId="16" xfId="0" applyFont="1" applyFill="1" applyBorder="1" applyAlignment="1" applyProtection="1">
      <alignment horizontal="left" vertical="top" wrapText="1"/>
    </xf>
    <xf numFmtId="0" fontId="14" fillId="2" borderId="3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4" fillId="2" borderId="47" xfId="0" applyFont="1" applyFill="1" applyBorder="1" applyAlignment="1" applyProtection="1">
      <alignment vertical="top" wrapText="1"/>
    </xf>
    <xf numFmtId="0" fontId="14" fillId="2" borderId="49" xfId="0" applyFont="1" applyFill="1" applyBorder="1" applyAlignment="1" applyProtection="1">
      <alignment vertical="top" wrapText="1"/>
    </xf>
    <xf numFmtId="0" fontId="14" fillId="2" borderId="5"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15" fillId="2" borderId="31"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4" fillId="2" borderId="50" xfId="0" applyFont="1" applyFill="1" applyBorder="1" applyAlignment="1" applyProtection="1">
      <alignment horizontal="left" vertical="top" wrapText="1"/>
    </xf>
    <xf numFmtId="0" fontId="14" fillId="2" borderId="52" xfId="0" applyFont="1" applyFill="1" applyBorder="1" applyAlignment="1" applyProtection="1">
      <alignment horizontal="left" vertical="top" wrapText="1"/>
    </xf>
    <xf numFmtId="0" fontId="14" fillId="2" borderId="5" xfId="0" applyFont="1" applyFill="1" applyBorder="1" applyAlignment="1" applyProtection="1">
      <alignment horizontal="center" vertical="top" wrapText="1"/>
    </xf>
    <xf numFmtId="0" fontId="14" fillId="2" borderId="6"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14" fillId="2" borderId="5" xfId="0" applyFont="1" applyFill="1" applyBorder="1" applyAlignment="1" applyProtection="1">
      <alignment vertical="top" wrapText="1"/>
    </xf>
    <xf numFmtId="0" fontId="14" fillId="2" borderId="6" xfId="0" applyFont="1" applyFill="1" applyBorder="1" applyAlignment="1" applyProtection="1">
      <alignment vertical="top" wrapText="1"/>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2" borderId="11" xfId="0" applyFont="1" applyFill="1" applyBorder="1" applyAlignment="1" applyProtection="1">
      <alignment horizontal="center" vertical="top" wrapText="1"/>
    </xf>
    <xf numFmtId="0" fontId="14" fillId="2" borderId="13" xfId="0" applyFont="1" applyFill="1" applyBorder="1" applyAlignment="1" applyProtection="1">
      <alignment horizontal="center" vertical="top" wrapText="1"/>
    </xf>
    <xf numFmtId="0" fontId="56" fillId="0" borderId="42" xfId="0" applyFont="1" applyBorder="1" applyAlignment="1">
      <alignment horizontal="center"/>
    </xf>
    <xf numFmtId="0" fontId="56" fillId="0" borderId="16" xfId="0" applyFont="1" applyBorder="1" applyAlignment="1">
      <alignment horizontal="center"/>
    </xf>
    <xf numFmtId="0" fontId="56" fillId="0" borderId="30" xfId="0" applyFont="1" applyBorder="1" applyAlignment="1">
      <alignment horizontal="center"/>
    </xf>
    <xf numFmtId="0" fontId="33" fillId="0" borderId="47" xfId="0" applyFont="1" applyBorder="1" applyAlignment="1">
      <alignment horizontal="left" vertical="center" wrapText="1"/>
    </xf>
    <xf numFmtId="0" fontId="33" fillId="0" borderId="58" xfId="0" applyFont="1" applyBorder="1" applyAlignment="1">
      <alignment horizontal="left" vertical="center" wrapText="1"/>
    </xf>
    <xf numFmtId="0" fontId="33" fillId="0" borderId="50" xfId="0" applyFont="1" applyBorder="1" applyAlignment="1">
      <alignment horizontal="left" vertical="center" wrapText="1"/>
    </xf>
    <xf numFmtId="0" fontId="33" fillId="0" borderId="55" xfId="0" applyFont="1" applyBorder="1" applyAlignment="1">
      <alignment horizontal="left" vertical="center" wrapText="1"/>
    </xf>
    <xf numFmtId="0" fontId="33" fillId="0" borderId="44" xfId="0" applyFont="1" applyBorder="1" applyAlignment="1">
      <alignment horizontal="left" vertical="center" wrapText="1"/>
    </xf>
    <xf numFmtId="0" fontId="33" fillId="0" borderId="63" xfId="0" applyFont="1" applyBorder="1" applyAlignment="1">
      <alignment horizontal="left" vertical="center" wrapText="1"/>
    </xf>
    <xf numFmtId="0" fontId="24" fillId="0" borderId="9" xfId="0" applyFont="1" applyBorder="1" applyAlignment="1">
      <alignment horizontal="center" vertical="top" wrapText="1"/>
    </xf>
    <xf numFmtId="0" fontId="24" fillId="0" borderId="8" xfId="0" applyFont="1" applyBorder="1" applyAlignment="1">
      <alignment horizontal="center" vertical="top" wrapText="1"/>
    </xf>
    <xf numFmtId="0" fontId="24" fillId="0" borderId="10" xfId="0" applyFont="1" applyBorder="1" applyAlignment="1">
      <alignment horizontal="center" vertical="top"/>
    </xf>
    <xf numFmtId="0" fontId="24" fillId="0" borderId="6" xfId="0" applyFont="1" applyBorder="1" applyAlignment="1">
      <alignment horizontal="center" vertical="top"/>
    </xf>
    <xf numFmtId="0" fontId="24" fillId="0" borderId="12" xfId="0" applyFont="1" applyBorder="1" applyAlignment="1">
      <alignment horizontal="center" vertical="top"/>
    </xf>
    <xf numFmtId="0" fontId="24" fillId="0" borderId="13" xfId="0" applyFont="1" applyBorder="1" applyAlignment="1">
      <alignment horizontal="center" vertical="top"/>
    </xf>
    <xf numFmtId="0" fontId="24" fillId="0" borderId="62" xfId="0" applyFont="1" applyBorder="1" applyAlignment="1">
      <alignment horizontal="center" vertical="top" wrapText="1"/>
    </xf>
    <xf numFmtId="0" fontId="24" fillId="0" borderId="17" xfId="0" applyFont="1" applyBorder="1" applyAlignment="1">
      <alignment horizontal="center" vertical="top" wrapText="1"/>
    </xf>
    <xf numFmtId="0" fontId="24" fillId="0" borderId="11" xfId="0" applyFont="1" applyBorder="1" applyAlignment="1">
      <alignment horizontal="center" vertical="top"/>
    </xf>
    <xf numFmtId="0" fontId="33" fillId="0" borderId="29"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5" xfId="0" applyFont="1" applyBorder="1" applyAlignment="1">
      <alignment horizontal="center" vertical="center" wrapText="1"/>
    </xf>
    <xf numFmtId="0" fontId="33" fillId="15" borderId="0" xfId="0" applyFont="1" applyFill="1" applyAlignment="1">
      <alignment horizontal="left" vertical="top" wrapText="1"/>
    </xf>
    <xf numFmtId="0" fontId="33" fillId="0" borderId="7" xfId="0" applyFont="1" applyBorder="1" applyAlignment="1">
      <alignment horizontal="left" vertical="center" wrapText="1"/>
    </xf>
    <xf numFmtId="0" fontId="33" fillId="0" borderId="9" xfId="0" applyFont="1" applyBorder="1" applyAlignment="1">
      <alignment horizontal="left" vertical="center" wrapText="1"/>
    </xf>
    <xf numFmtId="0" fontId="33" fillId="0" borderId="5" xfId="0" applyFont="1" applyBorder="1" applyAlignment="1">
      <alignment horizontal="left" vertical="center" wrapText="1"/>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24" fillId="0" borderId="10" xfId="0" applyFont="1" applyBorder="1" applyAlignment="1">
      <alignment horizontal="center" vertical="top" wrapText="1"/>
    </xf>
    <xf numFmtId="0" fontId="24" fillId="0" borderId="6" xfId="0" applyFont="1" applyBorder="1" applyAlignment="1">
      <alignment horizontal="center" vertical="top" wrapText="1"/>
    </xf>
    <xf numFmtId="0" fontId="24" fillId="0" borderId="12" xfId="0" applyFont="1" applyBorder="1" applyAlignment="1">
      <alignment horizontal="center" vertical="top" wrapText="1"/>
    </xf>
    <xf numFmtId="0" fontId="24" fillId="0" borderId="13" xfId="0" applyFont="1" applyBorder="1" applyAlignment="1">
      <alignment horizontal="center" vertical="top"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24" fillId="0" borderId="39" xfId="0" applyFont="1" applyBorder="1" applyAlignment="1">
      <alignment horizontal="left" vertical="top" wrapText="1"/>
    </xf>
    <xf numFmtId="0" fontId="0" fillId="0" borderId="59" xfId="0" applyBorder="1" applyAlignment="1">
      <alignment horizontal="left" vertical="top" wrapText="1"/>
    </xf>
    <xf numFmtId="0" fontId="33" fillId="0" borderId="31" xfId="0" applyFont="1" applyBorder="1" applyAlignment="1">
      <alignment horizontal="left" vertical="center" wrapText="1"/>
    </xf>
    <xf numFmtId="0" fontId="24" fillId="0" borderId="62" xfId="0" applyFont="1" applyBorder="1" applyAlignment="1">
      <alignment horizontal="left" vertical="center" wrapText="1"/>
    </xf>
    <xf numFmtId="0" fontId="33" fillId="0" borderId="7"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8"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top"/>
    </xf>
    <xf numFmtId="0" fontId="0" fillId="0" borderId="13" xfId="0" applyBorder="1" applyAlignment="1">
      <alignment horizontal="center" vertical="top"/>
    </xf>
    <xf numFmtId="0" fontId="0" fillId="0" borderId="9" xfId="0" applyBorder="1" applyAlignment="1">
      <alignment horizontal="center" vertical="top"/>
    </xf>
    <xf numFmtId="0" fontId="0" fillId="0" borderId="8" xfId="0" applyBorder="1" applyAlignment="1">
      <alignment horizontal="center" vertical="top"/>
    </xf>
    <xf numFmtId="0" fontId="33" fillId="0" borderId="48" xfId="0" applyFont="1" applyBorder="1" applyAlignment="1">
      <alignment horizontal="left" vertical="center" wrapText="1"/>
    </xf>
    <xf numFmtId="0" fontId="33" fillId="0" borderId="49" xfId="0" applyFont="1" applyBorder="1" applyAlignment="1">
      <alignment horizontal="left" vertical="center" wrapText="1"/>
    </xf>
    <xf numFmtId="0" fontId="56" fillId="0" borderId="42" xfId="0" applyFont="1" applyBorder="1" applyAlignment="1">
      <alignment horizontal="center" vertical="top"/>
    </xf>
    <xf numFmtId="0" fontId="56" fillId="0" borderId="16" xfId="0" applyFont="1" applyBorder="1" applyAlignment="1">
      <alignment horizontal="center" vertical="top"/>
    </xf>
    <xf numFmtId="0" fontId="56" fillId="0" borderId="30" xfId="0" applyFont="1" applyBorder="1" applyAlignment="1">
      <alignment horizontal="center" vertical="top"/>
    </xf>
    <xf numFmtId="0" fontId="33" fillId="3" borderId="0" xfId="0" applyFont="1" applyFill="1" applyAlignment="1">
      <alignment horizontal="left" vertical="center" wrapText="1"/>
    </xf>
    <xf numFmtId="0" fontId="24" fillId="0" borderId="9" xfId="0" applyFont="1" applyBorder="1" applyAlignment="1">
      <alignment horizontal="center" vertical="top"/>
    </xf>
    <xf numFmtId="0" fontId="24" fillId="0" borderId="8" xfId="0" applyFont="1" applyBorder="1" applyAlignment="1">
      <alignment horizontal="center" vertical="top"/>
    </xf>
    <xf numFmtId="0" fontId="24" fillId="3" borderId="0" xfId="0" applyFont="1" applyFill="1" applyAlignment="1">
      <alignment horizontal="center" vertical="top"/>
    </xf>
    <xf numFmtId="0" fontId="33" fillId="0" borderId="5"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6" xfId="0" applyFont="1" applyBorder="1" applyAlignment="1">
      <alignment horizontal="center" vertical="center" wrapText="1"/>
    </xf>
    <xf numFmtId="0" fontId="24" fillId="0" borderId="11" xfId="0" applyFont="1" applyBorder="1" applyAlignment="1">
      <alignment horizontal="center" vertical="top" wrapText="1"/>
    </xf>
    <xf numFmtId="0" fontId="33" fillId="0" borderId="7" xfId="0" applyFont="1" applyBorder="1" applyAlignment="1">
      <alignment horizontal="left" vertical="top" wrapText="1"/>
    </xf>
    <xf numFmtId="0" fontId="33" fillId="0" borderId="9" xfId="0" applyFont="1" applyBorder="1" applyAlignment="1">
      <alignment horizontal="left" vertical="top" wrapText="1"/>
    </xf>
    <xf numFmtId="0" fontId="33" fillId="0" borderId="8" xfId="0" applyFont="1" applyBorder="1" applyAlignment="1">
      <alignment horizontal="left" vertical="top" wrapText="1"/>
    </xf>
    <xf numFmtId="0" fontId="33" fillId="0" borderId="51" xfId="0" applyFont="1" applyBorder="1" applyAlignment="1">
      <alignment horizontal="center" vertical="center" wrapText="1"/>
    </xf>
    <xf numFmtId="0" fontId="24" fillId="0" borderId="9" xfId="0" applyFont="1" applyBorder="1" applyAlignment="1">
      <alignment horizontal="left" vertical="top" wrapText="1"/>
    </xf>
    <xf numFmtId="0" fontId="24" fillId="0" borderId="8" xfId="0" applyFont="1" applyBorder="1" applyAlignment="1">
      <alignment horizontal="left" vertical="top" wrapText="1"/>
    </xf>
    <xf numFmtId="0" fontId="24" fillId="0" borderId="10" xfId="0" applyFont="1" applyBorder="1" applyAlignment="1">
      <alignment horizontal="left" vertical="top"/>
    </xf>
    <xf numFmtId="0" fontId="24" fillId="0" borderId="6" xfId="0" applyFont="1" applyBorder="1" applyAlignment="1">
      <alignment horizontal="left" vertical="top"/>
    </xf>
    <xf numFmtId="0" fontId="24" fillId="0" borderId="12" xfId="0" applyFont="1" applyBorder="1" applyAlignment="1">
      <alignment horizontal="left" vertical="top"/>
    </xf>
    <xf numFmtId="0" fontId="24" fillId="0" borderId="13" xfId="0" applyFont="1" applyBorder="1" applyAlignment="1">
      <alignment horizontal="left" vertical="top"/>
    </xf>
    <xf numFmtId="0" fontId="24" fillId="0" borderId="44" xfId="0" applyFont="1" applyBorder="1" applyAlignment="1">
      <alignment horizontal="left" vertical="center"/>
    </xf>
    <xf numFmtId="0" fontId="24" fillId="0" borderId="63" xfId="0" applyFont="1" applyBorder="1" applyAlignment="1">
      <alignment horizontal="left" vertical="center"/>
    </xf>
    <xf numFmtId="0" fontId="24" fillId="0" borderId="41" xfId="0" applyFont="1" applyBorder="1" applyAlignment="1">
      <alignment horizontal="center" vertical="top"/>
    </xf>
    <xf numFmtId="0" fontId="24" fillId="0" borderId="45" xfId="0" applyFont="1" applyBorder="1" applyAlignment="1">
      <alignment horizontal="center" vertical="top"/>
    </xf>
    <xf numFmtId="0" fontId="24" fillId="0" borderId="46" xfId="0" applyFont="1" applyBorder="1" applyAlignment="1">
      <alignment horizontal="center" vertical="top"/>
    </xf>
    <xf numFmtId="0" fontId="1" fillId="2" borderId="42" xfId="0" applyFont="1" applyFill="1" applyBorder="1" applyAlignment="1" applyProtection="1">
      <alignment horizontal="left" vertical="center" wrapText="1"/>
    </xf>
    <xf numFmtId="0" fontId="0" fillId="0" borderId="30" xfId="0" applyBorder="1" applyAlignment="1">
      <alignment horizontal="left" vertical="center" wrapText="1"/>
    </xf>
    <xf numFmtId="0" fontId="1" fillId="2" borderId="42"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0" fillId="0" borderId="30" xfId="0" applyBorder="1" applyAlignment="1">
      <alignment horizontal="center"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23" fillId="2" borderId="42" xfId="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 fillId="2" borderId="42"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21" fillId="3" borderId="0" xfId="0" applyFont="1" applyFill="1" applyBorder="1" applyAlignment="1" applyProtection="1">
      <alignment horizontal="left" vertical="center" wrapText="1"/>
    </xf>
    <xf numFmtId="0" fontId="11" fillId="0" borderId="42"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1" fillId="3" borderId="19" xfId="0" applyFont="1" applyFill="1" applyBorder="1" applyAlignment="1" applyProtection="1">
      <alignment horizontal="center" wrapText="1"/>
    </xf>
    <xf numFmtId="0" fontId="1" fillId="2" borderId="30" xfId="0" applyFont="1" applyFill="1" applyBorder="1" applyAlignment="1" applyProtection="1">
      <alignment horizontal="left" vertical="center" wrapText="1"/>
    </xf>
    <xf numFmtId="0" fontId="2" fillId="3" borderId="24" xfId="0" applyFont="1" applyFill="1" applyBorder="1" applyAlignment="1" applyProtection="1">
      <alignment horizontal="center" vertic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1" fillId="0" borderId="18"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23"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 fillId="2" borderId="42" xfId="0" applyFont="1" applyFill="1" applyBorder="1" applyAlignment="1" applyProtection="1">
      <alignment horizontal="center"/>
      <protection locked="0"/>
    </xf>
    <xf numFmtId="0" fontId="0" fillId="0" borderId="16" xfId="0" applyBorder="1"/>
    <xf numFmtId="0" fontId="0" fillId="0" borderId="30" xfId="0" applyBorder="1"/>
    <xf numFmtId="0" fontId="34"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48" xfId="0" applyFont="1" applyFill="1" applyBorder="1" applyAlignment="1" applyProtection="1">
      <alignment horizontal="left" vertical="center" wrapText="1"/>
    </xf>
    <xf numFmtId="0" fontId="1" fillId="2" borderId="49"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1" fillId="2" borderId="55"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2" fillId="2" borderId="44"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2" fillId="3" borderId="32"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5" fillId="4" borderId="1" xfId="0" applyFont="1" applyFill="1" applyBorder="1" applyAlignment="1">
      <alignment horizontal="center"/>
    </xf>
    <xf numFmtId="0" fontId="28" fillId="0" borderId="42" xfId="0" applyFont="1" applyFill="1" applyBorder="1" applyAlignment="1">
      <alignment horizontal="center"/>
    </xf>
    <xf numFmtId="0" fontId="28" fillId="0" borderId="53" xfId="0" applyFont="1" applyFill="1" applyBorder="1" applyAlignment="1">
      <alignment horizontal="center"/>
    </xf>
    <xf numFmtId="0" fontId="31" fillId="3" borderId="24" xfId="0" applyFont="1" applyFill="1" applyBorder="1"/>
    <xf numFmtId="0" fontId="50" fillId="4" borderId="1" xfId="0" applyFont="1" applyFill="1" applyBorder="1" applyAlignment="1">
      <alignment horizontal="center"/>
    </xf>
    <xf numFmtId="0" fontId="42" fillId="11" borderId="40" xfId="0" applyFont="1" applyFill="1" applyBorder="1" applyAlignment="1" applyProtection="1">
      <alignment horizontal="center" vertical="center"/>
    </xf>
    <xf numFmtId="0" fontId="42" fillId="11" borderId="49" xfId="0" applyFont="1" applyFill="1" applyBorder="1" applyAlignment="1" applyProtection="1">
      <alignment horizontal="center" vertical="center"/>
    </xf>
    <xf numFmtId="0" fontId="39" fillId="12" borderId="29" xfId="4" applyFill="1" applyBorder="1" applyAlignment="1" applyProtection="1">
      <alignment horizontal="center"/>
      <protection locked="0"/>
    </xf>
    <xf numFmtId="0" fontId="39" fillId="12" borderId="52" xfId="4" applyFill="1" applyBorder="1" applyAlignment="1" applyProtection="1">
      <alignment horizontal="center"/>
      <protection locked="0"/>
    </xf>
    <xf numFmtId="0" fontId="42" fillId="11" borderId="29" xfId="0" applyFont="1" applyFill="1" applyBorder="1" applyAlignment="1" applyProtection="1">
      <alignment horizontal="center" vertical="center" wrapText="1"/>
    </xf>
    <xf numFmtId="0" fontId="42" fillId="11" borderId="55" xfId="0" applyFont="1" applyFill="1" applyBorder="1" applyAlignment="1" applyProtection="1">
      <alignment horizontal="center" vertical="center" wrapText="1"/>
    </xf>
    <xf numFmtId="0" fontId="47" fillId="12" borderId="29" xfId="4" applyFont="1" applyFill="1" applyBorder="1" applyAlignment="1" applyProtection="1">
      <alignment horizontal="center" vertical="center"/>
      <protection locked="0"/>
    </xf>
    <xf numFmtId="0" fontId="47" fillId="12" borderId="55" xfId="4" applyFont="1"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7" xfId="0" applyFill="1" applyBorder="1" applyAlignment="1" applyProtection="1">
      <alignment horizontal="center" vertical="center"/>
    </xf>
    <xf numFmtId="0" fontId="39" fillId="12" borderId="39" xfId="4" applyFill="1" applyBorder="1" applyAlignment="1" applyProtection="1">
      <alignment horizontal="center" vertical="center"/>
      <protection locked="0"/>
    </xf>
    <xf numFmtId="0" fontId="39" fillId="12" borderId="59" xfId="4" applyFill="1" applyBorder="1" applyAlignment="1" applyProtection="1">
      <alignment horizontal="center" vertical="center"/>
      <protection locked="0"/>
    </xf>
    <xf numFmtId="0" fontId="39" fillId="12" borderId="36" xfId="4" applyFill="1" applyBorder="1" applyAlignment="1" applyProtection="1">
      <alignment horizontal="center" vertical="center"/>
      <protection locked="0"/>
    </xf>
    <xf numFmtId="0" fontId="39" fillId="12" borderId="43" xfId="4" applyFill="1" applyBorder="1" applyAlignment="1" applyProtection="1">
      <alignment horizontal="center" vertical="center"/>
      <protection locked="0"/>
    </xf>
    <xf numFmtId="10" fontId="39" fillId="12" borderId="29" xfId="4" applyNumberFormat="1" applyFill="1" applyBorder="1" applyAlignment="1" applyProtection="1">
      <alignment horizontal="center" vertical="center"/>
      <protection locked="0"/>
    </xf>
    <xf numFmtId="10" fontId="39" fillId="12" borderId="55" xfId="4" applyNumberFormat="1" applyFill="1" applyBorder="1" applyAlignment="1" applyProtection="1">
      <alignment horizontal="center" vertical="center"/>
      <protection locked="0"/>
    </xf>
    <xf numFmtId="0" fontId="29" fillId="3" borderId="19" xfId="0" applyFont="1" applyFill="1" applyBorder="1" applyAlignment="1">
      <alignment horizontal="center" vertical="center"/>
    </xf>
    <xf numFmtId="0" fontId="19"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3" fillId="3" borderId="23" xfId="1" applyFill="1" applyBorder="1" applyAlignment="1" applyProtection="1">
      <alignment horizontal="center" vertical="top" wrapText="1"/>
    </xf>
    <xf numFmtId="0" fontId="23" fillId="3" borderId="24" xfId="1" applyFill="1" applyBorder="1" applyAlignment="1" applyProtection="1">
      <alignment horizontal="center" vertical="top" wrapText="1"/>
    </xf>
    <xf numFmtId="0" fontId="36" fillId="2" borderId="29" xfId="0" applyFont="1" applyFill="1" applyBorder="1" applyAlignment="1">
      <alignment horizontal="center" vertical="center"/>
    </xf>
    <xf numFmtId="0" fontId="36" fillId="2" borderId="51" xfId="0" applyFont="1" applyFill="1" applyBorder="1" applyAlignment="1">
      <alignment horizontal="center" vertical="center"/>
    </xf>
    <xf numFmtId="0" fontId="36" fillId="2" borderId="55" xfId="0" applyFont="1" applyFill="1" applyBorder="1" applyAlignment="1">
      <alignment horizontal="center" vertical="center"/>
    </xf>
    <xf numFmtId="0" fontId="0" fillId="0" borderId="39" xfId="0" applyBorder="1" applyAlignment="1" applyProtection="1">
      <alignment horizontal="left" vertical="center" wrapText="1"/>
    </xf>
    <xf numFmtId="0" fontId="0" fillId="0" borderId="59" xfId="0" applyBorder="1" applyAlignment="1" applyProtection="1">
      <alignment horizontal="left" vertical="center" wrapText="1"/>
    </xf>
    <xf numFmtId="0" fontId="47" fillId="8" borderId="29" xfId="4" applyFont="1" applyBorder="1" applyAlignment="1" applyProtection="1">
      <alignment horizontal="center" vertical="center"/>
      <protection locked="0"/>
    </xf>
    <xf numFmtId="0" fontId="47" fillId="8" borderId="55" xfId="4" applyFont="1" applyBorder="1" applyAlignment="1" applyProtection="1">
      <alignment horizontal="center" vertical="center"/>
      <protection locked="0"/>
    </xf>
    <xf numFmtId="0" fontId="42" fillId="11" borderId="48" xfId="0" applyFont="1" applyFill="1" applyBorder="1" applyAlignment="1" applyProtection="1">
      <alignment horizontal="center" vertical="center"/>
    </xf>
    <xf numFmtId="0" fontId="39" fillId="8" borderId="29" xfId="4" applyBorder="1" applyAlignment="1" applyProtection="1">
      <alignment horizontal="left" vertical="center" wrapText="1"/>
      <protection locked="0"/>
    </xf>
    <xf numFmtId="0" fontId="39" fillId="8" borderId="51" xfId="4" applyBorder="1" applyAlignment="1" applyProtection="1">
      <alignment horizontal="left" vertical="center" wrapText="1"/>
      <protection locked="0"/>
    </xf>
    <xf numFmtId="0" fontId="39" fillId="8" borderId="52" xfId="4" applyBorder="1" applyAlignment="1" applyProtection="1">
      <alignment horizontal="left" vertical="center" wrapText="1"/>
      <protection locked="0"/>
    </xf>
    <xf numFmtId="0" fontId="39" fillId="12" borderId="29" xfId="4" applyFill="1" applyBorder="1" applyAlignment="1" applyProtection="1">
      <alignment horizontal="left" vertical="center" wrapText="1"/>
      <protection locked="0"/>
    </xf>
    <xf numFmtId="0" fontId="39" fillId="12" borderId="51"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0" fillId="0" borderId="56" xfId="0"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0" fillId="10" borderId="42"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39" fillId="8" borderId="29" xfId="4"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0" fontId="39" fillId="8" borderId="39" xfId="4" applyBorder="1" applyAlignment="1" applyProtection="1">
      <alignment horizontal="center" vertical="center"/>
      <protection locked="0"/>
    </xf>
    <xf numFmtId="0" fontId="39" fillId="8" borderId="59" xfId="4" applyBorder="1" applyAlignment="1" applyProtection="1">
      <alignment horizontal="center" vertical="center"/>
      <protection locked="0"/>
    </xf>
    <xf numFmtId="0" fontId="39" fillId="9" borderId="39" xfId="4" applyFill="1" applyBorder="1" applyAlignment="1" applyProtection="1">
      <alignment horizontal="center" vertical="center"/>
      <protection locked="0"/>
    </xf>
    <xf numFmtId="0" fontId="39" fillId="9" borderId="59" xfId="4" applyFill="1" applyBorder="1" applyAlignment="1" applyProtection="1">
      <alignment horizontal="center" vertical="center"/>
      <protection locked="0"/>
    </xf>
    <xf numFmtId="0" fontId="39" fillId="8" borderId="36" xfId="4" applyBorder="1" applyAlignment="1" applyProtection="1">
      <alignment horizontal="center" vertical="center"/>
      <protection locked="0"/>
    </xf>
    <xf numFmtId="0" fontId="39" fillId="8" borderId="43" xfId="4" applyBorder="1" applyAlignment="1" applyProtection="1">
      <alignment horizontal="center" vertical="center"/>
      <protection locked="0"/>
    </xf>
    <xf numFmtId="0" fontId="0" fillId="0" borderId="10" xfId="0" applyBorder="1" applyAlignment="1" applyProtection="1">
      <alignment horizontal="center" vertical="center" wrapText="1"/>
    </xf>
    <xf numFmtId="0" fontId="42" fillId="11" borderId="58" xfId="0" applyFont="1" applyFill="1" applyBorder="1" applyAlignment="1" applyProtection="1">
      <alignment horizontal="center" vertical="center"/>
    </xf>
    <xf numFmtId="0" fontId="42" fillId="11" borderId="47" xfId="0" applyFont="1" applyFill="1" applyBorder="1" applyAlignment="1" applyProtection="1">
      <alignment horizontal="center" vertical="center"/>
    </xf>
    <xf numFmtId="0" fontId="39" fillId="8" borderId="29" xfId="4" applyBorder="1" applyAlignment="1" applyProtection="1">
      <alignment horizontal="center" vertical="center"/>
      <protection locked="0"/>
    </xf>
    <xf numFmtId="0" fontId="39" fillId="8" borderId="55" xfId="4" applyBorder="1" applyAlignment="1" applyProtection="1">
      <alignment horizontal="center" vertical="center"/>
      <protection locked="0"/>
    </xf>
    <xf numFmtId="0" fontId="39" fillId="12" borderId="29" xfId="4" applyFill="1"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8" borderId="55"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39" fillId="12" borderId="29" xfId="4" applyFill="1" applyBorder="1" applyAlignment="1" applyProtection="1">
      <alignment horizontal="center" vertical="center" wrapText="1"/>
      <protection locked="0"/>
    </xf>
    <xf numFmtId="0" fontId="39" fillId="12" borderId="52" xfId="4"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0" fillId="10" borderId="56" xfId="0" applyFill="1" applyBorder="1" applyAlignment="1" applyProtection="1">
      <alignment horizontal="left" vertical="center" wrapText="1"/>
    </xf>
    <xf numFmtId="0" fontId="39" fillId="8" borderId="29" xfId="4" applyBorder="1" applyAlignment="1" applyProtection="1">
      <alignment horizontal="center"/>
      <protection locked="0"/>
    </xf>
    <xf numFmtId="0" fontId="39" fillId="8" borderId="52" xfId="4" applyBorder="1" applyAlignment="1" applyProtection="1">
      <alignment horizontal="center"/>
      <protection locked="0"/>
    </xf>
    <xf numFmtId="0" fontId="39" fillId="12" borderId="51" xfId="4" applyFill="1" applyBorder="1" applyAlignment="1" applyProtection="1">
      <alignment horizontal="center" vertical="center"/>
      <protection locked="0"/>
    </xf>
    <xf numFmtId="0" fontId="39" fillId="12" borderId="52" xfId="4" applyFill="1" applyBorder="1" applyAlignment="1" applyProtection="1">
      <alignment horizontal="center" vertical="center"/>
      <protection locked="0"/>
    </xf>
    <xf numFmtId="0" fontId="39" fillId="12" borderId="50"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39" fillId="8" borderId="51" xfId="4" applyBorder="1" applyAlignment="1" applyProtection="1">
      <alignment horizontal="center" vertical="center"/>
      <protection locked="0"/>
    </xf>
    <xf numFmtId="10" fontId="39" fillId="8" borderId="29" xfId="4" applyNumberFormat="1" applyBorder="1" applyAlignment="1" applyProtection="1">
      <alignment horizontal="center" vertical="center" wrapText="1"/>
      <protection locked="0"/>
    </xf>
    <xf numFmtId="10" fontId="39" fillId="8" borderId="55" xfId="4" applyNumberFormat="1" applyBorder="1" applyAlignment="1" applyProtection="1">
      <alignment horizontal="center" vertical="center" wrapText="1"/>
      <protection locked="0"/>
    </xf>
    <xf numFmtId="0" fontId="39" fillId="8" borderId="51" xfId="4" applyBorder="1" applyAlignment="1" applyProtection="1">
      <alignment horizontal="center" vertical="center" wrapText="1"/>
      <protection locked="0"/>
    </xf>
    <xf numFmtId="0" fontId="42" fillId="11" borderId="40" xfId="0" applyFont="1" applyFill="1" applyBorder="1" applyAlignment="1" applyProtection="1">
      <alignment horizontal="center" vertical="center" wrapText="1"/>
    </xf>
    <xf numFmtId="0" fontId="42" fillId="11" borderId="58" xfId="0" applyFont="1" applyFill="1" applyBorder="1" applyAlignment="1" applyProtection="1">
      <alignment horizontal="center" vertical="center" wrapText="1"/>
    </xf>
    <xf numFmtId="0" fontId="42" fillId="11" borderId="47" xfId="0" applyFont="1" applyFill="1" applyBorder="1" applyAlignment="1" applyProtection="1">
      <alignment horizontal="center" vertical="center" wrapText="1"/>
    </xf>
    <xf numFmtId="0" fontId="0" fillId="0" borderId="28" xfId="0" applyBorder="1" applyAlignment="1" applyProtection="1">
      <alignment horizontal="left" vertical="center" wrapText="1"/>
    </xf>
    <xf numFmtId="0" fontId="39" fillId="12" borderId="39" xfId="4" applyFill="1" applyBorder="1" applyAlignment="1" applyProtection="1">
      <alignment horizontal="center" wrapText="1"/>
      <protection locked="0"/>
    </xf>
    <xf numFmtId="0" fontId="39" fillId="12" borderId="59" xfId="4" applyFill="1" applyBorder="1" applyAlignment="1" applyProtection="1">
      <alignment horizontal="center" wrapText="1"/>
      <protection locked="0"/>
    </xf>
    <xf numFmtId="0" fontId="39" fillId="12" borderId="36" xfId="4" applyFill="1" applyBorder="1" applyAlignment="1" applyProtection="1">
      <alignment horizontal="center" wrapText="1"/>
      <protection locked="0"/>
    </xf>
    <xf numFmtId="0" fontId="39" fillId="12" borderId="43" xfId="4" applyFill="1" applyBorder="1" applyAlignment="1" applyProtection="1">
      <alignment horizontal="center" wrapText="1"/>
      <protection locked="0"/>
    </xf>
    <xf numFmtId="0" fontId="39" fillId="8" borderId="39" xfId="4" applyBorder="1" applyAlignment="1" applyProtection="1">
      <alignment horizontal="center" wrapText="1"/>
      <protection locked="0"/>
    </xf>
    <xf numFmtId="0" fontId="39" fillId="8" borderId="59" xfId="4" applyBorder="1" applyAlignment="1" applyProtection="1">
      <alignment horizontal="center" wrapText="1"/>
      <protection locked="0"/>
    </xf>
    <xf numFmtId="0" fontId="39" fillId="8" borderId="36" xfId="4" applyBorder="1" applyAlignment="1" applyProtection="1">
      <alignment horizontal="center" wrapText="1"/>
      <protection locked="0"/>
    </xf>
    <xf numFmtId="0" fontId="39" fillId="8" borderId="43" xfId="4" applyBorder="1" applyAlignment="1" applyProtection="1">
      <alignment horizontal="center" wrapText="1"/>
      <protection locked="0"/>
    </xf>
    <xf numFmtId="0" fontId="47" fillId="8" borderId="29"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29"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47" fillId="12" borderId="39" xfId="4" applyFont="1" applyFill="1" applyBorder="1" applyAlignment="1" applyProtection="1">
      <alignment horizontal="center" vertical="center"/>
      <protection locked="0"/>
    </xf>
    <xf numFmtId="0" fontId="47" fillId="12" borderId="59" xfId="4" applyFont="1" applyFill="1" applyBorder="1" applyAlignment="1" applyProtection="1">
      <alignment horizontal="center" vertical="center"/>
      <protection locked="0"/>
    </xf>
    <xf numFmtId="0" fontId="47" fillId="8" borderId="39" xfId="4" applyFont="1" applyBorder="1" applyAlignment="1" applyProtection="1">
      <alignment horizontal="center" vertical="center"/>
      <protection locked="0"/>
    </xf>
    <xf numFmtId="0" fontId="47" fillId="8" borderId="59" xfId="4" applyFont="1" applyBorder="1" applyAlignment="1" applyProtection="1">
      <alignment horizontal="center" vertical="center"/>
      <protection locked="0"/>
    </xf>
    <xf numFmtId="0" fontId="40" fillId="0" borderId="0" xfId="0" applyFont="1" applyAlignment="1" applyProtection="1">
      <alignment horizontal="left"/>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292100</xdr:rowOff>
        </xdr:from>
        <xdr:to>
          <xdr:col>6</xdr:col>
          <xdr:colOff>508000</xdr:colOff>
          <xdr:row>7</xdr:row>
          <xdr:rowOff>444500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50800</xdr:rowOff>
        </xdr:from>
        <xdr:to>
          <xdr:col>5</xdr:col>
          <xdr:colOff>1866900</xdr:colOff>
          <xdr:row>7</xdr:row>
          <xdr:rowOff>254000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397250" y="3714750"/>
              <a:ext cx="1066800" cy="3727450"/>
              <a:chOff x="3057525" y="5286375"/>
              <a:chExt cx="1066800" cy="219075"/>
            </a:xfrm>
          </xdr:grpSpPr>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397250" y="7413625"/>
              <a:ext cx="1066800" cy="3632200"/>
              <a:chOff x="3057525" y="5286375"/>
              <a:chExt cx="1066800" cy="219075"/>
            </a:xfrm>
          </xdr:grpSpPr>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397250" y="11017250"/>
              <a:ext cx="1066800" cy="3568700"/>
              <a:chOff x="3057525" y="5286375"/>
              <a:chExt cx="1066800" cy="219075"/>
            </a:xfrm>
          </xdr:grpSpPr>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397250" y="14557375"/>
              <a:ext cx="1066800" cy="219075"/>
              <a:chOff x="3057525" y="5286375"/>
              <a:chExt cx="1066800" cy="219075"/>
            </a:xfrm>
          </xdr:grpSpPr>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400-00000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400-00000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46750" y="3468688"/>
              <a:ext cx="1066800" cy="274637"/>
              <a:chOff x="3057525" y="5286375"/>
              <a:chExt cx="1066800" cy="219075"/>
            </a:xfrm>
          </xdr:grpSpPr>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400-00000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46750" y="3719763"/>
              <a:ext cx="1066800" cy="3727450"/>
              <a:chOff x="3057525" y="5286375"/>
              <a:chExt cx="1066800" cy="219075"/>
            </a:xfrm>
          </xdr:grpSpPr>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397250" y="19756438"/>
              <a:ext cx="1066800" cy="282575"/>
              <a:chOff x="3057525" y="5286375"/>
              <a:chExt cx="1066800" cy="219075"/>
            </a:xfrm>
          </xdr:grpSpPr>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397250" y="20010438"/>
              <a:ext cx="1066800" cy="3648075"/>
              <a:chOff x="3057525" y="5286375"/>
              <a:chExt cx="1066800" cy="219075"/>
            </a:xfrm>
          </xdr:grpSpPr>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400-000011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400-000012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397250" y="23629938"/>
              <a:ext cx="1066800" cy="2393950"/>
              <a:chOff x="3057525" y="5286375"/>
              <a:chExt cx="1066800" cy="219075"/>
            </a:xfrm>
          </xdr:grpSpPr>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400-00001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400-00001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397250" y="25995313"/>
              <a:ext cx="1066800" cy="2870200"/>
              <a:chOff x="3057525" y="5286375"/>
              <a:chExt cx="1066800" cy="219075"/>
            </a:xfrm>
          </xdr:grpSpPr>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400-00001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400-00001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397250" y="28836938"/>
              <a:ext cx="1066800" cy="282575"/>
              <a:chOff x="3057525" y="5286375"/>
              <a:chExt cx="1066800" cy="219075"/>
            </a:xfrm>
          </xdr:grpSpPr>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400-00001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400-00001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397250" y="29090938"/>
              <a:ext cx="1066800" cy="282575"/>
              <a:chOff x="3057525" y="5286375"/>
              <a:chExt cx="1066800" cy="219075"/>
            </a:xfrm>
          </xdr:grpSpPr>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400-00001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400-00001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397250" y="29344938"/>
              <a:ext cx="1066800" cy="219075"/>
              <a:chOff x="3057525" y="5286375"/>
              <a:chExt cx="1066800" cy="219075"/>
            </a:xfrm>
          </xdr:grpSpPr>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400-00001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400-00001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397250" y="29598938"/>
              <a:ext cx="1066800" cy="282575"/>
              <a:chOff x="3057525" y="5286375"/>
              <a:chExt cx="1066800" cy="219075"/>
            </a:xfrm>
          </xdr:grpSpPr>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400-00001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397250" y="29852938"/>
              <a:ext cx="1066800" cy="282575"/>
              <a:chOff x="3057525" y="5286375"/>
              <a:chExt cx="1066800" cy="219075"/>
            </a:xfrm>
          </xdr:grpSpPr>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400-00001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400-00002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397250" y="30106938"/>
              <a:ext cx="1066800" cy="282575"/>
              <a:chOff x="3057525" y="5286375"/>
              <a:chExt cx="1066800" cy="219075"/>
            </a:xfrm>
          </xdr:grpSpPr>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46750" y="30106938"/>
              <a:ext cx="1066800" cy="282575"/>
              <a:chOff x="3057525" y="5286375"/>
              <a:chExt cx="1066800" cy="219075"/>
            </a:xfrm>
          </xdr:grpSpPr>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46750" y="29852938"/>
              <a:ext cx="1066800" cy="282575"/>
              <a:chOff x="3057525" y="5286375"/>
              <a:chExt cx="1066800" cy="219075"/>
            </a:xfrm>
          </xdr:grpSpPr>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400-00002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400-00002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46750" y="29598938"/>
              <a:ext cx="1066800" cy="282575"/>
              <a:chOff x="3057525" y="5286375"/>
              <a:chExt cx="1066800" cy="219075"/>
            </a:xfrm>
          </xdr:grpSpPr>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46750" y="29344938"/>
              <a:ext cx="1066800" cy="219075"/>
              <a:chOff x="3057525" y="5286375"/>
              <a:chExt cx="1066800" cy="219075"/>
            </a:xfrm>
          </xdr:grpSpPr>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46750" y="29090938"/>
              <a:ext cx="1066800" cy="282575"/>
              <a:chOff x="3057525" y="5286375"/>
              <a:chExt cx="1066800" cy="219075"/>
            </a:xfrm>
          </xdr:grpSpPr>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400-00002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400-00002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46750" y="28836938"/>
              <a:ext cx="1066800" cy="282575"/>
              <a:chOff x="3057525" y="5286375"/>
              <a:chExt cx="1066800" cy="219075"/>
            </a:xfrm>
          </xdr:grpSpPr>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400-00002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400-00002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46750" y="25995313"/>
              <a:ext cx="1066800" cy="2870200"/>
              <a:chOff x="3057525" y="5286375"/>
              <a:chExt cx="1066800" cy="219075"/>
            </a:xfrm>
          </xdr:grpSpPr>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400-00002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400-00003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46750" y="23629938"/>
              <a:ext cx="1066800" cy="2393950"/>
              <a:chOff x="3057525" y="5286375"/>
              <a:chExt cx="1066800" cy="219075"/>
            </a:xfrm>
          </xdr:grpSpPr>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400-000031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400-000032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46750" y="20010438"/>
              <a:ext cx="1066800" cy="3648075"/>
              <a:chOff x="3057525" y="5286375"/>
              <a:chExt cx="1066800" cy="219075"/>
            </a:xfrm>
          </xdr:grpSpPr>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400-00003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400-00003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46750" y="19756438"/>
              <a:ext cx="1066800" cy="282575"/>
              <a:chOff x="3057525" y="5286375"/>
              <a:chExt cx="1066800" cy="219075"/>
            </a:xfrm>
          </xdr:grpSpPr>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400-00003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400-00003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46750" y="14557375"/>
              <a:ext cx="1066800" cy="219075"/>
              <a:chOff x="3057525" y="5286375"/>
              <a:chExt cx="1066800" cy="219075"/>
            </a:xfrm>
          </xdr:grpSpPr>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400-00003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400-00003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46750" y="7413625"/>
              <a:ext cx="1066800" cy="3632200"/>
              <a:chOff x="3057525" y="5286375"/>
              <a:chExt cx="1066800" cy="219075"/>
            </a:xfrm>
          </xdr:grpSpPr>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400-00003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400-00003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46750" y="11017250"/>
              <a:ext cx="1066800" cy="3568700"/>
              <a:chOff x="3057525" y="5286375"/>
              <a:chExt cx="1066800" cy="219075"/>
            </a:xfrm>
          </xdr:grpSpPr>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400-00003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400-00003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397250" y="3468688"/>
              <a:ext cx="1066800" cy="274637"/>
              <a:chOff x="3057525" y="5286375"/>
              <a:chExt cx="1066800" cy="219075"/>
            </a:xfrm>
          </xdr:grpSpPr>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400-00003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400-00003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397250" y="40020875"/>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46750" y="33353375"/>
              <a:ext cx="1066800" cy="508000"/>
              <a:chOff x="3057525" y="5286375"/>
              <a:chExt cx="1066800" cy="219075"/>
            </a:xfrm>
          </xdr:grpSpPr>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400-00003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400-00004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784850" y="40182800"/>
              <a:ext cx="2257425" cy="333375"/>
              <a:chOff x="30480" y="148175"/>
              <a:chExt cx="18553" cy="2191"/>
            </a:xfrm>
          </xdr:grpSpPr>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400-00004134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400-00004234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400-00004334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46750" y="46069250"/>
              <a:ext cx="1855304" cy="762000"/>
              <a:chOff x="3048000" y="14817587"/>
              <a:chExt cx="1855304" cy="219075"/>
            </a:xfrm>
          </xdr:grpSpPr>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400-00004434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400-0000453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400-00004634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39</xdr:row>
          <xdr:rowOff>0</xdr:rowOff>
        </xdr:from>
        <xdr:to>
          <xdr:col>5</xdr:col>
          <xdr:colOff>474179</xdr:colOff>
          <xdr:row>40</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85556" y="22671852"/>
              <a:ext cx="1830413" cy="572284"/>
              <a:chOff x="3047997" y="14817587"/>
              <a:chExt cx="1855304" cy="219075"/>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3047997" y="14817587"/>
                <a:ext cx="51435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4105692" y="14817587"/>
                <a:ext cx="79760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oneCellAnchor>
    <xdr:from>
      <xdr:col>2</xdr:col>
      <xdr:colOff>2759096</xdr:colOff>
      <xdr:row>7</xdr:row>
      <xdr:rowOff>313284</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 5">
              <a:extLst>
                <a:ext uri="{FF2B5EF4-FFF2-40B4-BE49-F238E27FC236}">
                  <a16:creationId xmlns:a16="http://schemas.microsoft.com/office/drawing/2014/main" id="{00000000-0008-0000-0500-000006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Dropbox/000-AF-Fiji/02%20Implementing%20Partners/18-008%20Fiji%20MLG%20MHCD/AoC/gy%204.%20ANNEX_C__FUNDING_AUTHORISATION_(BUDGET)_AND_COUNTERPART_CONTRIBUTION_AF_Fiji%20w%20commen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Dropbox/000-AF-Fiji/02%20Implementing%20Partners/18-009%20Fiji%20Live%20and%20Learn%20EE%20NGO/AoC/budget%20amendment/Annex%208%20Budget_&amp;_Financial%20Reporting%20amended%20mars%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Dropbox/000-AF-Fiji/09%20Finance%20&amp;%20Planning/Fiji%20detailed%20planning%20YEAR%201%20upd%2020190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C a) Budget (Activities)"/>
      <sheetName val="ANNEX C - C) BUDGET (Funding A)"/>
      <sheetName val="ANNEX X - Financial Reporting "/>
      <sheetName val="Sheet3"/>
    </sheetNames>
    <sheetDataSet>
      <sheetData sheetId="0">
        <row r="4">
          <cell r="F4">
            <v>67143</v>
          </cell>
        </row>
        <row r="5">
          <cell r="F5">
            <v>30000</v>
          </cell>
        </row>
        <row r="6">
          <cell r="F6">
            <v>45000</v>
          </cell>
        </row>
        <row r="7">
          <cell r="F7">
            <v>23000</v>
          </cell>
        </row>
        <row r="10">
          <cell r="F10">
            <v>10000</v>
          </cell>
        </row>
        <row r="11">
          <cell r="F11">
            <v>10000</v>
          </cell>
        </row>
        <row r="17">
          <cell r="F17">
            <v>25000</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C - Budget"/>
      <sheetName val="Annex X Financial Reporting"/>
      <sheetName val="Sheet3"/>
    </sheetNames>
    <sheetDataSet>
      <sheetData sheetId="0" refreshError="1"/>
      <sheetData sheetId="1">
        <row r="76">
          <cell r="H76">
            <v>10000.416666666666</v>
          </cell>
          <cell r="J76">
            <v>49999.854166666664</v>
          </cell>
          <cell r="L76">
            <v>36499.729166666664</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HCD budget Y1 w rep at 03-03"/>
      <sheetName val="MHCD,LG budget Y1"/>
      <sheetName val="detailed planning tbd at 0703"/>
      <sheetName val="detailed planning full"/>
      <sheetName val="Budget and IE"/>
    </sheetNames>
    <sheetDataSet>
      <sheetData sheetId="0" refreshError="1"/>
      <sheetData sheetId="1" refreshError="1"/>
      <sheetData sheetId="2" refreshError="1"/>
      <sheetData sheetId="3" refreshError="1"/>
      <sheetData sheetId="4">
        <row r="2">
          <cell r="H2">
            <v>67143</v>
          </cell>
        </row>
        <row r="3">
          <cell r="H3">
            <v>30000</v>
          </cell>
        </row>
        <row r="4">
          <cell r="H4">
            <v>45000</v>
          </cell>
          <cell r="K4">
            <v>15000</v>
          </cell>
        </row>
        <row r="5">
          <cell r="H5">
            <v>23000</v>
          </cell>
        </row>
        <row r="7">
          <cell r="F7">
            <v>30000</v>
          </cell>
        </row>
        <row r="8">
          <cell r="F8">
            <v>50000</v>
          </cell>
        </row>
        <row r="9">
          <cell r="F9">
            <v>50000</v>
          </cell>
        </row>
        <row r="10">
          <cell r="G10">
            <v>75000</v>
          </cell>
        </row>
        <row r="11">
          <cell r="G11">
            <v>25000</v>
          </cell>
        </row>
        <row r="15">
          <cell r="G15">
            <v>30000</v>
          </cell>
          <cell r="K15">
            <v>30000</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12-08T08:36:20.92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ernhard.barth@un.rog" TargetMode="External"/><Relationship Id="rId7" Type="http://schemas.openxmlformats.org/officeDocument/2006/relationships/drawing" Target="../drawings/drawing1.xml"/><Relationship Id="rId2" Type="http://schemas.openxmlformats.org/officeDocument/2006/relationships/hyperlink" Target="mailto:sanjeeva.perera@govnet.gov.fj%20and" TargetMode="External"/><Relationship Id="rId1" Type="http://schemas.openxmlformats.org/officeDocument/2006/relationships/hyperlink" Target="mailto:silvia.gallo@un.org" TargetMode="External"/><Relationship Id="rId6" Type="http://schemas.openxmlformats.org/officeDocument/2006/relationships/printerSettings" Target="../printerSettings/printerSettings1.bin"/><Relationship Id="rId5" Type="http://schemas.openxmlformats.org/officeDocument/2006/relationships/hyperlink" Target="mailto:makereta.konrote@govnet.gov.fj" TargetMode="External"/><Relationship Id="rId4" Type="http://schemas.openxmlformats.org/officeDocument/2006/relationships/hyperlink" Target="mailto:doris.susau@livelearn.org"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Bernhard.Barth@un.org" TargetMode="External"/><Relationship Id="rId2" Type="http://schemas.openxmlformats.org/officeDocument/2006/relationships/hyperlink" Target="mailto:Bernhard.Barth@un.org" TargetMode="External"/><Relationship Id="rId1" Type="http://schemas.openxmlformats.org/officeDocument/2006/relationships/hyperlink" Target="mailto:silvia.gallo@un.org" TargetMode="External"/><Relationship Id="rId5" Type="http://schemas.openxmlformats.org/officeDocument/2006/relationships/printerSettings" Target="../printerSettings/printerSettings7.bin"/><Relationship Id="rId4" Type="http://schemas.openxmlformats.org/officeDocument/2006/relationships/hyperlink" Target="mailto:Bernhard.Barth@u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abSelected="1" zoomScale="98" zoomScaleNormal="98" workbookViewId="0">
      <selection activeCell="D31" sqref="D31"/>
    </sheetView>
  </sheetViews>
  <sheetFormatPr defaultColWidth="102.36328125" defaultRowHeight="14"/>
  <cols>
    <col min="1" max="1" width="2.453125" style="1" customWidth="1"/>
    <col min="2" max="2" width="10.81640625" style="145" customWidth="1"/>
    <col min="3" max="3" width="14.81640625" style="145" customWidth="1"/>
    <col min="4" max="4" width="87.1796875" style="1" customWidth="1"/>
    <col min="5" max="5" width="3.6328125" style="1" customWidth="1"/>
    <col min="6" max="6" width="9.1796875" style="1" customWidth="1"/>
    <col min="7" max="7" width="12.36328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6328125" style="1" customWidth="1"/>
    <col min="253" max="254" width="9.1796875" style="1" customWidth="1"/>
    <col min="255" max="255" width="17.36328125" style="1" customWidth="1"/>
    <col min="256" max="16384" width="102.36328125" style="1"/>
  </cols>
  <sheetData>
    <row r="1" spans="2:16" ht="14.5" thickBot="1"/>
    <row r="2" spans="2:16" ht="14.5" thickBot="1">
      <c r="B2" s="146"/>
      <c r="C2" s="147"/>
      <c r="D2" s="81"/>
      <c r="E2" s="82"/>
    </row>
    <row r="3" spans="2:16" ht="18" thickBot="1">
      <c r="B3" s="148"/>
      <c r="C3" s="149"/>
      <c r="D3" s="93" t="s">
        <v>244</v>
      </c>
      <c r="E3" s="84"/>
    </row>
    <row r="4" spans="2:16" ht="14.5" thickBot="1">
      <c r="B4" s="148"/>
      <c r="C4" s="149"/>
      <c r="D4" s="83"/>
      <c r="E4" s="84"/>
    </row>
    <row r="5" spans="2:16" ht="14.5" thickBot="1">
      <c r="B5" s="148"/>
      <c r="C5" s="152" t="s">
        <v>287</v>
      </c>
      <c r="D5" s="316" t="s">
        <v>678</v>
      </c>
      <c r="E5" s="84"/>
    </row>
    <row r="6" spans="2:16" s="3" customFormat="1" ht="14.5" thickBot="1">
      <c r="B6" s="150"/>
      <c r="C6" s="91"/>
      <c r="D6" s="51"/>
      <c r="E6" s="49"/>
      <c r="G6" s="2"/>
      <c r="H6" s="2"/>
      <c r="I6" s="2"/>
      <c r="J6" s="2"/>
      <c r="K6" s="2"/>
      <c r="L6" s="2"/>
      <c r="M6" s="2"/>
      <c r="N6" s="2"/>
      <c r="O6" s="2"/>
      <c r="P6" s="2"/>
    </row>
    <row r="7" spans="2:16" s="3" customFormat="1" ht="30.75" customHeight="1" thickBot="1">
      <c r="B7" s="150"/>
      <c r="C7" s="85" t="s">
        <v>214</v>
      </c>
      <c r="D7" s="14" t="s">
        <v>679</v>
      </c>
      <c r="E7" s="49"/>
      <c r="G7" s="2"/>
      <c r="H7" s="2"/>
      <c r="I7" s="2"/>
      <c r="J7" s="2"/>
      <c r="K7" s="2"/>
      <c r="L7" s="2"/>
      <c r="M7" s="2"/>
      <c r="N7" s="2"/>
      <c r="O7" s="2"/>
      <c r="P7" s="2"/>
    </row>
    <row r="8" spans="2:16" s="3" customFormat="1" hidden="1">
      <c r="B8" s="148"/>
      <c r="C8" s="149"/>
      <c r="D8" s="83"/>
      <c r="E8" s="49"/>
      <c r="G8" s="2"/>
      <c r="H8" s="2"/>
      <c r="I8" s="2"/>
      <c r="J8" s="2"/>
      <c r="K8" s="2"/>
      <c r="L8" s="2"/>
      <c r="M8" s="2"/>
      <c r="N8" s="2"/>
      <c r="O8" s="2"/>
      <c r="P8" s="2"/>
    </row>
    <row r="9" spans="2:16" s="3" customFormat="1" hidden="1">
      <c r="B9" s="148"/>
      <c r="C9" s="149"/>
      <c r="D9" s="83"/>
      <c r="E9" s="49"/>
      <c r="G9" s="2"/>
      <c r="H9" s="2"/>
      <c r="I9" s="2"/>
      <c r="J9" s="2"/>
      <c r="K9" s="2"/>
      <c r="L9" s="2"/>
      <c r="M9" s="2"/>
      <c r="N9" s="2"/>
      <c r="O9" s="2"/>
      <c r="P9" s="2"/>
    </row>
    <row r="10" spans="2:16" s="3" customFormat="1" hidden="1">
      <c r="B10" s="148"/>
      <c r="C10" s="149"/>
      <c r="D10" s="83"/>
      <c r="E10" s="49"/>
      <c r="G10" s="2"/>
      <c r="H10" s="2"/>
      <c r="I10" s="2"/>
      <c r="J10" s="2"/>
      <c r="K10" s="2"/>
      <c r="L10" s="2"/>
      <c r="M10" s="2"/>
      <c r="N10" s="2"/>
      <c r="O10" s="2"/>
      <c r="P10" s="2"/>
    </row>
    <row r="11" spans="2:16" s="3" customFormat="1" hidden="1">
      <c r="B11" s="148"/>
      <c r="C11" s="149"/>
      <c r="D11" s="83"/>
      <c r="E11" s="49"/>
      <c r="G11" s="2"/>
      <c r="H11" s="2"/>
      <c r="I11" s="2"/>
      <c r="J11" s="2"/>
      <c r="K11" s="2"/>
      <c r="L11" s="2"/>
      <c r="M11" s="2"/>
      <c r="N11" s="2"/>
      <c r="O11" s="2"/>
      <c r="P11" s="2"/>
    </row>
    <row r="12" spans="2:16" s="3" customFormat="1" ht="14.5" thickBot="1">
      <c r="B12" s="150"/>
      <c r="C12" s="91"/>
      <c r="D12" s="51"/>
      <c r="E12" s="49"/>
      <c r="G12" s="2"/>
      <c r="H12" s="2"/>
      <c r="I12" s="2"/>
      <c r="J12" s="2"/>
      <c r="K12" s="2"/>
      <c r="L12" s="2"/>
      <c r="M12" s="2"/>
      <c r="N12" s="2"/>
      <c r="O12" s="2"/>
      <c r="P12" s="2"/>
    </row>
    <row r="13" spans="2:16" s="3" customFormat="1" ht="294.5" thickBot="1">
      <c r="B13" s="150"/>
      <c r="C13" s="86" t="s">
        <v>0</v>
      </c>
      <c r="D13" s="14" t="s">
        <v>680</v>
      </c>
      <c r="E13" s="49"/>
      <c r="G13" s="2"/>
      <c r="H13" s="2"/>
      <c r="I13" s="2"/>
      <c r="J13" s="2"/>
      <c r="K13" s="2"/>
      <c r="L13" s="2"/>
      <c r="M13" s="2"/>
      <c r="N13" s="2"/>
      <c r="O13" s="2"/>
      <c r="P13" s="2"/>
    </row>
    <row r="14" spans="2:16" s="3" customFormat="1" ht="14.5" thickBot="1">
      <c r="B14" s="150"/>
      <c r="C14" s="91"/>
      <c r="D14" s="51"/>
      <c r="E14" s="49"/>
      <c r="G14" s="2"/>
      <c r="H14" s="2" t="s">
        <v>1</v>
      </c>
      <c r="I14" s="2" t="s">
        <v>2</v>
      </c>
      <c r="J14" s="2"/>
      <c r="K14" s="2" t="s">
        <v>3</v>
      </c>
      <c r="L14" s="2" t="s">
        <v>4</v>
      </c>
      <c r="M14" s="2" t="s">
        <v>5</v>
      </c>
      <c r="N14" s="2" t="s">
        <v>6</v>
      </c>
      <c r="O14" s="2" t="s">
        <v>7</v>
      </c>
      <c r="P14" s="2" t="s">
        <v>8</v>
      </c>
    </row>
    <row r="15" spans="2:16" s="3" customFormat="1">
      <c r="B15" s="150"/>
      <c r="C15" s="87" t="s">
        <v>204</v>
      </c>
      <c r="D15" s="274" t="s">
        <v>876</v>
      </c>
      <c r="E15" s="49"/>
      <c r="G15" s="2"/>
      <c r="H15" s="4" t="s">
        <v>9</v>
      </c>
      <c r="I15" s="2" t="s">
        <v>10</v>
      </c>
      <c r="J15" s="2" t="s">
        <v>11</v>
      </c>
      <c r="K15" s="2" t="s">
        <v>12</v>
      </c>
      <c r="L15" s="2">
        <v>1</v>
      </c>
      <c r="M15" s="2">
        <v>1</v>
      </c>
      <c r="N15" s="2" t="s">
        <v>13</v>
      </c>
      <c r="O15" s="2" t="s">
        <v>14</v>
      </c>
      <c r="P15" s="2" t="s">
        <v>15</v>
      </c>
    </row>
    <row r="16" spans="2:16" s="3" customFormat="1" ht="29.25" customHeight="1">
      <c r="B16" s="422" t="s">
        <v>274</v>
      </c>
      <c r="C16" s="423"/>
      <c r="D16" s="275" t="s">
        <v>681</v>
      </c>
      <c r="E16" s="49"/>
      <c r="G16" s="2"/>
      <c r="H16" s="4" t="s">
        <v>16</v>
      </c>
      <c r="I16" s="2" t="s">
        <v>17</v>
      </c>
      <c r="J16" s="2" t="s">
        <v>18</v>
      </c>
      <c r="K16" s="2" t="s">
        <v>19</v>
      </c>
      <c r="L16" s="2">
        <v>2</v>
      </c>
      <c r="M16" s="2">
        <v>2</v>
      </c>
      <c r="N16" s="2" t="s">
        <v>20</v>
      </c>
      <c r="O16" s="2" t="s">
        <v>21</v>
      </c>
      <c r="P16" s="2" t="s">
        <v>22</v>
      </c>
    </row>
    <row r="17" spans="2:16" s="3" customFormat="1">
      <c r="B17" s="150"/>
      <c r="C17" s="87" t="s">
        <v>210</v>
      </c>
      <c r="D17" s="15" t="s">
        <v>682</v>
      </c>
      <c r="E17" s="49"/>
      <c r="G17" s="2"/>
      <c r="H17" s="4" t="s">
        <v>23</v>
      </c>
      <c r="I17" s="2" t="s">
        <v>24</v>
      </c>
      <c r="J17" s="2"/>
      <c r="K17" s="2" t="s">
        <v>25</v>
      </c>
      <c r="L17" s="2">
        <v>3</v>
      </c>
      <c r="M17" s="2">
        <v>3</v>
      </c>
      <c r="N17" s="2" t="s">
        <v>26</v>
      </c>
      <c r="O17" s="2" t="s">
        <v>27</v>
      </c>
      <c r="P17" s="2" t="s">
        <v>28</v>
      </c>
    </row>
    <row r="18" spans="2:16" s="3" customFormat="1" ht="14.5" thickBot="1">
      <c r="B18" s="151"/>
      <c r="C18" s="86" t="s">
        <v>205</v>
      </c>
      <c r="D18" s="143" t="s">
        <v>71</v>
      </c>
      <c r="E18" s="49"/>
      <c r="G18" s="2"/>
      <c r="H18" s="4" t="s">
        <v>29</v>
      </c>
      <c r="I18" s="2"/>
      <c r="J18" s="2"/>
      <c r="K18" s="2" t="s">
        <v>30</v>
      </c>
      <c r="L18" s="2">
        <v>5</v>
      </c>
      <c r="M18" s="2">
        <v>5</v>
      </c>
      <c r="N18" s="2" t="s">
        <v>31</v>
      </c>
      <c r="O18" s="2" t="s">
        <v>32</v>
      </c>
      <c r="P18" s="2" t="s">
        <v>33</v>
      </c>
    </row>
    <row r="19" spans="2:16" s="3" customFormat="1" ht="56.5" thickBot="1">
      <c r="B19" s="425" t="s">
        <v>206</v>
      </c>
      <c r="C19" s="426"/>
      <c r="D19" s="276" t="s">
        <v>683</v>
      </c>
      <c r="E19" s="49"/>
      <c r="G19" s="2"/>
      <c r="H19" s="4" t="s">
        <v>34</v>
      </c>
      <c r="I19" s="2"/>
      <c r="J19" s="2"/>
      <c r="K19" s="2" t="s">
        <v>35</v>
      </c>
      <c r="L19" s="2"/>
      <c r="M19" s="2"/>
      <c r="N19" s="2"/>
      <c r="O19" s="2" t="s">
        <v>36</v>
      </c>
      <c r="P19" s="2" t="s">
        <v>37</v>
      </c>
    </row>
    <row r="20" spans="2:16" s="3" customFormat="1">
      <c r="B20" s="150"/>
      <c r="C20" s="86"/>
      <c r="D20" s="51"/>
      <c r="E20" s="84"/>
      <c r="F20" s="4"/>
      <c r="G20" s="2"/>
      <c r="H20" s="2"/>
      <c r="J20" s="2"/>
      <c r="K20" s="2"/>
      <c r="L20" s="2"/>
      <c r="M20" s="2" t="s">
        <v>38</v>
      </c>
      <c r="N20" s="2" t="s">
        <v>39</v>
      </c>
    </row>
    <row r="21" spans="2:16" s="3" customFormat="1">
      <c r="B21" s="150"/>
      <c r="C21" s="152" t="s">
        <v>209</v>
      </c>
      <c r="D21" s="51"/>
      <c r="E21" s="84"/>
      <c r="F21" s="4"/>
      <c r="G21" s="2"/>
      <c r="H21" s="2"/>
      <c r="J21" s="2"/>
      <c r="K21" s="2"/>
      <c r="L21" s="2"/>
      <c r="M21" s="2" t="s">
        <v>40</v>
      </c>
      <c r="N21" s="2" t="s">
        <v>41</v>
      </c>
    </row>
    <row r="22" spans="2:16" s="3" customFormat="1" ht="14.5" thickBot="1">
      <c r="B22" s="150"/>
      <c r="C22" s="153" t="s">
        <v>212</v>
      </c>
      <c r="D22" s="51"/>
      <c r="E22" s="49"/>
      <c r="G22" s="2"/>
      <c r="H22" s="4" t="s">
        <v>42</v>
      </c>
      <c r="I22" s="2"/>
      <c r="J22" s="2"/>
      <c r="L22" s="2"/>
      <c r="M22" s="2"/>
      <c r="N22" s="2"/>
      <c r="O22" s="2" t="s">
        <v>43</v>
      </c>
      <c r="P22" s="2" t="s">
        <v>44</v>
      </c>
    </row>
    <row r="23" spans="2:16" s="3" customFormat="1">
      <c r="B23" s="422" t="s">
        <v>211</v>
      </c>
      <c r="C23" s="423"/>
      <c r="D23" s="420" t="s">
        <v>877</v>
      </c>
      <c r="E23" s="49"/>
      <c r="G23" s="2"/>
      <c r="H23" s="4"/>
      <c r="I23" s="2"/>
      <c r="J23" s="2"/>
      <c r="L23" s="2"/>
      <c r="M23" s="2"/>
      <c r="N23" s="2"/>
      <c r="O23" s="2"/>
      <c r="P23" s="2"/>
    </row>
    <row r="24" spans="2:16" s="3" customFormat="1" ht="4.5" customHeight="1">
      <c r="B24" s="422"/>
      <c r="C24" s="423"/>
      <c r="D24" s="421"/>
      <c r="E24" s="49"/>
      <c r="G24" s="2"/>
      <c r="H24" s="4"/>
      <c r="I24" s="2"/>
      <c r="J24" s="2"/>
      <c r="L24" s="2"/>
      <c r="M24" s="2"/>
      <c r="N24" s="2"/>
      <c r="O24" s="2"/>
      <c r="P24" s="2"/>
    </row>
    <row r="25" spans="2:16" s="3" customFormat="1" ht="27.75" customHeight="1">
      <c r="B25" s="422" t="s">
        <v>280</v>
      </c>
      <c r="C25" s="423"/>
      <c r="D25" s="320">
        <v>43118</v>
      </c>
      <c r="E25" s="49"/>
      <c r="F25" s="2"/>
      <c r="G25" s="4"/>
      <c r="H25" s="2"/>
      <c r="I25" s="2"/>
      <c r="K25" s="2"/>
      <c r="L25" s="2"/>
      <c r="M25" s="2"/>
      <c r="N25" s="2" t="s">
        <v>45</v>
      </c>
      <c r="O25" s="2" t="s">
        <v>46</v>
      </c>
    </row>
    <row r="26" spans="2:16" s="3" customFormat="1" ht="32.25" customHeight="1">
      <c r="B26" s="422" t="s">
        <v>213</v>
      </c>
      <c r="C26" s="423"/>
      <c r="D26" s="319" t="s">
        <v>692</v>
      </c>
      <c r="E26" s="49"/>
      <c r="F26" s="2"/>
      <c r="G26" s="4"/>
      <c r="H26" s="2"/>
      <c r="I26" s="2"/>
      <c r="K26" s="2"/>
      <c r="L26" s="2"/>
      <c r="M26" s="2"/>
      <c r="N26" s="2" t="s">
        <v>47</v>
      </c>
      <c r="O26" s="2" t="s">
        <v>48</v>
      </c>
    </row>
    <row r="27" spans="2:16" s="3" customFormat="1" ht="28.5" customHeight="1">
      <c r="B27" s="422" t="s">
        <v>279</v>
      </c>
      <c r="C27" s="423"/>
      <c r="D27" s="321">
        <v>44013</v>
      </c>
      <c r="E27" s="88"/>
      <c r="F27" s="2"/>
      <c r="G27" s="4"/>
      <c r="H27" s="2"/>
      <c r="I27" s="2"/>
      <c r="J27" s="2"/>
      <c r="K27" s="2"/>
      <c r="L27" s="2"/>
      <c r="M27" s="2"/>
      <c r="N27" s="2"/>
      <c r="O27" s="2"/>
    </row>
    <row r="28" spans="2:16" s="3" customFormat="1" ht="14.5" thickBot="1">
      <c r="B28" s="150"/>
      <c r="C28" s="87" t="s">
        <v>283</v>
      </c>
      <c r="D28" s="322">
        <v>44896</v>
      </c>
      <c r="E28" s="49"/>
      <c r="F28" s="2"/>
      <c r="G28" s="4"/>
      <c r="H28" s="2"/>
      <c r="I28" s="2"/>
      <c r="J28" s="2"/>
      <c r="K28" s="2"/>
      <c r="L28" s="2"/>
      <c r="M28" s="2"/>
      <c r="N28" s="2"/>
      <c r="O28" s="2"/>
    </row>
    <row r="29" spans="2:16" s="3" customFormat="1">
      <c r="B29" s="150"/>
      <c r="C29" s="91"/>
      <c r="D29" s="89"/>
      <c r="E29" s="49"/>
      <c r="F29" s="2"/>
      <c r="G29" s="4"/>
      <c r="H29" s="2"/>
      <c r="I29" s="2"/>
      <c r="J29" s="2"/>
      <c r="K29" s="2"/>
      <c r="L29" s="2"/>
      <c r="M29" s="2"/>
      <c r="N29" s="2"/>
      <c r="O29" s="2"/>
    </row>
    <row r="30" spans="2:16" s="3" customFormat="1" ht="14.5" thickBot="1">
      <c r="B30" s="150"/>
      <c r="C30" s="91"/>
      <c r="D30" s="90" t="s">
        <v>49</v>
      </c>
      <c r="E30" s="49"/>
      <c r="G30" s="2"/>
      <c r="H30" s="4" t="s">
        <v>50</v>
      </c>
      <c r="I30" s="2"/>
      <c r="J30" s="2"/>
      <c r="K30" s="2"/>
      <c r="L30" s="2"/>
      <c r="M30" s="2"/>
      <c r="N30" s="2"/>
      <c r="O30" s="2"/>
      <c r="P30" s="2"/>
    </row>
    <row r="31" spans="2:16" s="3" customFormat="1" ht="98.5" thickBot="1">
      <c r="B31" s="150"/>
      <c r="C31" s="91"/>
      <c r="D31" s="280" t="s">
        <v>819</v>
      </c>
      <c r="E31" s="49"/>
      <c r="F31" s="5"/>
      <c r="G31" s="2"/>
      <c r="H31" s="4" t="s">
        <v>51</v>
      </c>
      <c r="I31" s="2"/>
      <c r="J31" s="2"/>
      <c r="K31" s="2"/>
      <c r="L31" s="2"/>
      <c r="M31" s="2"/>
      <c r="N31" s="2"/>
      <c r="O31" s="2"/>
      <c r="P31" s="2"/>
    </row>
    <row r="32" spans="2:16" s="3" customFormat="1" ht="32.25" customHeight="1" thickBot="1">
      <c r="B32" s="422" t="s">
        <v>52</v>
      </c>
      <c r="C32" s="424"/>
      <c r="D32" s="51"/>
      <c r="E32" s="49"/>
      <c r="G32" s="2"/>
      <c r="H32" s="4" t="s">
        <v>53</v>
      </c>
      <c r="I32" s="2"/>
      <c r="J32" s="2"/>
      <c r="K32" s="2"/>
      <c r="L32" s="2"/>
      <c r="M32" s="2"/>
      <c r="N32" s="2"/>
      <c r="O32" s="2"/>
      <c r="P32" s="2"/>
    </row>
    <row r="33" spans="1:16" s="3" customFormat="1" ht="42.5" thickBot="1">
      <c r="B33" s="150"/>
      <c r="C33" s="91"/>
      <c r="D33" s="17" t="s">
        <v>693</v>
      </c>
      <c r="E33" s="49"/>
      <c r="G33" s="2"/>
      <c r="H33" s="4" t="s">
        <v>54</v>
      </c>
      <c r="I33" s="2"/>
      <c r="J33" s="2"/>
      <c r="K33" s="2"/>
      <c r="L33" s="2"/>
      <c r="M33" s="2"/>
      <c r="N33" s="2"/>
      <c r="O33" s="2"/>
      <c r="P33" s="2"/>
    </row>
    <row r="34" spans="1:16" s="3" customFormat="1">
      <c r="B34" s="150"/>
      <c r="C34" s="91"/>
      <c r="D34" s="51"/>
      <c r="E34" s="49"/>
      <c r="F34" s="5"/>
      <c r="G34" s="2"/>
      <c r="H34" s="4" t="s">
        <v>55</v>
      </c>
      <c r="I34" s="2"/>
      <c r="J34" s="2"/>
      <c r="K34" s="2"/>
      <c r="L34" s="2"/>
      <c r="M34" s="2"/>
      <c r="N34" s="2"/>
      <c r="O34" s="2"/>
      <c r="P34" s="2"/>
    </row>
    <row r="35" spans="1:16" s="3" customFormat="1">
      <c r="B35" s="150"/>
      <c r="C35" s="154" t="s">
        <v>56</v>
      </c>
      <c r="D35" s="51"/>
      <c r="E35" s="49"/>
      <c r="G35" s="2"/>
      <c r="H35" s="4" t="s">
        <v>57</v>
      </c>
      <c r="I35" s="2"/>
      <c r="J35" s="2"/>
      <c r="K35" s="2"/>
      <c r="L35" s="2"/>
      <c r="M35" s="2"/>
      <c r="N35" s="2"/>
      <c r="O35" s="2"/>
      <c r="P35" s="2"/>
    </row>
    <row r="36" spans="1:16" s="3" customFormat="1" ht="31.5" customHeight="1" thickBot="1">
      <c r="B36" s="422" t="s">
        <v>58</v>
      </c>
      <c r="C36" s="424"/>
      <c r="D36" s="51"/>
      <c r="E36" s="49"/>
      <c r="G36" s="2"/>
      <c r="H36" s="4" t="s">
        <v>59</v>
      </c>
      <c r="I36" s="2"/>
      <c r="J36" s="2"/>
      <c r="K36" s="2"/>
      <c r="L36" s="2"/>
      <c r="M36" s="2"/>
      <c r="N36" s="2"/>
      <c r="O36" s="2"/>
      <c r="P36" s="2"/>
    </row>
    <row r="37" spans="1:16" s="3" customFormat="1">
      <c r="B37" s="150"/>
      <c r="C37" s="91" t="s">
        <v>60</v>
      </c>
      <c r="D37" s="18" t="s">
        <v>684</v>
      </c>
      <c r="E37" s="49"/>
      <c r="G37" s="2"/>
      <c r="H37" s="4" t="s">
        <v>61</v>
      </c>
      <c r="I37" s="2"/>
      <c r="J37" s="2"/>
      <c r="K37" s="2"/>
      <c r="L37" s="2"/>
      <c r="M37" s="2"/>
      <c r="N37" s="2"/>
      <c r="O37" s="2"/>
      <c r="P37" s="2"/>
    </row>
    <row r="38" spans="1:16" s="3" customFormat="1" ht="14.5">
      <c r="B38" s="150"/>
      <c r="C38" s="91" t="s">
        <v>62</v>
      </c>
      <c r="D38" s="277" t="s">
        <v>685</v>
      </c>
      <c r="E38" s="49"/>
      <c r="G38" s="2"/>
      <c r="H38" s="4" t="s">
        <v>63</v>
      </c>
      <c r="I38" s="2"/>
      <c r="J38" s="2"/>
      <c r="K38" s="2"/>
      <c r="L38" s="2"/>
      <c r="M38" s="2"/>
      <c r="N38" s="2"/>
      <c r="O38" s="2"/>
      <c r="P38" s="2"/>
    </row>
    <row r="39" spans="1:16" s="3" customFormat="1" ht="14.5" thickBot="1">
      <c r="B39" s="150"/>
      <c r="C39" s="91" t="s">
        <v>64</v>
      </c>
      <c r="D39" s="19"/>
      <c r="E39" s="49"/>
      <c r="G39" s="2"/>
      <c r="H39" s="4" t="s">
        <v>65</v>
      </c>
      <c r="I39" s="2"/>
      <c r="J39" s="2"/>
      <c r="K39" s="2"/>
      <c r="L39" s="2"/>
      <c r="M39" s="2"/>
      <c r="N39" s="2"/>
      <c r="O39" s="2"/>
      <c r="P39" s="2"/>
    </row>
    <row r="40" spans="1:16" s="3" customFormat="1" ht="15" customHeight="1" thickBot="1">
      <c r="B40" s="150"/>
      <c r="C40" s="87" t="s">
        <v>208</v>
      </c>
      <c r="D40" s="51"/>
      <c r="E40" s="49"/>
      <c r="G40" s="2"/>
      <c r="H40" s="4" t="s">
        <v>66</v>
      </c>
      <c r="I40" s="2"/>
      <c r="J40" s="2"/>
      <c r="K40" s="2"/>
      <c r="L40" s="2"/>
      <c r="M40" s="2"/>
      <c r="N40" s="2"/>
      <c r="O40" s="2"/>
      <c r="P40" s="2"/>
    </row>
    <row r="41" spans="1:16" s="3" customFormat="1">
      <c r="B41" s="150"/>
      <c r="C41" s="91" t="s">
        <v>60</v>
      </c>
      <c r="D41" s="18" t="s">
        <v>835</v>
      </c>
      <c r="E41" s="49"/>
      <c r="G41" s="2"/>
      <c r="H41" s="4" t="s">
        <v>67</v>
      </c>
      <c r="I41" s="2"/>
      <c r="J41" s="2"/>
      <c r="K41" s="2"/>
      <c r="L41" s="2"/>
      <c r="M41" s="2"/>
      <c r="N41" s="2"/>
      <c r="O41" s="2"/>
      <c r="P41" s="2"/>
    </row>
    <row r="42" spans="1:16" s="3" customFormat="1" ht="14.5">
      <c r="B42" s="150"/>
      <c r="C42" s="91" t="s">
        <v>62</v>
      </c>
      <c r="D42" s="317" t="s">
        <v>836</v>
      </c>
      <c r="E42" s="49"/>
      <c r="G42" s="2"/>
      <c r="H42" s="4" t="s">
        <v>68</v>
      </c>
      <c r="I42" s="2"/>
      <c r="J42" s="2"/>
      <c r="K42" s="2"/>
      <c r="L42" s="2"/>
      <c r="M42" s="2"/>
      <c r="N42" s="2"/>
      <c r="O42" s="2"/>
      <c r="P42" s="2"/>
    </row>
    <row r="43" spans="1:16" s="3" customFormat="1" ht="14.5" thickBot="1">
      <c r="B43" s="150"/>
      <c r="C43" s="91" t="s">
        <v>64</v>
      </c>
      <c r="D43" s="19"/>
      <c r="E43" s="49"/>
      <c r="G43" s="2"/>
      <c r="H43" s="4" t="s">
        <v>69</v>
      </c>
      <c r="I43" s="2"/>
      <c r="J43" s="2"/>
      <c r="K43" s="2"/>
      <c r="L43" s="2"/>
      <c r="M43" s="2"/>
      <c r="N43" s="2"/>
      <c r="O43" s="2"/>
      <c r="P43" s="2"/>
    </row>
    <row r="44" spans="1:16" s="3" customFormat="1" ht="14.5" thickBot="1">
      <c r="B44" s="150"/>
      <c r="C44" s="87" t="s">
        <v>281</v>
      </c>
      <c r="D44" s="51"/>
      <c r="E44" s="49"/>
      <c r="G44" s="2"/>
      <c r="H44" s="4" t="s">
        <v>70</v>
      </c>
      <c r="I44" s="2"/>
      <c r="J44" s="2"/>
      <c r="K44" s="2"/>
      <c r="L44" s="2"/>
      <c r="M44" s="2"/>
      <c r="N44" s="2"/>
      <c r="O44" s="2"/>
      <c r="P44" s="2"/>
    </row>
    <row r="45" spans="1:16" s="3" customFormat="1">
      <c r="B45" s="150"/>
      <c r="C45" s="91" t="s">
        <v>60</v>
      </c>
      <c r="D45" s="18" t="s">
        <v>686</v>
      </c>
      <c r="E45" s="49"/>
      <c r="G45" s="2"/>
      <c r="H45" s="4" t="s">
        <v>71</v>
      </c>
      <c r="I45" s="2"/>
      <c r="J45" s="2"/>
      <c r="K45" s="2"/>
      <c r="L45" s="2"/>
      <c r="M45" s="2"/>
      <c r="N45" s="2"/>
      <c r="O45" s="2"/>
      <c r="P45" s="2"/>
    </row>
    <row r="46" spans="1:16" s="3" customFormat="1" ht="14.5">
      <c r="B46" s="150"/>
      <c r="C46" s="91" t="s">
        <v>62</v>
      </c>
      <c r="D46" s="277" t="s">
        <v>687</v>
      </c>
      <c r="E46" s="49"/>
      <c r="G46" s="2"/>
      <c r="H46" s="4" t="s">
        <v>72</v>
      </c>
      <c r="I46" s="2"/>
      <c r="J46" s="2"/>
      <c r="K46" s="2"/>
      <c r="L46" s="2"/>
      <c r="M46" s="2"/>
      <c r="N46" s="2"/>
      <c r="O46" s="2"/>
      <c r="P46" s="2"/>
    </row>
    <row r="47" spans="1:16" ht="14.5" thickBot="1">
      <c r="A47" s="3"/>
      <c r="B47" s="150"/>
      <c r="C47" s="91" t="s">
        <v>64</v>
      </c>
      <c r="D47" s="19"/>
      <c r="E47" s="49"/>
      <c r="H47" s="4" t="s">
        <v>73</v>
      </c>
    </row>
    <row r="48" spans="1:16" ht="14.5" thickBot="1">
      <c r="B48" s="150"/>
      <c r="C48" s="87" t="s">
        <v>207</v>
      </c>
      <c r="D48" s="51"/>
      <c r="E48" s="49"/>
      <c r="H48" s="4" t="s">
        <v>74</v>
      </c>
    </row>
    <row r="49" spans="2:8" ht="28">
      <c r="B49" s="150"/>
      <c r="C49" s="91" t="s">
        <v>60</v>
      </c>
      <c r="D49" s="278" t="s">
        <v>688</v>
      </c>
      <c r="E49" s="49"/>
      <c r="H49" s="4" t="s">
        <v>75</v>
      </c>
    </row>
    <row r="50" spans="2:8" ht="29">
      <c r="B50" s="150"/>
      <c r="C50" s="91" t="s">
        <v>62</v>
      </c>
      <c r="D50" s="279" t="s">
        <v>689</v>
      </c>
      <c r="E50" s="49"/>
      <c r="H50" s="4" t="s">
        <v>76</v>
      </c>
    </row>
    <row r="51" spans="2:8" ht="14.5" thickBot="1">
      <c r="B51" s="150"/>
      <c r="C51" s="91" t="s">
        <v>64</v>
      </c>
      <c r="D51" s="19"/>
      <c r="E51" s="49"/>
      <c r="H51" s="4" t="s">
        <v>77</v>
      </c>
    </row>
    <row r="52" spans="2:8" ht="14.5" thickBot="1">
      <c r="B52" s="150"/>
      <c r="C52" s="87" t="s">
        <v>207</v>
      </c>
      <c r="D52" s="51"/>
      <c r="E52" s="49"/>
      <c r="H52" s="4" t="s">
        <v>78</v>
      </c>
    </row>
    <row r="53" spans="2:8">
      <c r="B53" s="150"/>
      <c r="C53" s="91" t="s">
        <v>60</v>
      </c>
      <c r="D53" s="18" t="s">
        <v>690</v>
      </c>
      <c r="E53" s="49"/>
      <c r="H53" s="4" t="s">
        <v>79</v>
      </c>
    </row>
    <row r="54" spans="2:8" ht="14.5">
      <c r="B54" s="150"/>
      <c r="C54" s="91" t="s">
        <v>62</v>
      </c>
      <c r="D54" s="277" t="s">
        <v>691</v>
      </c>
      <c r="E54" s="49"/>
      <c r="H54" s="4" t="s">
        <v>80</v>
      </c>
    </row>
    <row r="55" spans="2:8" ht="14.5" thickBot="1">
      <c r="B55" s="150"/>
      <c r="C55" s="91" t="s">
        <v>64</v>
      </c>
      <c r="D55" s="19"/>
      <c r="E55" s="49"/>
      <c r="H55" s="4" t="s">
        <v>81</v>
      </c>
    </row>
    <row r="56" spans="2:8" ht="14.5" thickBot="1">
      <c r="B56" s="150"/>
      <c r="C56" s="87" t="s">
        <v>207</v>
      </c>
      <c r="D56" s="51"/>
      <c r="E56" s="49"/>
      <c r="H56" s="4" t="s">
        <v>82</v>
      </c>
    </row>
    <row r="57" spans="2:8">
      <c r="B57" s="150"/>
      <c r="C57" s="91" t="s">
        <v>60</v>
      </c>
      <c r="D57" s="18"/>
      <c r="E57" s="49"/>
      <c r="H57" s="4" t="s">
        <v>83</v>
      </c>
    </row>
    <row r="58" spans="2:8">
      <c r="B58" s="150"/>
      <c r="C58" s="91" t="s">
        <v>62</v>
      </c>
      <c r="D58" s="16"/>
      <c r="E58" s="49"/>
      <c r="H58" s="4" t="s">
        <v>84</v>
      </c>
    </row>
    <row r="59" spans="2:8" ht="14.5" thickBot="1">
      <c r="B59" s="150"/>
      <c r="C59" s="91" t="s">
        <v>64</v>
      </c>
      <c r="D59" s="19"/>
      <c r="E59" s="49"/>
      <c r="H59" s="4" t="s">
        <v>85</v>
      </c>
    </row>
    <row r="60" spans="2:8" ht="14.5" thickBot="1">
      <c r="B60" s="155"/>
      <c r="C60" s="156"/>
      <c r="D60" s="92"/>
      <c r="E60" s="61"/>
      <c r="H60" s="4" t="s">
        <v>86</v>
      </c>
    </row>
    <row r="61" spans="2:8">
      <c r="H61" s="4" t="s">
        <v>87</v>
      </c>
    </row>
    <row r="62" spans="2:8">
      <c r="H62" s="4" t="s">
        <v>88</v>
      </c>
    </row>
    <row r="63" spans="2:8">
      <c r="H63" s="4" t="s">
        <v>89</v>
      </c>
    </row>
    <row r="64" spans="2:8">
      <c r="H64" s="4" t="s">
        <v>90</v>
      </c>
    </row>
    <row r="65" spans="8:8">
      <c r="H65" s="4" t="s">
        <v>91</v>
      </c>
    </row>
    <row r="66" spans="8:8">
      <c r="H66" s="4" t="s">
        <v>92</v>
      </c>
    </row>
    <row r="67" spans="8:8">
      <c r="H67" s="4" t="s">
        <v>93</v>
      </c>
    </row>
    <row r="68" spans="8:8">
      <c r="H68" s="4" t="s">
        <v>94</v>
      </c>
    </row>
    <row r="69" spans="8:8">
      <c r="H69" s="4" t="s">
        <v>95</v>
      </c>
    </row>
    <row r="70" spans="8:8">
      <c r="H70" s="4" t="s">
        <v>96</v>
      </c>
    </row>
    <row r="71" spans="8:8">
      <c r="H71" s="4" t="s">
        <v>97</v>
      </c>
    </row>
    <row r="72" spans="8:8">
      <c r="H72" s="4" t="s">
        <v>98</v>
      </c>
    </row>
    <row r="73" spans="8:8">
      <c r="H73" s="4" t="s">
        <v>99</v>
      </c>
    </row>
    <row r="74" spans="8:8">
      <c r="H74" s="4" t="s">
        <v>100</v>
      </c>
    </row>
    <row r="75" spans="8:8">
      <c r="H75" s="4" t="s">
        <v>101</v>
      </c>
    </row>
    <row r="76" spans="8:8">
      <c r="H76" s="4" t="s">
        <v>102</v>
      </c>
    </row>
    <row r="77" spans="8:8">
      <c r="H77" s="4" t="s">
        <v>103</v>
      </c>
    </row>
    <row r="78" spans="8:8">
      <c r="H78" s="4" t="s">
        <v>104</v>
      </c>
    </row>
    <row r="79" spans="8:8">
      <c r="H79" s="4" t="s">
        <v>105</v>
      </c>
    </row>
    <row r="80" spans="8:8">
      <c r="H80" s="4" t="s">
        <v>106</v>
      </c>
    </row>
    <row r="81" spans="8:8">
      <c r="H81" s="4" t="s">
        <v>107</v>
      </c>
    </row>
    <row r="82" spans="8:8">
      <c r="H82" s="4" t="s">
        <v>108</v>
      </c>
    </row>
    <row r="83" spans="8:8">
      <c r="H83" s="4" t="s">
        <v>109</v>
      </c>
    </row>
    <row r="84" spans="8:8">
      <c r="H84" s="4" t="s">
        <v>110</v>
      </c>
    </row>
    <row r="85" spans="8:8">
      <c r="H85" s="4" t="s">
        <v>111</v>
      </c>
    </row>
    <row r="86" spans="8:8">
      <c r="H86" s="4" t="s">
        <v>112</v>
      </c>
    </row>
    <row r="87" spans="8:8">
      <c r="H87" s="4" t="s">
        <v>113</v>
      </c>
    </row>
    <row r="88" spans="8:8">
      <c r="H88" s="4" t="s">
        <v>114</v>
      </c>
    </row>
    <row r="89" spans="8:8">
      <c r="H89" s="4" t="s">
        <v>115</v>
      </c>
    </row>
    <row r="90" spans="8:8">
      <c r="H90" s="4" t="s">
        <v>116</v>
      </c>
    </row>
    <row r="91" spans="8:8">
      <c r="H91" s="4" t="s">
        <v>117</v>
      </c>
    </row>
    <row r="92" spans="8:8">
      <c r="H92" s="4" t="s">
        <v>118</v>
      </c>
    </row>
    <row r="93" spans="8:8">
      <c r="H93" s="4" t="s">
        <v>119</v>
      </c>
    </row>
    <row r="94" spans="8:8">
      <c r="H94" s="4" t="s">
        <v>120</v>
      </c>
    </row>
    <row r="95" spans="8:8">
      <c r="H95" s="4" t="s">
        <v>121</v>
      </c>
    </row>
    <row r="96" spans="8:8">
      <c r="H96" s="4" t="s">
        <v>122</v>
      </c>
    </row>
    <row r="97" spans="8:8">
      <c r="H97" s="4" t="s">
        <v>123</v>
      </c>
    </row>
    <row r="98" spans="8:8">
      <c r="H98" s="4" t="s">
        <v>124</v>
      </c>
    </row>
    <row r="99" spans="8:8">
      <c r="H99" s="4" t="s">
        <v>125</v>
      </c>
    </row>
    <row r="100" spans="8:8">
      <c r="H100" s="4" t="s">
        <v>126</v>
      </c>
    </row>
    <row r="101" spans="8:8">
      <c r="H101" s="4" t="s">
        <v>127</v>
      </c>
    </row>
    <row r="102" spans="8:8">
      <c r="H102" s="4" t="s">
        <v>128</v>
      </c>
    </row>
    <row r="103" spans="8:8">
      <c r="H103" s="4" t="s">
        <v>129</v>
      </c>
    </row>
    <row r="104" spans="8:8">
      <c r="H104" s="4" t="s">
        <v>130</v>
      </c>
    </row>
    <row r="105" spans="8:8">
      <c r="H105" s="4" t="s">
        <v>131</v>
      </c>
    </row>
    <row r="106" spans="8:8">
      <c r="H106" s="4" t="s">
        <v>132</v>
      </c>
    </row>
    <row r="107" spans="8:8">
      <c r="H107" s="4" t="s">
        <v>133</v>
      </c>
    </row>
    <row r="108" spans="8:8">
      <c r="H108" s="4" t="s">
        <v>134</v>
      </c>
    </row>
    <row r="109" spans="8:8">
      <c r="H109" s="4" t="s">
        <v>135</v>
      </c>
    </row>
    <row r="110" spans="8:8">
      <c r="H110" s="4" t="s">
        <v>136</v>
      </c>
    </row>
    <row r="111" spans="8:8">
      <c r="H111" s="4" t="s">
        <v>137</v>
      </c>
    </row>
    <row r="112" spans="8:8">
      <c r="H112" s="4" t="s">
        <v>138</v>
      </c>
    </row>
    <row r="113" spans="8:8">
      <c r="H113" s="4" t="s">
        <v>139</v>
      </c>
    </row>
    <row r="114" spans="8:8">
      <c r="H114" s="4" t="s">
        <v>140</v>
      </c>
    </row>
    <row r="115" spans="8:8">
      <c r="H115" s="4" t="s">
        <v>141</v>
      </c>
    </row>
    <row r="116" spans="8:8">
      <c r="H116" s="4" t="s">
        <v>142</v>
      </c>
    </row>
    <row r="117" spans="8:8">
      <c r="H117" s="4" t="s">
        <v>143</v>
      </c>
    </row>
    <row r="118" spans="8:8">
      <c r="H118" s="4" t="s">
        <v>144</v>
      </c>
    </row>
    <row r="119" spans="8:8">
      <c r="H119" s="4" t="s">
        <v>145</v>
      </c>
    </row>
    <row r="120" spans="8:8">
      <c r="H120" s="4" t="s">
        <v>146</v>
      </c>
    </row>
    <row r="121" spans="8:8">
      <c r="H121" s="4" t="s">
        <v>147</v>
      </c>
    </row>
    <row r="122" spans="8:8">
      <c r="H122" s="4" t="s">
        <v>148</v>
      </c>
    </row>
    <row r="123" spans="8:8">
      <c r="H123" s="4" t="s">
        <v>149</v>
      </c>
    </row>
    <row r="124" spans="8:8">
      <c r="H124" s="4" t="s">
        <v>150</v>
      </c>
    </row>
    <row r="125" spans="8:8">
      <c r="H125" s="4" t="s">
        <v>151</v>
      </c>
    </row>
    <row r="126" spans="8:8">
      <c r="H126" s="4" t="s">
        <v>152</v>
      </c>
    </row>
    <row r="127" spans="8:8">
      <c r="H127" s="4" t="s">
        <v>153</v>
      </c>
    </row>
    <row r="128" spans="8:8">
      <c r="H128" s="4" t="s">
        <v>154</v>
      </c>
    </row>
    <row r="129" spans="8:8">
      <c r="H129" s="4" t="s">
        <v>155</v>
      </c>
    </row>
    <row r="130" spans="8:8">
      <c r="H130" s="4" t="s">
        <v>156</v>
      </c>
    </row>
    <row r="131" spans="8:8">
      <c r="H131" s="4" t="s">
        <v>157</v>
      </c>
    </row>
    <row r="132" spans="8:8">
      <c r="H132" s="4" t="s">
        <v>158</v>
      </c>
    </row>
    <row r="133" spans="8:8">
      <c r="H133" s="4" t="s">
        <v>159</v>
      </c>
    </row>
    <row r="134" spans="8:8">
      <c r="H134" s="4" t="s">
        <v>160</v>
      </c>
    </row>
    <row r="135" spans="8:8">
      <c r="H135" s="4" t="s">
        <v>161</v>
      </c>
    </row>
    <row r="136" spans="8:8">
      <c r="H136" s="4" t="s">
        <v>162</v>
      </c>
    </row>
    <row r="137" spans="8:8">
      <c r="H137" s="4" t="s">
        <v>163</v>
      </c>
    </row>
    <row r="138" spans="8:8">
      <c r="H138" s="4" t="s">
        <v>164</v>
      </c>
    </row>
    <row r="139" spans="8:8">
      <c r="H139" s="4" t="s">
        <v>165</v>
      </c>
    </row>
    <row r="140" spans="8:8">
      <c r="H140" s="4" t="s">
        <v>166</v>
      </c>
    </row>
    <row r="141" spans="8:8">
      <c r="H141" s="4" t="s">
        <v>167</v>
      </c>
    </row>
    <row r="142" spans="8:8">
      <c r="H142" s="4" t="s">
        <v>168</v>
      </c>
    </row>
    <row r="143" spans="8:8">
      <c r="H143" s="4" t="s">
        <v>169</v>
      </c>
    </row>
    <row r="144" spans="8:8">
      <c r="H144" s="4" t="s">
        <v>170</v>
      </c>
    </row>
    <row r="145" spans="8:8">
      <c r="H145" s="4" t="s">
        <v>171</v>
      </c>
    </row>
    <row r="146" spans="8:8">
      <c r="H146" s="4" t="s">
        <v>172</v>
      </c>
    </row>
    <row r="147" spans="8:8">
      <c r="H147" s="4" t="s">
        <v>173</v>
      </c>
    </row>
    <row r="148" spans="8:8">
      <c r="H148" s="4" t="s">
        <v>174</v>
      </c>
    </row>
    <row r="149" spans="8:8">
      <c r="H149" s="4" t="s">
        <v>175</v>
      </c>
    </row>
    <row r="150" spans="8:8">
      <c r="H150" s="4" t="s">
        <v>176</v>
      </c>
    </row>
    <row r="151" spans="8:8">
      <c r="H151" s="4" t="s">
        <v>177</v>
      </c>
    </row>
    <row r="152" spans="8:8">
      <c r="H152" s="4" t="s">
        <v>178</v>
      </c>
    </row>
    <row r="153" spans="8:8">
      <c r="H153" s="4" t="s">
        <v>179</v>
      </c>
    </row>
    <row r="154" spans="8:8">
      <c r="H154" s="4" t="s">
        <v>180</v>
      </c>
    </row>
    <row r="155" spans="8:8">
      <c r="H155" s="4" t="s">
        <v>181</v>
      </c>
    </row>
    <row r="156" spans="8:8">
      <c r="H156" s="4" t="s">
        <v>182</v>
      </c>
    </row>
    <row r="157" spans="8:8">
      <c r="H157" s="4" t="s">
        <v>183</v>
      </c>
    </row>
    <row r="158" spans="8:8">
      <c r="H158" s="4" t="s">
        <v>184</v>
      </c>
    </row>
    <row r="159" spans="8:8">
      <c r="H159" s="4" t="s">
        <v>185</v>
      </c>
    </row>
    <row r="160" spans="8:8">
      <c r="H160" s="4" t="s">
        <v>186</v>
      </c>
    </row>
    <row r="161" spans="8:8">
      <c r="H161" s="4" t="s">
        <v>187</v>
      </c>
    </row>
    <row r="162" spans="8:8">
      <c r="H162" s="4" t="s">
        <v>188</v>
      </c>
    </row>
    <row r="163" spans="8:8">
      <c r="H163" s="4" t="s">
        <v>189</v>
      </c>
    </row>
    <row r="164" spans="8:8">
      <c r="H164" s="4" t="s">
        <v>190</v>
      </c>
    </row>
    <row r="165" spans="8:8">
      <c r="H165" s="4" t="s">
        <v>191</v>
      </c>
    </row>
    <row r="166" spans="8:8">
      <c r="H166" s="4" t="s">
        <v>192</v>
      </c>
    </row>
    <row r="167" spans="8:8">
      <c r="H167" s="4" t="s">
        <v>193</v>
      </c>
    </row>
    <row r="168" spans="8:8">
      <c r="H168" s="4" t="s">
        <v>194</v>
      </c>
    </row>
    <row r="169" spans="8:8">
      <c r="H169" s="4" t="s">
        <v>195</v>
      </c>
    </row>
    <row r="170" spans="8:8">
      <c r="H170" s="4" t="s">
        <v>196</v>
      </c>
    </row>
    <row r="171" spans="8:8">
      <c r="H171" s="4" t="s">
        <v>197</v>
      </c>
    </row>
    <row r="172" spans="8:8">
      <c r="H172" s="4" t="s">
        <v>198</v>
      </c>
    </row>
    <row r="173" spans="8:8">
      <c r="H173" s="4" t="s">
        <v>199</v>
      </c>
    </row>
    <row r="174" spans="8:8">
      <c r="H174" s="4" t="s">
        <v>200</v>
      </c>
    </row>
    <row r="175" spans="8:8">
      <c r="H175" s="4" t="s">
        <v>201</v>
      </c>
    </row>
    <row r="176" spans="8:8">
      <c r="H176" s="4" t="s">
        <v>202</v>
      </c>
    </row>
    <row r="177" spans="8:8">
      <c r="H177" s="4" t="s">
        <v>203</v>
      </c>
    </row>
  </sheetData>
  <mergeCells count="9">
    <mergeCell ref="D23:D24"/>
    <mergeCell ref="B16:C16"/>
    <mergeCell ref="B27:C27"/>
    <mergeCell ref="B36:C36"/>
    <mergeCell ref="B26:C26"/>
    <mergeCell ref="B19:C19"/>
    <mergeCell ref="B23:C24"/>
    <mergeCell ref="B25:C25"/>
    <mergeCell ref="B32:C32"/>
  </mergeCells>
  <phoneticPr fontId="53"/>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xr:uid="{00000000-0004-0000-0000-000000000000}"/>
    <hyperlink ref="D50" r:id="rId2" display="sanjeeva.perera@govnet.gov.fj and " xr:uid="{00000000-0004-0000-0000-000001000000}"/>
    <hyperlink ref="D46" r:id="rId3" xr:uid="{00000000-0004-0000-0000-000002000000}"/>
    <hyperlink ref="D54" r:id="rId4" xr:uid="{00000000-0004-0000-0000-000003000000}"/>
    <hyperlink ref="D42" r:id="rId5" display="mailto:makereta.konrote@govnet.gov.fj" xr:uid="{373549BF-64D2-4948-B910-40AA5615F2A1}"/>
  </hyperlinks>
  <pageMargins left="0.7" right="0.7" top="0.75" bottom="0.75" header="0.3" footer="0.3"/>
  <pageSetup orientation="landscape" r:id="rId6"/>
  <drawing r:id="rId7"/>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3"/>
  <sheetViews>
    <sheetView showGridLines="0" topLeftCell="D101" zoomScale="66" zoomScaleNormal="66" zoomScalePageLayoutView="85" workbookViewId="0">
      <selection activeCell="D11" sqref="D11:G15"/>
    </sheetView>
  </sheetViews>
  <sheetFormatPr defaultColWidth="8.81640625" defaultRowHeight="14.5" outlineLevelRow="1"/>
  <cols>
    <col min="1" max="1" width="3" style="170" customWidth="1"/>
    <col min="2" max="2" width="28.453125" style="170" customWidth="1"/>
    <col min="3" max="3" width="50.453125" style="170" customWidth="1"/>
    <col min="4" max="4" width="34.36328125" style="170" customWidth="1"/>
    <col min="5" max="5" width="32" style="170" customWidth="1"/>
    <col min="6" max="6" width="26.6328125" style="170" customWidth="1"/>
    <col min="7" max="7" width="26.453125" style="170" bestFit="1" customWidth="1"/>
    <col min="8" max="8" width="30" style="170" customWidth="1"/>
    <col min="9" max="9" width="26.1796875" style="170" customWidth="1"/>
    <col min="10" max="10" width="25.81640625" style="170" customWidth="1"/>
    <col min="11" max="11" width="31" style="170" bestFit="1" customWidth="1"/>
    <col min="12" max="12" width="30.36328125" style="170" customWidth="1"/>
    <col min="13" max="13" width="27.1796875" style="170" customWidth="1"/>
    <col min="14" max="14" width="25" style="170" customWidth="1"/>
    <col min="15" max="15" width="25.81640625" style="170" customWidth="1"/>
    <col min="16" max="16" width="30.36328125" style="170" customWidth="1"/>
    <col min="17" max="17" width="27.1796875" style="170" customWidth="1"/>
    <col min="18" max="18" width="24.36328125" style="170" customWidth="1"/>
    <col min="19" max="19" width="23.1796875" style="170" customWidth="1"/>
    <col min="20" max="20" width="27.6328125" style="170" customWidth="1"/>
    <col min="21" max="16384" width="8.81640625" style="170"/>
  </cols>
  <sheetData>
    <row r="1" spans="2:19" ht="15" thickBot="1"/>
    <row r="2" spans="2:19" ht="26">
      <c r="B2" s="101"/>
      <c r="C2" s="646"/>
      <c r="D2" s="646"/>
      <c r="E2" s="646"/>
      <c r="F2" s="646"/>
      <c r="G2" s="646"/>
      <c r="H2" s="95"/>
      <c r="I2" s="95"/>
      <c r="J2" s="95"/>
      <c r="K2" s="95"/>
      <c r="L2" s="95"/>
      <c r="M2" s="95"/>
      <c r="N2" s="95"/>
      <c r="O2" s="95"/>
      <c r="P2" s="95"/>
      <c r="Q2" s="95"/>
      <c r="R2" s="95"/>
      <c r="S2" s="96"/>
    </row>
    <row r="3" spans="2:19" ht="26">
      <c r="B3" s="102"/>
      <c r="C3" s="652" t="s">
        <v>289</v>
      </c>
      <c r="D3" s="653"/>
      <c r="E3" s="653"/>
      <c r="F3" s="653"/>
      <c r="G3" s="654"/>
      <c r="H3" s="98"/>
      <c r="I3" s="98"/>
      <c r="J3" s="98"/>
      <c r="K3" s="98"/>
      <c r="L3" s="98"/>
      <c r="M3" s="98"/>
      <c r="N3" s="98"/>
      <c r="O3" s="98"/>
      <c r="P3" s="98"/>
      <c r="Q3" s="98"/>
      <c r="R3" s="98"/>
      <c r="S3" s="100"/>
    </row>
    <row r="4" spans="2:19" ht="26">
      <c r="B4" s="102"/>
      <c r="C4" s="103"/>
      <c r="D4" s="103"/>
      <c r="E4" s="103"/>
      <c r="F4" s="103"/>
      <c r="G4" s="103"/>
      <c r="H4" s="98"/>
      <c r="I4" s="98"/>
      <c r="J4" s="98"/>
      <c r="K4" s="98"/>
      <c r="L4" s="98"/>
      <c r="M4" s="98"/>
      <c r="N4" s="98"/>
      <c r="O4" s="98"/>
      <c r="P4" s="98"/>
      <c r="Q4" s="98"/>
      <c r="R4" s="98"/>
      <c r="S4" s="100"/>
    </row>
    <row r="5" spans="2:19" ht="15" thickBot="1">
      <c r="B5" s="97"/>
      <c r="C5" s="98"/>
      <c r="D5" s="98"/>
      <c r="E5" s="98"/>
      <c r="F5" s="98"/>
      <c r="G5" s="98"/>
      <c r="H5" s="98"/>
      <c r="I5" s="98"/>
      <c r="J5" s="98"/>
      <c r="K5" s="98"/>
      <c r="L5" s="98"/>
      <c r="M5" s="98"/>
      <c r="N5" s="98"/>
      <c r="O5" s="98"/>
      <c r="P5" s="98"/>
      <c r="Q5" s="98"/>
      <c r="R5" s="98"/>
      <c r="S5" s="100"/>
    </row>
    <row r="6" spans="2:19" ht="34.5" customHeight="1" thickBot="1">
      <c r="B6" s="647" t="s">
        <v>608</v>
      </c>
      <c r="C6" s="648"/>
      <c r="D6" s="648"/>
      <c r="E6" s="648"/>
      <c r="F6" s="648"/>
      <c r="G6" s="648"/>
      <c r="H6" s="262"/>
      <c r="I6" s="262"/>
      <c r="J6" s="262"/>
      <c r="K6" s="262"/>
      <c r="L6" s="262"/>
      <c r="M6" s="262"/>
      <c r="N6" s="262"/>
      <c r="O6" s="262"/>
      <c r="P6" s="262"/>
      <c r="Q6" s="262"/>
      <c r="R6" s="262"/>
      <c r="S6" s="263"/>
    </row>
    <row r="7" spans="2:19" ht="15.75" customHeight="1">
      <c r="B7" s="647" t="s">
        <v>670</v>
      </c>
      <c r="C7" s="649"/>
      <c r="D7" s="649"/>
      <c r="E7" s="649"/>
      <c r="F7" s="649"/>
      <c r="G7" s="649"/>
      <c r="H7" s="262"/>
      <c r="I7" s="262"/>
      <c r="J7" s="262"/>
      <c r="K7" s="262"/>
      <c r="L7" s="262"/>
      <c r="M7" s="262"/>
      <c r="N7" s="262"/>
      <c r="O7" s="262"/>
      <c r="P7" s="262"/>
      <c r="Q7" s="262"/>
      <c r="R7" s="262"/>
      <c r="S7" s="263"/>
    </row>
    <row r="8" spans="2:19" ht="15.75" customHeight="1" thickBot="1">
      <c r="B8" s="650" t="s">
        <v>242</v>
      </c>
      <c r="C8" s="651"/>
      <c r="D8" s="651"/>
      <c r="E8" s="651"/>
      <c r="F8" s="651"/>
      <c r="G8" s="651"/>
      <c r="H8" s="264"/>
      <c r="I8" s="264"/>
      <c r="J8" s="264"/>
      <c r="K8" s="264"/>
      <c r="L8" s="264"/>
      <c r="M8" s="264"/>
      <c r="N8" s="264"/>
      <c r="O8" s="264"/>
      <c r="P8" s="264"/>
      <c r="Q8" s="264"/>
      <c r="R8" s="264"/>
      <c r="S8" s="265"/>
    </row>
    <row r="10" spans="2:19" ht="21">
      <c r="B10" s="732" t="s">
        <v>315</v>
      </c>
      <c r="C10" s="732"/>
    </row>
    <row r="11" spans="2:19" ht="15" thickBot="1"/>
    <row r="12" spans="2:19" ht="15" customHeight="1" thickBot="1">
      <c r="B12" s="268" t="s">
        <v>316</v>
      </c>
      <c r="C12" s="302"/>
    </row>
    <row r="13" spans="2:19" ht="15.75" customHeight="1" thickBot="1">
      <c r="B13" s="268" t="s">
        <v>281</v>
      </c>
      <c r="C13" s="171" t="s">
        <v>830</v>
      </c>
    </row>
    <row r="14" spans="2:19" ht="15.75" customHeight="1" thickBot="1">
      <c r="B14" s="268" t="s">
        <v>671</v>
      </c>
      <c r="C14" s="171" t="s">
        <v>609</v>
      </c>
    </row>
    <row r="15" spans="2:19" ht="15.75" customHeight="1" thickBot="1">
      <c r="B15" s="268" t="s">
        <v>317</v>
      </c>
      <c r="C15" s="171" t="s">
        <v>71</v>
      </c>
    </row>
    <row r="16" spans="2:19" ht="15" thickBot="1">
      <c r="B16" s="268" t="s">
        <v>318</v>
      </c>
      <c r="C16" s="171" t="s">
        <v>612</v>
      </c>
    </row>
    <row r="17" spans="2:19" ht="15" thickBot="1">
      <c r="B17" s="268" t="s">
        <v>319</v>
      </c>
      <c r="C17" s="171" t="s">
        <v>501</v>
      </c>
    </row>
    <row r="18" spans="2:19" ht="15" thickBot="1"/>
    <row r="19" spans="2:19" ht="15" thickBot="1">
      <c r="D19" s="674" t="s">
        <v>320</v>
      </c>
      <c r="E19" s="675"/>
      <c r="F19" s="675"/>
      <c r="G19" s="676"/>
      <c r="H19" s="674" t="s">
        <v>321</v>
      </c>
      <c r="I19" s="675"/>
      <c r="J19" s="675"/>
      <c r="K19" s="676"/>
      <c r="L19" s="674" t="s">
        <v>322</v>
      </c>
      <c r="M19" s="675"/>
      <c r="N19" s="675"/>
      <c r="O19" s="676"/>
      <c r="P19" s="674" t="s">
        <v>323</v>
      </c>
      <c r="Q19" s="675"/>
      <c r="R19" s="675"/>
      <c r="S19" s="676"/>
    </row>
    <row r="20" spans="2:19" ht="45" customHeight="1" thickBot="1">
      <c r="B20" s="667" t="s">
        <v>324</v>
      </c>
      <c r="C20" s="733" t="s">
        <v>325</v>
      </c>
      <c r="D20" s="172"/>
      <c r="E20" s="173" t="s">
        <v>326</v>
      </c>
      <c r="F20" s="174" t="s">
        <v>327</v>
      </c>
      <c r="G20" s="175" t="s">
        <v>328</v>
      </c>
      <c r="H20" s="172"/>
      <c r="I20" s="173" t="s">
        <v>326</v>
      </c>
      <c r="J20" s="174" t="s">
        <v>327</v>
      </c>
      <c r="K20" s="175" t="s">
        <v>328</v>
      </c>
      <c r="L20" s="172"/>
      <c r="M20" s="173" t="s">
        <v>326</v>
      </c>
      <c r="N20" s="174" t="s">
        <v>327</v>
      </c>
      <c r="O20" s="175" t="s">
        <v>328</v>
      </c>
      <c r="P20" s="172"/>
      <c r="Q20" s="173" t="s">
        <v>326</v>
      </c>
      <c r="R20" s="174" t="s">
        <v>327</v>
      </c>
      <c r="S20" s="175" t="s">
        <v>328</v>
      </c>
    </row>
    <row r="21" spans="2:19" ht="40.5" customHeight="1">
      <c r="B21" s="700"/>
      <c r="C21" s="734"/>
      <c r="D21" s="176" t="s">
        <v>329</v>
      </c>
      <c r="E21" s="177"/>
      <c r="F21" s="177"/>
      <c r="G21" s="177"/>
      <c r="H21" s="178" t="s">
        <v>329</v>
      </c>
      <c r="I21" s="304">
        <f>9622+20529+42284+52220</f>
        <v>124655</v>
      </c>
      <c r="J21" s="304">
        <v>6000</v>
      </c>
      <c r="K21" s="304">
        <f>9622+20529+42284+52220</f>
        <v>124655</v>
      </c>
      <c r="L21" s="176" t="s">
        <v>329</v>
      </c>
      <c r="M21" s="179"/>
      <c r="N21" s="180"/>
      <c r="O21" s="181"/>
      <c r="P21" s="176" t="s">
        <v>329</v>
      </c>
      <c r="Q21" s="179"/>
      <c r="R21" s="180"/>
      <c r="S21" s="181"/>
    </row>
    <row r="22" spans="2:19" ht="39.75" customHeight="1">
      <c r="B22" s="700"/>
      <c r="C22" s="734"/>
      <c r="D22" s="182" t="s">
        <v>330</v>
      </c>
      <c r="E22" s="183"/>
      <c r="F22" s="183"/>
      <c r="G22" s="183"/>
      <c r="H22" s="184" t="s">
        <v>330</v>
      </c>
      <c r="I22" s="305">
        <f>212406/424861</f>
        <v>0.49994233408102884</v>
      </c>
      <c r="J22" s="305">
        <v>0.5</v>
      </c>
      <c r="K22" s="305">
        <f>212406/424861</f>
        <v>0.49994233408102884</v>
      </c>
      <c r="L22" s="182" t="s">
        <v>330</v>
      </c>
      <c r="M22" s="185"/>
      <c r="N22" s="185"/>
      <c r="O22" s="186"/>
      <c r="P22" s="182" t="s">
        <v>330</v>
      </c>
      <c r="Q22" s="185"/>
      <c r="R22" s="185"/>
      <c r="S22" s="186"/>
    </row>
    <row r="23" spans="2:19" ht="37.5" customHeight="1">
      <c r="B23" s="668"/>
      <c r="C23" s="735"/>
      <c r="D23" s="182" t="s">
        <v>331</v>
      </c>
      <c r="E23" s="183"/>
      <c r="F23" s="183"/>
      <c r="G23" s="183"/>
      <c r="H23" s="184" t="s">
        <v>331</v>
      </c>
      <c r="I23" s="305">
        <f>(39210+35979+38916+42459)/424861</f>
        <v>0.36850640562442777</v>
      </c>
      <c r="J23" s="305">
        <v>0.3</v>
      </c>
      <c r="K23" s="305">
        <f>(39210+35979+38916+42459)/424861</f>
        <v>0.36850640562442777</v>
      </c>
      <c r="L23" s="182" t="s">
        <v>331</v>
      </c>
      <c r="M23" s="185"/>
      <c r="N23" s="185"/>
      <c r="O23" s="186"/>
      <c r="P23" s="182" t="s">
        <v>331</v>
      </c>
      <c r="Q23" s="185"/>
      <c r="R23" s="185"/>
      <c r="S23" s="186"/>
    </row>
    <row r="24" spans="2:19" ht="15" thickBot="1">
      <c r="B24" s="187"/>
      <c r="C24" s="187"/>
      <c r="Q24" s="188"/>
      <c r="R24" s="188"/>
      <c r="S24" s="188"/>
    </row>
    <row r="25" spans="2:19" ht="30" customHeight="1" thickBot="1">
      <c r="B25" s="187"/>
      <c r="C25" s="187"/>
      <c r="D25" s="674" t="s">
        <v>320</v>
      </c>
      <c r="E25" s="675"/>
      <c r="F25" s="675"/>
      <c r="G25" s="676"/>
      <c r="H25" s="674" t="s">
        <v>321</v>
      </c>
      <c r="I25" s="675"/>
      <c r="J25" s="675"/>
      <c r="K25" s="676"/>
      <c r="L25" s="674" t="s">
        <v>322</v>
      </c>
      <c r="M25" s="675"/>
      <c r="N25" s="675"/>
      <c r="O25" s="676"/>
      <c r="P25" s="674" t="s">
        <v>323</v>
      </c>
      <c r="Q25" s="675"/>
      <c r="R25" s="675"/>
      <c r="S25" s="676"/>
    </row>
    <row r="26" spans="2:19" ht="47.25" customHeight="1">
      <c r="B26" s="667" t="s">
        <v>332</v>
      </c>
      <c r="C26" s="667" t="s">
        <v>333</v>
      </c>
      <c r="D26" s="712" t="s">
        <v>334</v>
      </c>
      <c r="E26" s="713"/>
      <c r="F26" s="189" t="s">
        <v>335</v>
      </c>
      <c r="G26" s="190" t="s">
        <v>336</v>
      </c>
      <c r="H26" s="712" t="s">
        <v>334</v>
      </c>
      <c r="I26" s="713"/>
      <c r="J26" s="189" t="s">
        <v>335</v>
      </c>
      <c r="K26" s="190" t="s">
        <v>336</v>
      </c>
      <c r="L26" s="712" t="s">
        <v>334</v>
      </c>
      <c r="M26" s="713"/>
      <c r="N26" s="189" t="s">
        <v>335</v>
      </c>
      <c r="O26" s="190" t="s">
        <v>336</v>
      </c>
      <c r="P26" s="712" t="s">
        <v>334</v>
      </c>
      <c r="Q26" s="713"/>
      <c r="R26" s="189" t="s">
        <v>335</v>
      </c>
      <c r="S26" s="190" t="s">
        <v>336</v>
      </c>
    </row>
    <row r="27" spans="2:19" ht="51" customHeight="1">
      <c r="B27" s="700"/>
      <c r="C27" s="700"/>
      <c r="D27" s="191" t="s">
        <v>329</v>
      </c>
      <c r="E27" s="192"/>
      <c r="F27" s="192"/>
      <c r="G27" s="192"/>
      <c r="H27" s="307" t="s">
        <v>329</v>
      </c>
      <c r="I27" s="303">
        <v>6000</v>
      </c>
      <c r="J27" s="193" t="s">
        <v>414</v>
      </c>
      <c r="K27" s="193" t="s">
        <v>517</v>
      </c>
      <c r="L27" s="307" t="s">
        <v>329</v>
      </c>
      <c r="M27" s="193"/>
      <c r="N27" s="716"/>
      <c r="O27" s="718"/>
      <c r="P27" s="191" t="s">
        <v>329</v>
      </c>
      <c r="Q27" s="193"/>
      <c r="R27" s="716"/>
      <c r="S27" s="718"/>
    </row>
    <row r="28" spans="2:19" ht="51" customHeight="1">
      <c r="B28" s="668"/>
      <c r="C28" s="668"/>
      <c r="D28" s="194" t="s">
        <v>337</v>
      </c>
      <c r="E28" s="195"/>
      <c r="F28" s="192"/>
      <c r="G28" s="192"/>
      <c r="H28" s="308" t="s">
        <v>337</v>
      </c>
      <c r="I28" s="196">
        <v>0.5</v>
      </c>
      <c r="J28" s="193" t="s">
        <v>435</v>
      </c>
      <c r="K28" s="193" t="s">
        <v>517</v>
      </c>
      <c r="L28" s="308" t="s">
        <v>337</v>
      </c>
      <c r="M28" s="196"/>
      <c r="N28" s="717"/>
      <c r="O28" s="719"/>
      <c r="P28" s="194" t="s">
        <v>337</v>
      </c>
      <c r="Q28" s="196"/>
      <c r="R28" s="717"/>
      <c r="S28" s="719"/>
    </row>
    <row r="29" spans="2:19" ht="51" customHeight="1">
      <c r="B29" s="310"/>
      <c r="C29" s="310"/>
      <c r="D29" s="311"/>
      <c r="E29" s="312"/>
      <c r="F29" s="288"/>
      <c r="G29" s="289"/>
      <c r="H29" s="311"/>
      <c r="I29" s="312"/>
      <c r="J29" s="313" t="s">
        <v>442</v>
      </c>
      <c r="K29" s="309" t="s">
        <v>517</v>
      </c>
      <c r="L29" s="306"/>
      <c r="M29" s="196"/>
      <c r="N29" s="286"/>
      <c r="O29" s="287"/>
      <c r="P29" s="306"/>
      <c r="Q29" s="196"/>
      <c r="R29" s="286"/>
      <c r="S29" s="287"/>
    </row>
    <row r="30" spans="2:19" ht="51" customHeight="1">
      <c r="B30" s="310"/>
      <c r="C30" s="310"/>
      <c r="D30" s="311"/>
      <c r="E30" s="312"/>
      <c r="F30" s="288"/>
      <c r="G30" s="289"/>
      <c r="H30" s="311"/>
      <c r="I30" s="312"/>
      <c r="J30" s="313" t="s">
        <v>448</v>
      </c>
      <c r="K30" s="309" t="s">
        <v>517</v>
      </c>
      <c r="L30" s="306"/>
      <c r="M30" s="196"/>
      <c r="N30" s="286"/>
      <c r="O30" s="287"/>
      <c r="P30" s="306"/>
      <c r="Q30" s="196"/>
      <c r="R30" s="286"/>
      <c r="S30" s="287"/>
    </row>
    <row r="31" spans="2:19" ht="48.75" customHeight="1">
      <c r="B31" s="655" t="s">
        <v>338</v>
      </c>
      <c r="C31" s="669" t="s">
        <v>339</v>
      </c>
      <c r="D31" s="197" t="s">
        <v>340</v>
      </c>
      <c r="E31" s="198" t="s">
        <v>319</v>
      </c>
      <c r="F31" s="198" t="s">
        <v>341</v>
      </c>
      <c r="G31" s="199" t="s">
        <v>342</v>
      </c>
      <c r="H31" s="197" t="s">
        <v>340</v>
      </c>
      <c r="I31" s="198" t="s">
        <v>319</v>
      </c>
      <c r="J31" s="198" t="s">
        <v>341</v>
      </c>
      <c r="K31" s="199" t="s">
        <v>342</v>
      </c>
      <c r="L31" s="197" t="s">
        <v>340</v>
      </c>
      <c r="M31" s="198" t="s">
        <v>319</v>
      </c>
      <c r="N31" s="198" t="s">
        <v>341</v>
      </c>
      <c r="O31" s="199" t="s">
        <v>342</v>
      </c>
      <c r="P31" s="197" t="s">
        <v>340</v>
      </c>
      <c r="Q31" s="198" t="s">
        <v>319</v>
      </c>
      <c r="R31" s="198" t="s">
        <v>341</v>
      </c>
      <c r="S31" s="199" t="s">
        <v>342</v>
      </c>
    </row>
    <row r="32" spans="2:19" ht="30" customHeight="1">
      <c r="B32" s="666"/>
      <c r="C32" s="670"/>
      <c r="D32" s="200">
        <v>2</v>
      </c>
      <c r="E32" s="201" t="s">
        <v>501</v>
      </c>
      <c r="F32" s="201" t="s">
        <v>496</v>
      </c>
      <c r="G32" s="202" t="s">
        <v>550</v>
      </c>
      <c r="H32" s="203">
        <v>4</v>
      </c>
      <c r="I32" s="204" t="s">
        <v>501</v>
      </c>
      <c r="J32" s="203" t="s">
        <v>496</v>
      </c>
      <c r="K32" s="205" t="s">
        <v>553</v>
      </c>
      <c r="L32" s="203"/>
      <c r="M32" s="204"/>
      <c r="N32" s="203"/>
      <c r="O32" s="205"/>
      <c r="P32" s="203"/>
      <c r="Q32" s="204"/>
      <c r="R32" s="203"/>
      <c r="S32" s="205"/>
    </row>
    <row r="33" spans="2:19" ht="36.75" hidden="1" customHeight="1" outlineLevel="1">
      <c r="B33" s="666"/>
      <c r="C33" s="670"/>
      <c r="D33" s="197" t="s">
        <v>340</v>
      </c>
      <c r="E33" s="198" t="s">
        <v>319</v>
      </c>
      <c r="F33" s="198" t="s">
        <v>341</v>
      </c>
      <c r="G33" s="199" t="s">
        <v>342</v>
      </c>
      <c r="H33" s="197" t="s">
        <v>340</v>
      </c>
      <c r="I33" s="198" t="s">
        <v>319</v>
      </c>
      <c r="J33" s="198" t="s">
        <v>341</v>
      </c>
      <c r="K33" s="199" t="s">
        <v>342</v>
      </c>
      <c r="L33" s="197" t="s">
        <v>340</v>
      </c>
      <c r="M33" s="198" t="s">
        <v>319</v>
      </c>
      <c r="N33" s="198" t="s">
        <v>341</v>
      </c>
      <c r="O33" s="199" t="s">
        <v>342</v>
      </c>
      <c r="P33" s="197" t="s">
        <v>340</v>
      </c>
      <c r="Q33" s="198" t="s">
        <v>319</v>
      </c>
      <c r="R33" s="198" t="s">
        <v>341</v>
      </c>
      <c r="S33" s="199" t="s">
        <v>342</v>
      </c>
    </row>
    <row r="34" spans="2:19" ht="30" hidden="1" customHeight="1" outlineLevel="1">
      <c r="B34" s="666"/>
      <c r="C34" s="670"/>
      <c r="D34" s="200"/>
      <c r="E34" s="201"/>
      <c r="F34" s="201"/>
      <c r="G34" s="202"/>
      <c r="H34" s="203"/>
      <c r="I34" s="204"/>
      <c r="J34" s="203"/>
      <c r="K34" s="205"/>
      <c r="L34" s="203"/>
      <c r="M34" s="204"/>
      <c r="N34" s="203"/>
      <c r="O34" s="205"/>
      <c r="P34" s="203"/>
      <c r="Q34" s="204"/>
      <c r="R34" s="203"/>
      <c r="S34" s="205"/>
    </row>
    <row r="35" spans="2:19" ht="36" hidden="1" customHeight="1" outlineLevel="1">
      <c r="B35" s="666"/>
      <c r="C35" s="670"/>
      <c r="D35" s="197" t="s">
        <v>340</v>
      </c>
      <c r="E35" s="198" t="s">
        <v>319</v>
      </c>
      <c r="F35" s="198" t="s">
        <v>341</v>
      </c>
      <c r="G35" s="199" t="s">
        <v>342</v>
      </c>
      <c r="H35" s="197" t="s">
        <v>340</v>
      </c>
      <c r="I35" s="198" t="s">
        <v>319</v>
      </c>
      <c r="J35" s="198" t="s">
        <v>341</v>
      </c>
      <c r="K35" s="199" t="s">
        <v>342</v>
      </c>
      <c r="L35" s="197" t="s">
        <v>340</v>
      </c>
      <c r="M35" s="198" t="s">
        <v>319</v>
      </c>
      <c r="N35" s="198" t="s">
        <v>341</v>
      </c>
      <c r="O35" s="199" t="s">
        <v>342</v>
      </c>
      <c r="P35" s="197" t="s">
        <v>340</v>
      </c>
      <c r="Q35" s="198" t="s">
        <v>319</v>
      </c>
      <c r="R35" s="198" t="s">
        <v>341</v>
      </c>
      <c r="S35" s="199" t="s">
        <v>342</v>
      </c>
    </row>
    <row r="36" spans="2:19" ht="30" hidden="1" customHeight="1" outlineLevel="1">
      <c r="B36" s="666"/>
      <c r="C36" s="670"/>
      <c r="D36" s="200"/>
      <c r="E36" s="201"/>
      <c r="F36" s="201"/>
      <c r="G36" s="202"/>
      <c r="H36" s="203"/>
      <c r="I36" s="204"/>
      <c r="J36" s="203"/>
      <c r="K36" s="205"/>
      <c r="L36" s="203"/>
      <c r="M36" s="204"/>
      <c r="N36" s="203"/>
      <c r="O36" s="205"/>
      <c r="P36" s="203"/>
      <c r="Q36" s="204"/>
      <c r="R36" s="203"/>
      <c r="S36" s="205"/>
    </row>
    <row r="37" spans="2:19" ht="39" hidden="1" customHeight="1" outlineLevel="1">
      <c r="B37" s="666"/>
      <c r="C37" s="670"/>
      <c r="D37" s="197" t="s">
        <v>340</v>
      </c>
      <c r="E37" s="198" t="s">
        <v>319</v>
      </c>
      <c r="F37" s="198" t="s">
        <v>341</v>
      </c>
      <c r="G37" s="199" t="s">
        <v>342</v>
      </c>
      <c r="H37" s="197" t="s">
        <v>340</v>
      </c>
      <c r="I37" s="198" t="s">
        <v>319</v>
      </c>
      <c r="J37" s="198" t="s">
        <v>341</v>
      </c>
      <c r="K37" s="199" t="s">
        <v>342</v>
      </c>
      <c r="L37" s="197" t="s">
        <v>340</v>
      </c>
      <c r="M37" s="198" t="s">
        <v>319</v>
      </c>
      <c r="N37" s="198" t="s">
        <v>341</v>
      </c>
      <c r="O37" s="199" t="s">
        <v>342</v>
      </c>
      <c r="P37" s="197" t="s">
        <v>340</v>
      </c>
      <c r="Q37" s="198" t="s">
        <v>319</v>
      </c>
      <c r="R37" s="198" t="s">
        <v>341</v>
      </c>
      <c r="S37" s="199" t="s">
        <v>342</v>
      </c>
    </row>
    <row r="38" spans="2:19" ht="30" hidden="1" customHeight="1" outlineLevel="1">
      <c r="B38" s="666"/>
      <c r="C38" s="670"/>
      <c r="D38" s="200"/>
      <c r="E38" s="201"/>
      <c r="F38" s="201"/>
      <c r="G38" s="202"/>
      <c r="H38" s="203"/>
      <c r="I38" s="204"/>
      <c r="J38" s="203"/>
      <c r="K38" s="205"/>
      <c r="L38" s="203"/>
      <c r="M38" s="204"/>
      <c r="N38" s="203"/>
      <c r="O38" s="205"/>
      <c r="P38" s="203"/>
      <c r="Q38" s="204"/>
      <c r="R38" s="203"/>
      <c r="S38" s="205"/>
    </row>
    <row r="39" spans="2:19" ht="36.75" hidden="1" customHeight="1" outlineLevel="1">
      <c r="B39" s="666"/>
      <c r="C39" s="670"/>
      <c r="D39" s="197" t="s">
        <v>340</v>
      </c>
      <c r="E39" s="198" t="s">
        <v>319</v>
      </c>
      <c r="F39" s="198" t="s">
        <v>341</v>
      </c>
      <c r="G39" s="199" t="s">
        <v>342</v>
      </c>
      <c r="H39" s="197" t="s">
        <v>340</v>
      </c>
      <c r="I39" s="198" t="s">
        <v>319</v>
      </c>
      <c r="J39" s="198" t="s">
        <v>341</v>
      </c>
      <c r="K39" s="199" t="s">
        <v>342</v>
      </c>
      <c r="L39" s="197" t="s">
        <v>340</v>
      </c>
      <c r="M39" s="198" t="s">
        <v>319</v>
      </c>
      <c r="N39" s="198" t="s">
        <v>341</v>
      </c>
      <c r="O39" s="199" t="s">
        <v>342</v>
      </c>
      <c r="P39" s="197" t="s">
        <v>340</v>
      </c>
      <c r="Q39" s="198" t="s">
        <v>319</v>
      </c>
      <c r="R39" s="198" t="s">
        <v>341</v>
      </c>
      <c r="S39" s="199" t="s">
        <v>342</v>
      </c>
    </row>
    <row r="40" spans="2:19" ht="30" hidden="1" customHeight="1" outlineLevel="1">
      <c r="B40" s="656"/>
      <c r="C40" s="671"/>
      <c r="D40" s="200"/>
      <c r="E40" s="201"/>
      <c r="F40" s="201"/>
      <c r="G40" s="202"/>
      <c r="H40" s="203"/>
      <c r="I40" s="204"/>
      <c r="J40" s="203"/>
      <c r="K40" s="205"/>
      <c r="L40" s="203"/>
      <c r="M40" s="204"/>
      <c r="N40" s="203"/>
      <c r="O40" s="205"/>
      <c r="P40" s="203"/>
      <c r="Q40" s="204"/>
      <c r="R40" s="203"/>
      <c r="S40" s="205"/>
    </row>
    <row r="41" spans="2:19" ht="30" customHeight="1" collapsed="1">
      <c r="B41" s="655" t="s">
        <v>343</v>
      </c>
      <c r="C41" s="655" t="s">
        <v>344</v>
      </c>
      <c r="D41" s="198" t="s">
        <v>345</v>
      </c>
      <c r="E41" s="198" t="s">
        <v>346</v>
      </c>
      <c r="F41" s="174" t="s">
        <v>347</v>
      </c>
      <c r="G41" s="206"/>
      <c r="H41" s="198" t="s">
        <v>345</v>
      </c>
      <c r="I41" s="198" t="s">
        <v>346</v>
      </c>
      <c r="J41" s="174" t="s">
        <v>347</v>
      </c>
      <c r="K41" s="207"/>
      <c r="L41" s="198" t="s">
        <v>345</v>
      </c>
      <c r="M41" s="198" t="s">
        <v>346</v>
      </c>
      <c r="N41" s="174" t="s">
        <v>347</v>
      </c>
      <c r="O41" s="207"/>
      <c r="P41" s="198" t="s">
        <v>345</v>
      </c>
      <c r="Q41" s="198" t="s">
        <v>346</v>
      </c>
      <c r="R41" s="174" t="s">
        <v>347</v>
      </c>
      <c r="S41" s="207"/>
    </row>
    <row r="42" spans="2:19" ht="30" customHeight="1">
      <c r="B42" s="666"/>
      <c r="C42" s="666"/>
      <c r="D42" s="730">
        <v>0</v>
      </c>
      <c r="E42" s="730"/>
      <c r="F42" s="174" t="s">
        <v>348</v>
      </c>
      <c r="G42" s="208"/>
      <c r="H42" s="728">
        <v>16</v>
      </c>
      <c r="I42" s="728" t="s">
        <v>557</v>
      </c>
      <c r="J42" s="174" t="s">
        <v>348</v>
      </c>
      <c r="K42" s="209" t="s">
        <v>496</v>
      </c>
      <c r="L42" s="728"/>
      <c r="M42" s="728"/>
      <c r="N42" s="174" t="s">
        <v>348</v>
      </c>
      <c r="O42" s="209"/>
      <c r="P42" s="728"/>
      <c r="Q42" s="728"/>
      <c r="R42" s="174" t="s">
        <v>348</v>
      </c>
      <c r="S42" s="209"/>
    </row>
    <row r="43" spans="2:19" ht="30" customHeight="1">
      <c r="B43" s="666"/>
      <c r="C43" s="666"/>
      <c r="D43" s="731"/>
      <c r="E43" s="731"/>
      <c r="F43" s="174" t="s">
        <v>349</v>
      </c>
      <c r="G43" s="202"/>
      <c r="H43" s="729"/>
      <c r="I43" s="729"/>
      <c r="J43" s="174" t="s">
        <v>349</v>
      </c>
      <c r="K43" s="205">
        <v>4</v>
      </c>
      <c r="L43" s="729"/>
      <c r="M43" s="729"/>
      <c r="N43" s="174" t="s">
        <v>349</v>
      </c>
      <c r="O43" s="205"/>
      <c r="P43" s="729"/>
      <c r="Q43" s="729"/>
      <c r="R43" s="174" t="s">
        <v>349</v>
      </c>
      <c r="S43" s="205"/>
    </row>
    <row r="44" spans="2:19" ht="30" customHeight="1" outlineLevel="1">
      <c r="B44" s="666"/>
      <c r="C44" s="666"/>
      <c r="D44" s="198" t="s">
        <v>345</v>
      </c>
      <c r="E44" s="198" t="s">
        <v>346</v>
      </c>
      <c r="F44" s="174" t="s">
        <v>347</v>
      </c>
      <c r="G44" s="206"/>
      <c r="H44" s="198" t="s">
        <v>345</v>
      </c>
      <c r="I44" s="198" t="s">
        <v>346</v>
      </c>
      <c r="J44" s="174" t="s">
        <v>347</v>
      </c>
      <c r="K44" s="207"/>
      <c r="L44" s="198" t="s">
        <v>345</v>
      </c>
      <c r="M44" s="198" t="s">
        <v>346</v>
      </c>
      <c r="N44" s="174" t="s">
        <v>347</v>
      </c>
      <c r="O44" s="207"/>
      <c r="P44" s="198" t="s">
        <v>345</v>
      </c>
      <c r="Q44" s="198" t="s">
        <v>346</v>
      </c>
      <c r="R44" s="174" t="s">
        <v>347</v>
      </c>
      <c r="S44" s="207"/>
    </row>
    <row r="45" spans="2:19" ht="30" customHeight="1" outlineLevel="1">
      <c r="B45" s="666"/>
      <c r="C45" s="666"/>
      <c r="D45" s="730"/>
      <c r="E45" s="730"/>
      <c r="F45" s="174" t="s">
        <v>348</v>
      </c>
      <c r="G45" s="208"/>
      <c r="H45" s="728"/>
      <c r="I45" s="728"/>
      <c r="J45" s="174" t="s">
        <v>348</v>
      </c>
      <c r="K45" s="209"/>
      <c r="L45" s="728"/>
      <c r="M45" s="728"/>
      <c r="N45" s="174" t="s">
        <v>348</v>
      </c>
      <c r="O45" s="209"/>
      <c r="P45" s="728"/>
      <c r="Q45" s="728"/>
      <c r="R45" s="174" t="s">
        <v>348</v>
      </c>
      <c r="S45" s="209"/>
    </row>
    <row r="46" spans="2:19" ht="30" customHeight="1" outlineLevel="1">
      <c r="B46" s="666"/>
      <c r="C46" s="666"/>
      <c r="D46" s="731"/>
      <c r="E46" s="731"/>
      <c r="F46" s="174" t="s">
        <v>349</v>
      </c>
      <c r="G46" s="202"/>
      <c r="H46" s="729"/>
      <c r="I46" s="729"/>
      <c r="J46" s="174" t="s">
        <v>349</v>
      </c>
      <c r="K46" s="205"/>
      <c r="L46" s="729"/>
      <c r="M46" s="729"/>
      <c r="N46" s="174" t="s">
        <v>349</v>
      </c>
      <c r="O46" s="205"/>
      <c r="P46" s="729"/>
      <c r="Q46" s="729"/>
      <c r="R46" s="174" t="s">
        <v>349</v>
      </c>
      <c r="S46" s="205"/>
    </row>
    <row r="47" spans="2:19" ht="30" customHeight="1" outlineLevel="1">
      <c r="B47" s="666"/>
      <c r="C47" s="666"/>
      <c r="D47" s="198" t="s">
        <v>345</v>
      </c>
      <c r="E47" s="198" t="s">
        <v>346</v>
      </c>
      <c r="F47" s="174" t="s">
        <v>347</v>
      </c>
      <c r="G47" s="206"/>
      <c r="H47" s="198" t="s">
        <v>345</v>
      </c>
      <c r="I47" s="198" t="s">
        <v>346</v>
      </c>
      <c r="J47" s="174" t="s">
        <v>347</v>
      </c>
      <c r="K47" s="207"/>
      <c r="L47" s="198" t="s">
        <v>345</v>
      </c>
      <c r="M47" s="198" t="s">
        <v>346</v>
      </c>
      <c r="N47" s="174" t="s">
        <v>347</v>
      </c>
      <c r="O47" s="207"/>
      <c r="P47" s="198" t="s">
        <v>345</v>
      </c>
      <c r="Q47" s="198" t="s">
        <v>346</v>
      </c>
      <c r="R47" s="174" t="s">
        <v>347</v>
      </c>
      <c r="S47" s="207"/>
    </row>
    <row r="48" spans="2:19" ht="30" customHeight="1" outlineLevel="1">
      <c r="B48" s="666"/>
      <c r="C48" s="666"/>
      <c r="D48" s="730"/>
      <c r="E48" s="730"/>
      <c r="F48" s="174" t="s">
        <v>348</v>
      </c>
      <c r="G48" s="208"/>
      <c r="H48" s="728"/>
      <c r="I48" s="728"/>
      <c r="J48" s="174" t="s">
        <v>348</v>
      </c>
      <c r="K48" s="209"/>
      <c r="L48" s="728"/>
      <c r="M48" s="728"/>
      <c r="N48" s="174" t="s">
        <v>348</v>
      </c>
      <c r="O48" s="209"/>
      <c r="P48" s="728"/>
      <c r="Q48" s="728"/>
      <c r="R48" s="174" t="s">
        <v>348</v>
      </c>
      <c r="S48" s="209"/>
    </row>
    <row r="49" spans="2:19" ht="30" customHeight="1" outlineLevel="1">
      <c r="B49" s="666"/>
      <c r="C49" s="666"/>
      <c r="D49" s="731"/>
      <c r="E49" s="731"/>
      <c r="F49" s="174" t="s">
        <v>349</v>
      </c>
      <c r="G49" s="202"/>
      <c r="H49" s="729"/>
      <c r="I49" s="729"/>
      <c r="J49" s="174" t="s">
        <v>349</v>
      </c>
      <c r="K49" s="205"/>
      <c r="L49" s="729"/>
      <c r="M49" s="729"/>
      <c r="N49" s="174" t="s">
        <v>349</v>
      </c>
      <c r="O49" s="205"/>
      <c r="P49" s="729"/>
      <c r="Q49" s="729"/>
      <c r="R49" s="174" t="s">
        <v>349</v>
      </c>
      <c r="S49" s="205"/>
    </row>
    <row r="50" spans="2:19" ht="30" customHeight="1" outlineLevel="1">
      <c r="B50" s="666"/>
      <c r="C50" s="666"/>
      <c r="D50" s="198" t="s">
        <v>345</v>
      </c>
      <c r="E50" s="198" t="s">
        <v>346</v>
      </c>
      <c r="F50" s="174" t="s">
        <v>347</v>
      </c>
      <c r="G50" s="206"/>
      <c r="H50" s="198" t="s">
        <v>345</v>
      </c>
      <c r="I50" s="198" t="s">
        <v>346</v>
      </c>
      <c r="J50" s="174" t="s">
        <v>347</v>
      </c>
      <c r="K50" s="207"/>
      <c r="L50" s="198" t="s">
        <v>345</v>
      </c>
      <c r="M50" s="198" t="s">
        <v>346</v>
      </c>
      <c r="N50" s="174" t="s">
        <v>347</v>
      </c>
      <c r="O50" s="207"/>
      <c r="P50" s="198" t="s">
        <v>345</v>
      </c>
      <c r="Q50" s="198" t="s">
        <v>346</v>
      </c>
      <c r="R50" s="174" t="s">
        <v>347</v>
      </c>
      <c r="S50" s="207"/>
    </row>
    <row r="51" spans="2:19" ht="30" customHeight="1" outlineLevel="1">
      <c r="B51" s="666"/>
      <c r="C51" s="666"/>
      <c r="D51" s="730"/>
      <c r="E51" s="730"/>
      <c r="F51" s="174" t="s">
        <v>348</v>
      </c>
      <c r="G51" s="208"/>
      <c r="H51" s="728"/>
      <c r="I51" s="728"/>
      <c r="J51" s="174" t="s">
        <v>348</v>
      </c>
      <c r="K51" s="209"/>
      <c r="L51" s="728"/>
      <c r="M51" s="728"/>
      <c r="N51" s="174" t="s">
        <v>348</v>
      </c>
      <c r="O51" s="209"/>
      <c r="P51" s="728"/>
      <c r="Q51" s="728"/>
      <c r="R51" s="174" t="s">
        <v>348</v>
      </c>
      <c r="S51" s="209"/>
    </row>
    <row r="52" spans="2:19" ht="30" customHeight="1" outlineLevel="1">
      <c r="B52" s="656"/>
      <c r="C52" s="656"/>
      <c r="D52" s="731"/>
      <c r="E52" s="731"/>
      <c r="F52" s="174" t="s">
        <v>349</v>
      </c>
      <c r="G52" s="202"/>
      <c r="H52" s="729"/>
      <c r="I52" s="729"/>
      <c r="J52" s="174" t="s">
        <v>349</v>
      </c>
      <c r="K52" s="205"/>
      <c r="L52" s="729"/>
      <c r="M52" s="729"/>
      <c r="N52" s="174" t="s">
        <v>349</v>
      </c>
      <c r="O52" s="205"/>
      <c r="P52" s="729"/>
      <c r="Q52" s="729"/>
      <c r="R52" s="174" t="s">
        <v>349</v>
      </c>
      <c r="S52" s="205"/>
    </row>
    <row r="53" spans="2:19" ht="30" customHeight="1" thickBot="1">
      <c r="C53" s="210"/>
      <c r="D53" s="211"/>
    </row>
    <row r="54" spans="2:19" ht="30" customHeight="1" thickBot="1">
      <c r="D54" s="674" t="s">
        <v>320</v>
      </c>
      <c r="E54" s="675"/>
      <c r="F54" s="675"/>
      <c r="G54" s="676"/>
      <c r="H54" s="674" t="s">
        <v>321</v>
      </c>
      <c r="I54" s="675"/>
      <c r="J54" s="675"/>
      <c r="K54" s="676"/>
      <c r="L54" s="674" t="s">
        <v>322</v>
      </c>
      <c r="M54" s="675"/>
      <c r="N54" s="675"/>
      <c r="O54" s="676"/>
      <c r="P54" s="674" t="s">
        <v>323</v>
      </c>
      <c r="Q54" s="675"/>
      <c r="R54" s="675"/>
      <c r="S54" s="676"/>
    </row>
    <row r="55" spans="2:19" ht="30" customHeight="1">
      <c r="B55" s="667" t="s">
        <v>350</v>
      </c>
      <c r="C55" s="667" t="s">
        <v>351</v>
      </c>
      <c r="D55" s="629" t="s">
        <v>352</v>
      </c>
      <c r="E55" s="689"/>
      <c r="F55" s="212" t="s">
        <v>319</v>
      </c>
      <c r="G55" s="213" t="s">
        <v>353</v>
      </c>
      <c r="H55" s="629" t="s">
        <v>352</v>
      </c>
      <c r="I55" s="689"/>
      <c r="J55" s="212" t="s">
        <v>319</v>
      </c>
      <c r="K55" s="213" t="s">
        <v>353</v>
      </c>
      <c r="L55" s="629" t="s">
        <v>352</v>
      </c>
      <c r="M55" s="689"/>
      <c r="N55" s="212" t="s">
        <v>319</v>
      </c>
      <c r="O55" s="213" t="s">
        <v>353</v>
      </c>
      <c r="P55" s="629" t="s">
        <v>352</v>
      </c>
      <c r="Q55" s="689"/>
      <c r="R55" s="212" t="s">
        <v>319</v>
      </c>
      <c r="S55" s="213" t="s">
        <v>353</v>
      </c>
    </row>
    <row r="56" spans="2:19" ht="45" customHeight="1">
      <c r="B56" s="700"/>
      <c r="C56" s="700"/>
      <c r="D56" s="191" t="s">
        <v>329</v>
      </c>
      <c r="E56" s="192">
        <f>3*4+2</f>
        <v>14</v>
      </c>
      <c r="F56" s="720" t="s">
        <v>501</v>
      </c>
      <c r="G56" s="722" t="s">
        <v>520</v>
      </c>
      <c r="H56" s="191" t="s">
        <v>329</v>
      </c>
      <c r="I56" s="193">
        <v>14</v>
      </c>
      <c r="J56" s="716" t="s">
        <v>501</v>
      </c>
      <c r="K56" s="718" t="s">
        <v>504</v>
      </c>
      <c r="L56" s="191" t="s">
        <v>329</v>
      </c>
      <c r="M56" s="193"/>
      <c r="N56" s="716"/>
      <c r="O56" s="718"/>
      <c r="P56" s="191" t="s">
        <v>329</v>
      </c>
      <c r="Q56" s="193"/>
      <c r="R56" s="716"/>
      <c r="S56" s="718"/>
    </row>
    <row r="57" spans="2:19" ht="45" customHeight="1">
      <c r="B57" s="668"/>
      <c r="C57" s="668"/>
      <c r="D57" s="194" t="s">
        <v>337</v>
      </c>
      <c r="E57" s="195">
        <v>0.5</v>
      </c>
      <c r="F57" s="721"/>
      <c r="G57" s="723"/>
      <c r="H57" s="194" t="s">
        <v>337</v>
      </c>
      <c r="I57" s="196">
        <v>0.5</v>
      </c>
      <c r="J57" s="717"/>
      <c r="K57" s="719"/>
      <c r="L57" s="194" t="s">
        <v>337</v>
      </c>
      <c r="M57" s="196"/>
      <c r="N57" s="717"/>
      <c r="O57" s="719"/>
      <c r="P57" s="194" t="s">
        <v>337</v>
      </c>
      <c r="Q57" s="196"/>
      <c r="R57" s="717"/>
      <c r="S57" s="719"/>
    </row>
    <row r="58" spans="2:19" ht="30" customHeight="1">
      <c r="B58" s="655" t="s">
        <v>354</v>
      </c>
      <c r="C58" s="655" t="s">
        <v>355</v>
      </c>
      <c r="D58" s="198" t="s">
        <v>356</v>
      </c>
      <c r="E58" s="214" t="s">
        <v>357</v>
      </c>
      <c r="F58" s="633" t="s">
        <v>358</v>
      </c>
      <c r="G58" s="699"/>
      <c r="H58" s="198" t="s">
        <v>356</v>
      </c>
      <c r="I58" s="214" t="s">
        <v>357</v>
      </c>
      <c r="J58" s="633" t="s">
        <v>358</v>
      </c>
      <c r="K58" s="699"/>
      <c r="L58" s="198" t="s">
        <v>356</v>
      </c>
      <c r="M58" s="214" t="s">
        <v>357</v>
      </c>
      <c r="N58" s="633" t="s">
        <v>358</v>
      </c>
      <c r="O58" s="699"/>
      <c r="P58" s="198" t="s">
        <v>356</v>
      </c>
      <c r="Q58" s="214" t="s">
        <v>357</v>
      </c>
      <c r="R58" s="633" t="s">
        <v>358</v>
      </c>
      <c r="S58" s="699"/>
    </row>
    <row r="59" spans="2:19" ht="30" customHeight="1">
      <c r="B59" s="666"/>
      <c r="C59" s="656"/>
      <c r="D59" s="215">
        <v>0</v>
      </c>
      <c r="E59" s="216"/>
      <c r="F59" s="724" t="s">
        <v>474</v>
      </c>
      <c r="G59" s="725"/>
      <c r="H59" s="217">
        <v>14</v>
      </c>
      <c r="I59" s="218">
        <v>0.5</v>
      </c>
      <c r="J59" s="726" t="s">
        <v>474</v>
      </c>
      <c r="K59" s="727"/>
      <c r="L59" s="217"/>
      <c r="M59" s="218"/>
      <c r="N59" s="726"/>
      <c r="O59" s="727"/>
      <c r="P59" s="217"/>
      <c r="Q59" s="218"/>
      <c r="R59" s="726"/>
      <c r="S59" s="727"/>
    </row>
    <row r="60" spans="2:19" ht="30" customHeight="1">
      <c r="B60" s="666"/>
      <c r="C60" s="655" t="s">
        <v>359</v>
      </c>
      <c r="D60" s="219" t="s">
        <v>358</v>
      </c>
      <c r="E60" s="220" t="s">
        <v>341</v>
      </c>
      <c r="F60" s="198" t="s">
        <v>319</v>
      </c>
      <c r="G60" s="221" t="s">
        <v>353</v>
      </c>
      <c r="H60" s="219" t="s">
        <v>358</v>
      </c>
      <c r="I60" s="220" t="s">
        <v>341</v>
      </c>
      <c r="J60" s="198" t="s">
        <v>319</v>
      </c>
      <c r="K60" s="221" t="s">
        <v>353</v>
      </c>
      <c r="L60" s="219" t="s">
        <v>358</v>
      </c>
      <c r="M60" s="220" t="s">
        <v>341</v>
      </c>
      <c r="N60" s="198" t="s">
        <v>319</v>
      </c>
      <c r="O60" s="221" t="s">
        <v>353</v>
      </c>
      <c r="P60" s="219" t="s">
        <v>358</v>
      </c>
      <c r="Q60" s="220" t="s">
        <v>341</v>
      </c>
      <c r="R60" s="198" t="s">
        <v>319</v>
      </c>
      <c r="S60" s="221" t="s">
        <v>353</v>
      </c>
    </row>
    <row r="61" spans="2:19" ht="30" customHeight="1">
      <c r="B61" s="656"/>
      <c r="C61" s="715"/>
      <c r="D61" s="222" t="s">
        <v>474</v>
      </c>
      <c r="E61" s="223" t="s">
        <v>496</v>
      </c>
      <c r="F61" s="201" t="s">
        <v>501</v>
      </c>
      <c r="G61" s="224" t="s">
        <v>520</v>
      </c>
      <c r="H61" s="225" t="s">
        <v>474</v>
      </c>
      <c r="I61" s="226" t="s">
        <v>496</v>
      </c>
      <c r="J61" s="203" t="s">
        <v>501</v>
      </c>
      <c r="K61" s="227" t="s">
        <v>504</v>
      </c>
      <c r="L61" s="225"/>
      <c r="M61" s="226"/>
      <c r="N61" s="203"/>
      <c r="O61" s="227"/>
      <c r="P61" s="225"/>
      <c r="Q61" s="226"/>
      <c r="R61" s="203"/>
      <c r="S61" s="227"/>
    </row>
    <row r="62" spans="2:19" ht="30" customHeight="1" thickBot="1">
      <c r="B62" s="187"/>
      <c r="C62" s="228"/>
      <c r="D62" s="211"/>
    </row>
    <row r="63" spans="2:19" ht="30" customHeight="1" thickBot="1">
      <c r="B63" s="187"/>
      <c r="C63" s="187"/>
      <c r="D63" s="674" t="s">
        <v>320</v>
      </c>
      <c r="E63" s="675"/>
      <c r="F63" s="675"/>
      <c r="G63" s="675"/>
      <c r="H63" s="674" t="s">
        <v>321</v>
      </c>
      <c r="I63" s="675"/>
      <c r="J63" s="675"/>
      <c r="K63" s="676"/>
      <c r="L63" s="675" t="s">
        <v>322</v>
      </c>
      <c r="M63" s="675"/>
      <c r="N63" s="675"/>
      <c r="O63" s="675"/>
      <c r="P63" s="674" t="s">
        <v>323</v>
      </c>
      <c r="Q63" s="675"/>
      <c r="R63" s="675"/>
      <c r="S63" s="676"/>
    </row>
    <row r="64" spans="2:19" ht="30" customHeight="1">
      <c r="B64" s="667" t="s">
        <v>360</v>
      </c>
      <c r="C64" s="667" t="s">
        <v>361</v>
      </c>
      <c r="D64" s="712" t="s">
        <v>362</v>
      </c>
      <c r="E64" s="713"/>
      <c r="F64" s="629" t="s">
        <v>319</v>
      </c>
      <c r="G64" s="659"/>
      <c r="H64" s="714" t="s">
        <v>362</v>
      </c>
      <c r="I64" s="713"/>
      <c r="J64" s="629" t="s">
        <v>319</v>
      </c>
      <c r="K64" s="630"/>
      <c r="L64" s="714" t="s">
        <v>362</v>
      </c>
      <c r="M64" s="713"/>
      <c r="N64" s="629" t="s">
        <v>319</v>
      </c>
      <c r="O64" s="630"/>
      <c r="P64" s="714" t="s">
        <v>362</v>
      </c>
      <c r="Q64" s="713"/>
      <c r="R64" s="629" t="s">
        <v>319</v>
      </c>
      <c r="S64" s="630"/>
    </row>
    <row r="65" spans="2:19" ht="36.75" customHeight="1">
      <c r="B65" s="668"/>
      <c r="C65" s="668"/>
      <c r="D65" s="709">
        <v>0</v>
      </c>
      <c r="E65" s="710"/>
      <c r="F65" s="680" t="s">
        <v>501</v>
      </c>
      <c r="G65" s="711"/>
      <c r="H65" s="705">
        <v>100</v>
      </c>
      <c r="I65" s="706"/>
      <c r="J65" s="697" t="s">
        <v>501</v>
      </c>
      <c r="K65" s="698"/>
      <c r="L65" s="705"/>
      <c r="M65" s="706"/>
      <c r="N65" s="697"/>
      <c r="O65" s="698"/>
      <c r="P65" s="705"/>
      <c r="Q65" s="706"/>
      <c r="R65" s="697"/>
      <c r="S65" s="698"/>
    </row>
    <row r="66" spans="2:19" ht="45" customHeight="1">
      <c r="B66" s="655" t="s">
        <v>363</v>
      </c>
      <c r="C66" s="655" t="s">
        <v>674</v>
      </c>
      <c r="D66" s="198" t="s">
        <v>364</v>
      </c>
      <c r="E66" s="198" t="s">
        <v>365</v>
      </c>
      <c r="F66" s="633" t="s">
        <v>366</v>
      </c>
      <c r="G66" s="699"/>
      <c r="H66" s="229" t="s">
        <v>364</v>
      </c>
      <c r="I66" s="198" t="s">
        <v>365</v>
      </c>
      <c r="J66" s="707" t="s">
        <v>366</v>
      </c>
      <c r="K66" s="699"/>
      <c r="L66" s="229" t="s">
        <v>364</v>
      </c>
      <c r="M66" s="198" t="s">
        <v>365</v>
      </c>
      <c r="N66" s="707" t="s">
        <v>366</v>
      </c>
      <c r="O66" s="699"/>
      <c r="P66" s="229" t="s">
        <v>364</v>
      </c>
      <c r="Q66" s="198" t="s">
        <v>365</v>
      </c>
      <c r="R66" s="707" t="s">
        <v>366</v>
      </c>
      <c r="S66" s="699"/>
    </row>
    <row r="67" spans="2:19" ht="27" customHeight="1">
      <c r="B67" s="656"/>
      <c r="C67" s="656"/>
      <c r="D67" s="215">
        <v>6000</v>
      </c>
      <c r="E67" s="216">
        <v>0.5</v>
      </c>
      <c r="F67" s="708" t="s">
        <v>527</v>
      </c>
      <c r="G67" s="708"/>
      <c r="H67" s="217">
        <v>6000</v>
      </c>
      <c r="I67" s="218">
        <v>0.5</v>
      </c>
      <c r="J67" s="703" t="s">
        <v>505</v>
      </c>
      <c r="K67" s="704"/>
      <c r="L67" s="217"/>
      <c r="M67" s="218"/>
      <c r="N67" s="703"/>
      <c r="O67" s="704"/>
      <c r="P67" s="217"/>
      <c r="Q67" s="218"/>
      <c r="R67" s="703"/>
      <c r="S67" s="704"/>
    </row>
    <row r="68" spans="2:19" ht="33.75" customHeight="1" thickBot="1">
      <c r="B68" s="187"/>
      <c r="C68" s="187"/>
    </row>
    <row r="69" spans="2:19" ht="37.5" customHeight="1" thickBot="1">
      <c r="B69" s="187"/>
      <c r="C69" s="187"/>
      <c r="D69" s="674" t="s">
        <v>320</v>
      </c>
      <c r="E69" s="675"/>
      <c r="F69" s="675"/>
      <c r="G69" s="676"/>
      <c r="H69" s="675" t="s">
        <v>321</v>
      </c>
      <c r="I69" s="675"/>
      <c r="J69" s="675"/>
      <c r="K69" s="676"/>
      <c r="L69" s="675" t="s">
        <v>322</v>
      </c>
      <c r="M69" s="675"/>
      <c r="N69" s="675"/>
      <c r="O69" s="675"/>
      <c r="P69" s="675" t="s">
        <v>321</v>
      </c>
      <c r="Q69" s="675"/>
      <c r="R69" s="675"/>
      <c r="S69" s="676"/>
    </row>
    <row r="70" spans="2:19" ht="37.5" customHeight="1">
      <c r="B70" s="667" t="s">
        <v>367</v>
      </c>
      <c r="C70" s="667" t="s">
        <v>368</v>
      </c>
      <c r="D70" s="230" t="s">
        <v>369</v>
      </c>
      <c r="E70" s="212" t="s">
        <v>370</v>
      </c>
      <c r="F70" s="629" t="s">
        <v>371</v>
      </c>
      <c r="G70" s="630"/>
      <c r="H70" s="230" t="s">
        <v>369</v>
      </c>
      <c r="I70" s="212" t="s">
        <v>370</v>
      </c>
      <c r="J70" s="629" t="s">
        <v>371</v>
      </c>
      <c r="K70" s="630"/>
      <c r="L70" s="230" t="s">
        <v>369</v>
      </c>
      <c r="M70" s="212" t="s">
        <v>370</v>
      </c>
      <c r="N70" s="629" t="s">
        <v>371</v>
      </c>
      <c r="O70" s="630"/>
      <c r="P70" s="230" t="s">
        <v>369</v>
      </c>
      <c r="Q70" s="212" t="s">
        <v>370</v>
      </c>
      <c r="R70" s="629" t="s">
        <v>371</v>
      </c>
      <c r="S70" s="630"/>
    </row>
    <row r="71" spans="2:19" ht="44.25" customHeight="1">
      <c r="B71" s="700"/>
      <c r="C71" s="668"/>
      <c r="D71" s="231" t="s">
        <v>501</v>
      </c>
      <c r="E71" s="232" t="s">
        <v>496</v>
      </c>
      <c r="F71" s="701" t="s">
        <v>528</v>
      </c>
      <c r="G71" s="702"/>
      <c r="H71" s="233" t="s">
        <v>501</v>
      </c>
      <c r="I71" s="234" t="s">
        <v>496</v>
      </c>
      <c r="J71" s="631" t="s">
        <v>514</v>
      </c>
      <c r="K71" s="632"/>
      <c r="L71" s="233"/>
      <c r="M71" s="234"/>
      <c r="N71" s="631"/>
      <c r="O71" s="632"/>
      <c r="P71" s="233"/>
      <c r="Q71" s="234"/>
      <c r="R71" s="631"/>
      <c r="S71" s="632"/>
    </row>
    <row r="72" spans="2:19" ht="36.75" customHeight="1">
      <c r="B72" s="700"/>
      <c r="C72" s="667" t="s">
        <v>672</v>
      </c>
      <c r="D72" s="198" t="s">
        <v>319</v>
      </c>
      <c r="E72" s="197" t="s">
        <v>372</v>
      </c>
      <c r="F72" s="633" t="s">
        <v>373</v>
      </c>
      <c r="G72" s="699"/>
      <c r="H72" s="198" t="s">
        <v>319</v>
      </c>
      <c r="I72" s="197" t="s">
        <v>372</v>
      </c>
      <c r="J72" s="633" t="s">
        <v>373</v>
      </c>
      <c r="K72" s="699"/>
      <c r="L72" s="198" t="s">
        <v>319</v>
      </c>
      <c r="M72" s="197" t="s">
        <v>372</v>
      </c>
      <c r="N72" s="633" t="s">
        <v>373</v>
      </c>
      <c r="O72" s="699"/>
      <c r="P72" s="198" t="s">
        <v>319</v>
      </c>
      <c r="Q72" s="197" t="s">
        <v>372</v>
      </c>
      <c r="R72" s="633" t="s">
        <v>373</v>
      </c>
      <c r="S72" s="699"/>
    </row>
    <row r="73" spans="2:19" ht="30" customHeight="1">
      <c r="B73" s="700"/>
      <c r="C73" s="700"/>
      <c r="D73" s="201" t="s">
        <v>501</v>
      </c>
      <c r="E73" s="232" t="s">
        <v>831</v>
      </c>
      <c r="F73" s="680" t="s">
        <v>534</v>
      </c>
      <c r="G73" s="681"/>
      <c r="H73" s="203" t="s">
        <v>501</v>
      </c>
      <c r="I73" s="234" t="s">
        <v>831</v>
      </c>
      <c r="J73" s="697" t="s">
        <v>515</v>
      </c>
      <c r="K73" s="698"/>
      <c r="L73" s="203"/>
      <c r="M73" s="234"/>
      <c r="N73" s="697"/>
      <c r="O73" s="698"/>
      <c r="P73" s="203"/>
      <c r="Q73" s="234"/>
      <c r="R73" s="697"/>
      <c r="S73" s="698"/>
    </row>
    <row r="74" spans="2:19" ht="30" customHeight="1" outlineLevel="1">
      <c r="B74" s="700"/>
      <c r="C74" s="700"/>
      <c r="D74" s="201" t="s">
        <v>501</v>
      </c>
      <c r="E74" s="232" t="s">
        <v>832</v>
      </c>
      <c r="F74" s="680" t="s">
        <v>534</v>
      </c>
      <c r="G74" s="681"/>
      <c r="H74" s="203" t="s">
        <v>501</v>
      </c>
      <c r="I74" s="234" t="s">
        <v>831</v>
      </c>
      <c r="J74" s="697" t="s">
        <v>515</v>
      </c>
      <c r="K74" s="698"/>
      <c r="L74" s="203"/>
      <c r="M74" s="234"/>
      <c r="N74" s="697"/>
      <c r="O74" s="698"/>
      <c r="P74" s="203"/>
      <c r="Q74" s="234"/>
      <c r="R74" s="697"/>
      <c r="S74" s="698"/>
    </row>
    <row r="75" spans="2:19" ht="30" customHeight="1" outlineLevel="1">
      <c r="B75" s="700"/>
      <c r="C75" s="700"/>
      <c r="D75" s="201" t="s">
        <v>481</v>
      </c>
      <c r="E75" s="232" t="s">
        <v>831</v>
      </c>
      <c r="F75" s="680" t="s">
        <v>534</v>
      </c>
      <c r="G75" s="681"/>
      <c r="H75" s="203" t="s">
        <v>501</v>
      </c>
      <c r="I75" s="234" t="s">
        <v>831</v>
      </c>
      <c r="J75" s="697" t="s">
        <v>515</v>
      </c>
      <c r="K75" s="698"/>
      <c r="L75" s="203"/>
      <c r="M75" s="234"/>
      <c r="N75" s="697"/>
      <c r="O75" s="698"/>
      <c r="P75" s="203"/>
      <c r="Q75" s="234"/>
      <c r="R75" s="697"/>
      <c r="S75" s="698"/>
    </row>
    <row r="76" spans="2:19" ht="30" customHeight="1" outlineLevel="1">
      <c r="B76" s="700"/>
      <c r="C76" s="700"/>
      <c r="D76" s="201" t="s">
        <v>494</v>
      </c>
      <c r="E76" s="232" t="s">
        <v>831</v>
      </c>
      <c r="F76" s="680" t="s">
        <v>534</v>
      </c>
      <c r="G76" s="681"/>
      <c r="H76" s="203" t="s">
        <v>501</v>
      </c>
      <c r="I76" s="234" t="s">
        <v>831</v>
      </c>
      <c r="J76" s="697" t="s">
        <v>523</v>
      </c>
      <c r="K76" s="698"/>
      <c r="L76" s="203"/>
      <c r="M76" s="234"/>
      <c r="N76" s="697"/>
      <c r="O76" s="698"/>
      <c r="P76" s="203"/>
      <c r="Q76" s="234"/>
      <c r="R76" s="697"/>
      <c r="S76" s="698"/>
    </row>
    <row r="77" spans="2:19" ht="30" customHeight="1" outlineLevel="1">
      <c r="B77" s="700"/>
      <c r="C77" s="700"/>
      <c r="D77" s="201"/>
      <c r="E77" s="232"/>
      <c r="F77" s="680"/>
      <c r="G77" s="681"/>
      <c r="H77" s="203"/>
      <c r="I77" s="234"/>
      <c r="J77" s="697"/>
      <c r="K77" s="698"/>
      <c r="L77" s="203"/>
      <c r="M77" s="234"/>
      <c r="N77" s="697"/>
      <c r="O77" s="698"/>
      <c r="P77" s="203"/>
      <c r="Q77" s="234"/>
      <c r="R77" s="697"/>
      <c r="S77" s="698"/>
    </row>
    <row r="78" spans="2:19" ht="30" customHeight="1" outlineLevel="1">
      <c r="B78" s="668"/>
      <c r="C78" s="668"/>
      <c r="D78" s="201"/>
      <c r="E78" s="232"/>
      <c r="F78" s="680"/>
      <c r="G78" s="681"/>
      <c r="H78" s="203"/>
      <c r="I78" s="234"/>
      <c r="J78" s="697"/>
      <c r="K78" s="698"/>
      <c r="L78" s="203"/>
      <c r="M78" s="234"/>
      <c r="N78" s="697"/>
      <c r="O78" s="698"/>
      <c r="P78" s="203"/>
      <c r="Q78" s="234"/>
      <c r="R78" s="697"/>
      <c r="S78" s="698"/>
    </row>
    <row r="79" spans="2:19" ht="35.25" customHeight="1">
      <c r="B79" s="655" t="s">
        <v>374</v>
      </c>
      <c r="C79" s="696" t="s">
        <v>673</v>
      </c>
      <c r="D79" s="214" t="s">
        <v>375</v>
      </c>
      <c r="E79" s="633" t="s">
        <v>358</v>
      </c>
      <c r="F79" s="634"/>
      <c r="G79" s="199" t="s">
        <v>319</v>
      </c>
      <c r="H79" s="214" t="s">
        <v>375</v>
      </c>
      <c r="I79" s="633" t="s">
        <v>358</v>
      </c>
      <c r="J79" s="634"/>
      <c r="K79" s="199" t="s">
        <v>319</v>
      </c>
      <c r="L79" s="214" t="s">
        <v>375</v>
      </c>
      <c r="M79" s="633" t="s">
        <v>358</v>
      </c>
      <c r="N79" s="634"/>
      <c r="O79" s="199" t="s">
        <v>319</v>
      </c>
      <c r="P79" s="214" t="s">
        <v>375</v>
      </c>
      <c r="Q79" s="633" t="s">
        <v>358</v>
      </c>
      <c r="R79" s="634"/>
      <c r="S79" s="199" t="s">
        <v>319</v>
      </c>
    </row>
    <row r="80" spans="2:19" ht="35.25" customHeight="1">
      <c r="B80" s="666"/>
      <c r="C80" s="696"/>
      <c r="D80" s="235">
        <v>1</v>
      </c>
      <c r="E80" s="691" t="s">
        <v>470</v>
      </c>
      <c r="F80" s="692"/>
      <c r="G80" s="236" t="s">
        <v>494</v>
      </c>
      <c r="H80" s="237">
        <v>4</v>
      </c>
      <c r="I80" s="693" t="s">
        <v>470</v>
      </c>
      <c r="J80" s="694"/>
      <c r="K80" s="238" t="s">
        <v>494</v>
      </c>
      <c r="L80" s="237"/>
      <c r="M80" s="693"/>
      <c r="N80" s="694"/>
      <c r="O80" s="238"/>
      <c r="P80" s="237"/>
      <c r="Q80" s="693"/>
      <c r="R80" s="694"/>
      <c r="S80" s="238"/>
    </row>
    <row r="81" spans="2:19" ht="35.25" customHeight="1" outlineLevel="1">
      <c r="B81" s="666"/>
      <c r="C81" s="696"/>
      <c r="D81" s="235">
        <v>0</v>
      </c>
      <c r="E81" s="691" t="s">
        <v>470</v>
      </c>
      <c r="F81" s="692"/>
      <c r="G81" s="236" t="s">
        <v>481</v>
      </c>
      <c r="H81" s="237">
        <v>4</v>
      </c>
      <c r="I81" s="693" t="s">
        <v>470</v>
      </c>
      <c r="J81" s="694"/>
      <c r="K81" s="238" t="s">
        <v>481</v>
      </c>
      <c r="L81" s="237"/>
      <c r="M81" s="693"/>
      <c r="N81" s="694"/>
      <c r="O81" s="238"/>
      <c r="P81" s="237"/>
      <c r="Q81" s="693"/>
      <c r="R81" s="694"/>
      <c r="S81" s="238"/>
    </row>
    <row r="82" spans="2:19" ht="35.25" customHeight="1" outlineLevel="1">
      <c r="B82" s="666"/>
      <c r="C82" s="696"/>
      <c r="D82" s="235">
        <v>0</v>
      </c>
      <c r="E82" s="691" t="s">
        <v>464</v>
      </c>
      <c r="F82" s="692"/>
      <c r="G82" s="236" t="s">
        <v>501</v>
      </c>
      <c r="H82" s="237">
        <v>16</v>
      </c>
      <c r="I82" s="693" t="s">
        <v>464</v>
      </c>
      <c r="J82" s="694"/>
      <c r="K82" s="238" t="s">
        <v>501</v>
      </c>
      <c r="L82" s="237"/>
      <c r="M82" s="693"/>
      <c r="N82" s="694"/>
      <c r="O82" s="238"/>
      <c r="P82" s="237"/>
      <c r="Q82" s="693"/>
      <c r="R82" s="694"/>
      <c r="S82" s="238"/>
    </row>
    <row r="83" spans="2:19" ht="35.25" customHeight="1" outlineLevel="1">
      <c r="B83" s="666"/>
      <c r="C83" s="696"/>
      <c r="D83" s="235"/>
      <c r="E83" s="691"/>
      <c r="F83" s="692"/>
      <c r="G83" s="236"/>
      <c r="H83" s="237"/>
      <c r="I83" s="693"/>
      <c r="J83" s="694"/>
      <c r="K83" s="238"/>
      <c r="L83" s="237"/>
      <c r="M83" s="693"/>
      <c r="N83" s="694"/>
      <c r="O83" s="238"/>
      <c r="P83" s="237"/>
      <c r="Q83" s="693"/>
      <c r="R83" s="694"/>
      <c r="S83" s="238"/>
    </row>
    <row r="84" spans="2:19" ht="35.25" customHeight="1" outlineLevel="1">
      <c r="B84" s="666"/>
      <c r="C84" s="696"/>
      <c r="D84" s="235"/>
      <c r="E84" s="691"/>
      <c r="F84" s="692"/>
      <c r="G84" s="236"/>
      <c r="H84" s="237"/>
      <c r="I84" s="693"/>
      <c r="J84" s="694"/>
      <c r="K84" s="238"/>
      <c r="L84" s="237"/>
      <c r="M84" s="693"/>
      <c r="N84" s="694"/>
      <c r="O84" s="238"/>
      <c r="P84" s="237"/>
      <c r="Q84" s="693"/>
      <c r="R84" s="694"/>
      <c r="S84" s="238"/>
    </row>
    <row r="85" spans="2:19" ht="33" customHeight="1" outlineLevel="1">
      <c r="B85" s="656"/>
      <c r="C85" s="696"/>
      <c r="D85" s="235"/>
      <c r="E85" s="691"/>
      <c r="F85" s="692"/>
      <c r="G85" s="236"/>
      <c r="H85" s="237"/>
      <c r="I85" s="693"/>
      <c r="J85" s="694"/>
      <c r="K85" s="238"/>
      <c r="L85" s="237"/>
      <c r="M85" s="693"/>
      <c r="N85" s="694"/>
      <c r="O85" s="238"/>
      <c r="P85" s="237"/>
      <c r="Q85" s="693"/>
      <c r="R85" s="694"/>
      <c r="S85" s="238"/>
    </row>
    <row r="86" spans="2:19" ht="31.5" customHeight="1" thickBot="1">
      <c r="B86" s="187"/>
      <c r="C86" s="239"/>
      <c r="D86" s="211"/>
    </row>
    <row r="87" spans="2:19" ht="30.75" customHeight="1" thickBot="1">
      <c r="B87" s="187"/>
      <c r="C87" s="187"/>
      <c r="D87" s="674" t="s">
        <v>320</v>
      </c>
      <c r="E87" s="675"/>
      <c r="F87" s="675"/>
      <c r="G87" s="676"/>
      <c r="H87" s="637" t="s">
        <v>320</v>
      </c>
      <c r="I87" s="638"/>
      <c r="J87" s="638"/>
      <c r="K87" s="639"/>
      <c r="L87" s="675" t="s">
        <v>322</v>
      </c>
      <c r="M87" s="675"/>
      <c r="N87" s="675"/>
      <c r="O87" s="675"/>
      <c r="P87" s="675" t="s">
        <v>321</v>
      </c>
      <c r="Q87" s="675"/>
      <c r="R87" s="675"/>
      <c r="S87" s="676"/>
    </row>
    <row r="88" spans="2:19" ht="30.75" customHeight="1">
      <c r="B88" s="667" t="s">
        <v>376</v>
      </c>
      <c r="C88" s="667" t="s">
        <v>377</v>
      </c>
      <c r="D88" s="629" t="s">
        <v>378</v>
      </c>
      <c r="E88" s="689"/>
      <c r="F88" s="212" t="s">
        <v>319</v>
      </c>
      <c r="G88" s="240" t="s">
        <v>358</v>
      </c>
      <c r="H88" s="690" t="s">
        <v>378</v>
      </c>
      <c r="I88" s="689"/>
      <c r="J88" s="212" t="s">
        <v>319</v>
      </c>
      <c r="K88" s="240" t="s">
        <v>358</v>
      </c>
      <c r="L88" s="690" t="s">
        <v>378</v>
      </c>
      <c r="M88" s="689"/>
      <c r="N88" s="212" t="s">
        <v>319</v>
      </c>
      <c r="O88" s="240" t="s">
        <v>358</v>
      </c>
      <c r="P88" s="690" t="s">
        <v>378</v>
      </c>
      <c r="Q88" s="689"/>
      <c r="R88" s="212" t="s">
        <v>319</v>
      </c>
      <c r="S88" s="240" t="s">
        <v>358</v>
      </c>
    </row>
    <row r="89" spans="2:19" ht="29.25" customHeight="1">
      <c r="B89" s="668"/>
      <c r="C89" s="668"/>
      <c r="D89" s="680" t="s">
        <v>536</v>
      </c>
      <c r="E89" s="695"/>
      <c r="F89" s="231" t="s">
        <v>501</v>
      </c>
      <c r="G89" s="241" t="s">
        <v>421</v>
      </c>
      <c r="H89" s="242" t="s">
        <v>517</v>
      </c>
      <c r="I89" s="243"/>
      <c r="J89" s="233" t="s">
        <v>501</v>
      </c>
      <c r="K89" s="244" t="s">
        <v>421</v>
      </c>
      <c r="L89" s="242"/>
      <c r="M89" s="243"/>
      <c r="N89" s="233"/>
      <c r="O89" s="244"/>
      <c r="P89" s="242"/>
      <c r="Q89" s="243"/>
      <c r="R89" s="233"/>
      <c r="S89" s="244"/>
    </row>
    <row r="90" spans="2:19" ht="45" customHeight="1">
      <c r="B90" s="688" t="s">
        <v>379</v>
      </c>
      <c r="C90" s="655" t="s">
        <v>380</v>
      </c>
      <c r="D90" s="198" t="s">
        <v>381</v>
      </c>
      <c r="E90" s="198" t="s">
        <v>382</v>
      </c>
      <c r="F90" s="214" t="s">
        <v>383</v>
      </c>
      <c r="G90" s="199" t="s">
        <v>384</v>
      </c>
      <c r="H90" s="198" t="s">
        <v>381</v>
      </c>
      <c r="I90" s="198" t="s">
        <v>382</v>
      </c>
      <c r="J90" s="214" t="s">
        <v>383</v>
      </c>
      <c r="K90" s="199" t="s">
        <v>384</v>
      </c>
      <c r="L90" s="198" t="s">
        <v>381</v>
      </c>
      <c r="M90" s="198" t="s">
        <v>382</v>
      </c>
      <c r="N90" s="214" t="s">
        <v>383</v>
      </c>
      <c r="O90" s="199" t="s">
        <v>384</v>
      </c>
      <c r="P90" s="198" t="s">
        <v>381</v>
      </c>
      <c r="Q90" s="198" t="s">
        <v>382</v>
      </c>
      <c r="R90" s="214" t="s">
        <v>383</v>
      </c>
      <c r="S90" s="199" t="s">
        <v>384</v>
      </c>
    </row>
    <row r="91" spans="2:19" ht="29.25" customHeight="1">
      <c r="B91" s="688"/>
      <c r="C91" s="666"/>
      <c r="D91" s="682" t="s">
        <v>560</v>
      </c>
      <c r="E91" s="684">
        <v>3</v>
      </c>
      <c r="F91" s="682" t="s">
        <v>539</v>
      </c>
      <c r="G91" s="686" t="s">
        <v>536</v>
      </c>
      <c r="H91" s="640" t="s">
        <v>560</v>
      </c>
      <c r="I91" s="640">
        <v>3</v>
      </c>
      <c r="J91" s="640" t="s">
        <v>539</v>
      </c>
      <c r="K91" s="642" t="s">
        <v>517</v>
      </c>
      <c r="L91" s="640"/>
      <c r="M91" s="640"/>
      <c r="N91" s="640"/>
      <c r="O91" s="642"/>
      <c r="P91" s="640"/>
      <c r="Q91" s="640"/>
      <c r="R91" s="640"/>
      <c r="S91" s="642"/>
    </row>
    <row r="92" spans="2:19" ht="29.25" customHeight="1">
      <c r="B92" s="688"/>
      <c r="C92" s="666"/>
      <c r="D92" s="683"/>
      <c r="E92" s="685"/>
      <c r="F92" s="683"/>
      <c r="G92" s="687"/>
      <c r="H92" s="641"/>
      <c r="I92" s="641"/>
      <c r="J92" s="641"/>
      <c r="K92" s="643"/>
      <c r="L92" s="641"/>
      <c r="M92" s="641"/>
      <c r="N92" s="641"/>
      <c r="O92" s="643"/>
      <c r="P92" s="641"/>
      <c r="Q92" s="641"/>
      <c r="R92" s="641"/>
      <c r="S92" s="643"/>
    </row>
    <row r="93" spans="2:19" ht="24" outlineLevel="1">
      <c r="B93" s="688"/>
      <c r="C93" s="666"/>
      <c r="D93" s="198" t="s">
        <v>381</v>
      </c>
      <c r="E93" s="198" t="s">
        <v>382</v>
      </c>
      <c r="F93" s="214" t="s">
        <v>383</v>
      </c>
      <c r="G93" s="199" t="s">
        <v>384</v>
      </c>
      <c r="H93" s="198" t="s">
        <v>381</v>
      </c>
      <c r="I93" s="198" t="s">
        <v>382</v>
      </c>
      <c r="J93" s="214" t="s">
        <v>383</v>
      </c>
      <c r="K93" s="199" t="s">
        <v>384</v>
      </c>
      <c r="L93" s="198" t="s">
        <v>381</v>
      </c>
      <c r="M93" s="198" t="s">
        <v>382</v>
      </c>
      <c r="N93" s="214" t="s">
        <v>383</v>
      </c>
      <c r="O93" s="199" t="s">
        <v>384</v>
      </c>
      <c r="P93" s="198" t="s">
        <v>381</v>
      </c>
      <c r="Q93" s="198" t="s">
        <v>382</v>
      </c>
      <c r="R93" s="214" t="s">
        <v>383</v>
      </c>
      <c r="S93" s="199" t="s">
        <v>384</v>
      </c>
    </row>
    <row r="94" spans="2:19" ht="29.25" customHeight="1" outlineLevel="1">
      <c r="B94" s="688"/>
      <c r="C94" s="666"/>
      <c r="D94" s="682" t="s">
        <v>574</v>
      </c>
      <c r="E94" s="684">
        <v>1</v>
      </c>
      <c r="F94" s="682" t="s">
        <v>539</v>
      </c>
      <c r="G94" s="686" t="s">
        <v>536</v>
      </c>
      <c r="H94" s="640" t="s">
        <v>574</v>
      </c>
      <c r="I94" s="640">
        <v>1</v>
      </c>
      <c r="J94" s="640" t="s">
        <v>539</v>
      </c>
      <c r="K94" s="642" t="s">
        <v>517</v>
      </c>
      <c r="L94" s="640"/>
      <c r="M94" s="640"/>
      <c r="N94" s="640"/>
      <c r="O94" s="642"/>
      <c r="P94" s="640"/>
      <c r="Q94" s="640"/>
      <c r="R94" s="640"/>
      <c r="S94" s="642"/>
    </row>
    <row r="95" spans="2:19" ht="29.25" customHeight="1" outlineLevel="1">
      <c r="B95" s="688"/>
      <c r="C95" s="666"/>
      <c r="D95" s="683"/>
      <c r="E95" s="685"/>
      <c r="F95" s="683"/>
      <c r="G95" s="687"/>
      <c r="H95" s="641"/>
      <c r="I95" s="641"/>
      <c r="J95" s="641"/>
      <c r="K95" s="643"/>
      <c r="L95" s="641"/>
      <c r="M95" s="641"/>
      <c r="N95" s="641"/>
      <c r="O95" s="643"/>
      <c r="P95" s="641"/>
      <c r="Q95" s="641"/>
      <c r="R95" s="641"/>
      <c r="S95" s="643"/>
    </row>
    <row r="96" spans="2:19" ht="24" outlineLevel="1">
      <c r="B96" s="688"/>
      <c r="C96" s="666"/>
      <c r="D96" s="198" t="s">
        <v>381</v>
      </c>
      <c r="E96" s="198" t="s">
        <v>382</v>
      </c>
      <c r="F96" s="214" t="s">
        <v>383</v>
      </c>
      <c r="G96" s="199" t="s">
        <v>384</v>
      </c>
      <c r="H96" s="198" t="s">
        <v>381</v>
      </c>
      <c r="I96" s="198" t="s">
        <v>382</v>
      </c>
      <c r="J96" s="214" t="s">
        <v>383</v>
      </c>
      <c r="K96" s="199" t="s">
        <v>384</v>
      </c>
      <c r="L96" s="198" t="s">
        <v>381</v>
      </c>
      <c r="M96" s="198" t="s">
        <v>382</v>
      </c>
      <c r="N96" s="214" t="s">
        <v>383</v>
      </c>
      <c r="O96" s="199" t="s">
        <v>384</v>
      </c>
      <c r="P96" s="198" t="s">
        <v>381</v>
      </c>
      <c r="Q96" s="198" t="s">
        <v>382</v>
      </c>
      <c r="R96" s="214" t="s">
        <v>383</v>
      </c>
      <c r="S96" s="199" t="s">
        <v>384</v>
      </c>
    </row>
    <row r="97" spans="2:19" ht="29.25" customHeight="1" outlineLevel="1">
      <c r="B97" s="688"/>
      <c r="C97" s="666"/>
      <c r="D97" s="682"/>
      <c r="E97" s="684"/>
      <c r="F97" s="682"/>
      <c r="G97" s="686"/>
      <c r="H97" s="640"/>
      <c r="I97" s="640"/>
      <c r="J97" s="640"/>
      <c r="K97" s="642"/>
      <c r="L97" s="640"/>
      <c r="M97" s="640"/>
      <c r="N97" s="640"/>
      <c r="O97" s="642"/>
      <c r="P97" s="640"/>
      <c r="Q97" s="640"/>
      <c r="R97" s="640"/>
      <c r="S97" s="642"/>
    </row>
    <row r="98" spans="2:19" ht="29.25" customHeight="1" outlineLevel="1">
      <c r="B98" s="688"/>
      <c r="C98" s="666"/>
      <c r="D98" s="683"/>
      <c r="E98" s="685"/>
      <c r="F98" s="683"/>
      <c r="G98" s="687"/>
      <c r="H98" s="641"/>
      <c r="I98" s="641"/>
      <c r="J98" s="641"/>
      <c r="K98" s="643"/>
      <c r="L98" s="641"/>
      <c r="M98" s="641"/>
      <c r="N98" s="641"/>
      <c r="O98" s="643"/>
      <c r="P98" s="641"/>
      <c r="Q98" s="641"/>
      <c r="R98" s="641"/>
      <c r="S98" s="643"/>
    </row>
    <row r="99" spans="2:19" ht="24" outlineLevel="1">
      <c r="B99" s="688"/>
      <c r="C99" s="666"/>
      <c r="D99" s="198" t="s">
        <v>381</v>
      </c>
      <c r="E99" s="198" t="s">
        <v>382</v>
      </c>
      <c r="F99" s="214" t="s">
        <v>383</v>
      </c>
      <c r="G99" s="199" t="s">
        <v>384</v>
      </c>
      <c r="H99" s="198" t="s">
        <v>381</v>
      </c>
      <c r="I99" s="198" t="s">
        <v>382</v>
      </c>
      <c r="J99" s="214" t="s">
        <v>383</v>
      </c>
      <c r="K99" s="199" t="s">
        <v>384</v>
      </c>
      <c r="L99" s="198" t="s">
        <v>381</v>
      </c>
      <c r="M99" s="198" t="s">
        <v>382</v>
      </c>
      <c r="N99" s="214" t="s">
        <v>383</v>
      </c>
      <c r="O99" s="199" t="s">
        <v>384</v>
      </c>
      <c r="P99" s="198" t="s">
        <v>381</v>
      </c>
      <c r="Q99" s="198" t="s">
        <v>382</v>
      </c>
      <c r="R99" s="214" t="s">
        <v>383</v>
      </c>
      <c r="S99" s="199" t="s">
        <v>384</v>
      </c>
    </row>
    <row r="100" spans="2:19" ht="29.25" customHeight="1" outlineLevel="1">
      <c r="B100" s="688"/>
      <c r="C100" s="666"/>
      <c r="D100" s="682"/>
      <c r="E100" s="684"/>
      <c r="F100" s="682"/>
      <c r="G100" s="686"/>
      <c r="H100" s="640"/>
      <c r="I100" s="640"/>
      <c r="J100" s="640"/>
      <c r="K100" s="642"/>
      <c r="L100" s="640"/>
      <c r="M100" s="640"/>
      <c r="N100" s="640"/>
      <c r="O100" s="642"/>
      <c r="P100" s="640"/>
      <c r="Q100" s="640"/>
      <c r="R100" s="640"/>
      <c r="S100" s="642"/>
    </row>
    <row r="101" spans="2:19" ht="29.25" customHeight="1" outlineLevel="1">
      <c r="B101" s="688"/>
      <c r="C101" s="656"/>
      <c r="D101" s="683"/>
      <c r="E101" s="685"/>
      <c r="F101" s="683"/>
      <c r="G101" s="687"/>
      <c r="H101" s="641"/>
      <c r="I101" s="641"/>
      <c r="J101" s="641"/>
      <c r="K101" s="643"/>
      <c r="L101" s="641"/>
      <c r="M101" s="641"/>
      <c r="N101" s="641"/>
      <c r="O101" s="643"/>
      <c r="P101" s="641"/>
      <c r="Q101" s="641"/>
      <c r="R101" s="641"/>
      <c r="S101" s="643"/>
    </row>
    <row r="102" spans="2:19" ht="15" thickBot="1">
      <c r="B102" s="187"/>
      <c r="C102" s="187"/>
    </row>
    <row r="103" spans="2:19" ht="15" thickBot="1">
      <c r="B103" s="187"/>
      <c r="C103" s="187"/>
      <c r="D103" s="674" t="s">
        <v>320</v>
      </c>
      <c r="E103" s="675"/>
      <c r="F103" s="675"/>
      <c r="G103" s="676"/>
      <c r="H103" s="637" t="s">
        <v>385</v>
      </c>
      <c r="I103" s="638"/>
      <c r="J103" s="638"/>
      <c r="K103" s="639"/>
      <c r="L103" s="637" t="s">
        <v>322</v>
      </c>
      <c r="M103" s="638"/>
      <c r="N103" s="638"/>
      <c r="O103" s="639"/>
      <c r="P103" s="637" t="s">
        <v>323</v>
      </c>
      <c r="Q103" s="638"/>
      <c r="R103" s="638"/>
      <c r="S103" s="639"/>
    </row>
    <row r="104" spans="2:19" ht="33.75" customHeight="1">
      <c r="B104" s="677" t="s">
        <v>386</v>
      </c>
      <c r="C104" s="667" t="s">
        <v>387</v>
      </c>
      <c r="D104" s="245" t="s">
        <v>388</v>
      </c>
      <c r="E104" s="246" t="s">
        <v>389</v>
      </c>
      <c r="F104" s="629" t="s">
        <v>390</v>
      </c>
      <c r="G104" s="630"/>
      <c r="H104" s="245" t="s">
        <v>388</v>
      </c>
      <c r="I104" s="246" t="s">
        <v>389</v>
      </c>
      <c r="J104" s="629" t="s">
        <v>390</v>
      </c>
      <c r="K104" s="630"/>
      <c r="L104" s="245" t="s">
        <v>388</v>
      </c>
      <c r="M104" s="246" t="s">
        <v>389</v>
      </c>
      <c r="N104" s="629" t="s">
        <v>390</v>
      </c>
      <c r="O104" s="630"/>
      <c r="P104" s="245" t="s">
        <v>388</v>
      </c>
      <c r="Q104" s="246" t="s">
        <v>389</v>
      </c>
      <c r="R104" s="629" t="s">
        <v>390</v>
      </c>
      <c r="S104" s="630"/>
    </row>
    <row r="105" spans="2:19" ht="30" customHeight="1">
      <c r="B105" s="678"/>
      <c r="C105" s="668"/>
      <c r="D105" s="247"/>
      <c r="E105" s="248"/>
      <c r="F105" s="680"/>
      <c r="G105" s="681"/>
      <c r="H105" s="249"/>
      <c r="I105" s="250"/>
      <c r="J105" s="644"/>
      <c r="K105" s="645"/>
      <c r="L105" s="249"/>
      <c r="M105" s="250"/>
      <c r="N105" s="644"/>
      <c r="O105" s="645"/>
      <c r="P105" s="249"/>
      <c r="Q105" s="250"/>
      <c r="R105" s="644"/>
      <c r="S105" s="645"/>
    </row>
    <row r="106" spans="2:19" ht="32.25" customHeight="1">
      <c r="B106" s="678"/>
      <c r="C106" s="677" t="s">
        <v>391</v>
      </c>
      <c r="D106" s="251" t="s">
        <v>388</v>
      </c>
      <c r="E106" s="198" t="s">
        <v>389</v>
      </c>
      <c r="F106" s="198" t="s">
        <v>392</v>
      </c>
      <c r="G106" s="221" t="s">
        <v>393</v>
      </c>
      <c r="H106" s="251" t="s">
        <v>388</v>
      </c>
      <c r="I106" s="198" t="s">
        <v>389</v>
      </c>
      <c r="J106" s="198" t="s">
        <v>392</v>
      </c>
      <c r="K106" s="221" t="s">
        <v>393</v>
      </c>
      <c r="L106" s="251" t="s">
        <v>388</v>
      </c>
      <c r="M106" s="198" t="s">
        <v>389</v>
      </c>
      <c r="N106" s="198" t="s">
        <v>392</v>
      </c>
      <c r="O106" s="221" t="s">
        <v>393</v>
      </c>
      <c r="P106" s="251" t="s">
        <v>388</v>
      </c>
      <c r="Q106" s="198" t="s">
        <v>389</v>
      </c>
      <c r="R106" s="198" t="s">
        <v>392</v>
      </c>
      <c r="S106" s="221" t="s">
        <v>393</v>
      </c>
    </row>
    <row r="107" spans="2:19" ht="27.75" customHeight="1">
      <c r="B107" s="678"/>
      <c r="C107" s="678"/>
      <c r="D107" s="247"/>
      <c r="E107" s="216"/>
      <c r="F107" s="232"/>
      <c r="G107" s="241"/>
      <c r="H107" s="249"/>
      <c r="I107" s="218"/>
      <c r="J107" s="234"/>
      <c r="K107" s="244"/>
      <c r="L107" s="249"/>
      <c r="M107" s="218"/>
      <c r="N107" s="234"/>
      <c r="O107" s="244"/>
      <c r="P107" s="249"/>
      <c r="Q107" s="218"/>
      <c r="R107" s="234"/>
      <c r="S107" s="244"/>
    </row>
    <row r="108" spans="2:19" ht="27.75" customHeight="1" outlineLevel="1">
      <c r="B108" s="678"/>
      <c r="C108" s="678"/>
      <c r="D108" s="251" t="s">
        <v>388</v>
      </c>
      <c r="E108" s="198" t="s">
        <v>389</v>
      </c>
      <c r="F108" s="198" t="s">
        <v>392</v>
      </c>
      <c r="G108" s="221" t="s">
        <v>393</v>
      </c>
      <c r="H108" s="251" t="s">
        <v>388</v>
      </c>
      <c r="I108" s="198" t="s">
        <v>389</v>
      </c>
      <c r="J108" s="198" t="s">
        <v>392</v>
      </c>
      <c r="K108" s="221" t="s">
        <v>393</v>
      </c>
      <c r="L108" s="251" t="s">
        <v>388</v>
      </c>
      <c r="M108" s="198" t="s">
        <v>389</v>
      </c>
      <c r="N108" s="198" t="s">
        <v>392</v>
      </c>
      <c r="O108" s="221" t="s">
        <v>393</v>
      </c>
      <c r="P108" s="251" t="s">
        <v>388</v>
      </c>
      <c r="Q108" s="198" t="s">
        <v>389</v>
      </c>
      <c r="R108" s="198" t="s">
        <v>392</v>
      </c>
      <c r="S108" s="221" t="s">
        <v>393</v>
      </c>
    </row>
    <row r="109" spans="2:19" ht="27.75" customHeight="1" outlineLevel="1">
      <c r="B109" s="678"/>
      <c r="C109" s="678"/>
      <c r="D109" s="247"/>
      <c r="E109" s="216"/>
      <c r="F109" s="232"/>
      <c r="G109" s="241"/>
      <c r="H109" s="249"/>
      <c r="I109" s="218"/>
      <c r="J109" s="234"/>
      <c r="K109" s="244"/>
      <c r="L109" s="249"/>
      <c r="M109" s="218"/>
      <c r="N109" s="234"/>
      <c r="O109" s="244"/>
      <c r="P109" s="249"/>
      <c r="Q109" s="218"/>
      <c r="R109" s="234"/>
      <c r="S109" s="244"/>
    </row>
    <row r="110" spans="2:19" ht="27.75" customHeight="1" outlineLevel="1">
      <c r="B110" s="678"/>
      <c r="C110" s="678"/>
      <c r="D110" s="251" t="s">
        <v>388</v>
      </c>
      <c r="E110" s="198" t="s">
        <v>389</v>
      </c>
      <c r="F110" s="198" t="s">
        <v>392</v>
      </c>
      <c r="G110" s="221" t="s">
        <v>393</v>
      </c>
      <c r="H110" s="251" t="s">
        <v>388</v>
      </c>
      <c r="I110" s="198" t="s">
        <v>389</v>
      </c>
      <c r="J110" s="198" t="s">
        <v>392</v>
      </c>
      <c r="K110" s="221" t="s">
        <v>393</v>
      </c>
      <c r="L110" s="251" t="s">
        <v>388</v>
      </c>
      <c r="M110" s="198" t="s">
        <v>389</v>
      </c>
      <c r="N110" s="198" t="s">
        <v>392</v>
      </c>
      <c r="O110" s="221" t="s">
        <v>393</v>
      </c>
      <c r="P110" s="251" t="s">
        <v>388</v>
      </c>
      <c r="Q110" s="198" t="s">
        <v>389</v>
      </c>
      <c r="R110" s="198" t="s">
        <v>392</v>
      </c>
      <c r="S110" s="221" t="s">
        <v>393</v>
      </c>
    </row>
    <row r="111" spans="2:19" ht="27.75" customHeight="1" outlineLevel="1">
      <c r="B111" s="678"/>
      <c r="C111" s="678"/>
      <c r="D111" s="247"/>
      <c r="E111" s="216"/>
      <c r="F111" s="232"/>
      <c r="G111" s="241"/>
      <c r="H111" s="249"/>
      <c r="I111" s="218"/>
      <c r="J111" s="234"/>
      <c r="K111" s="244"/>
      <c r="L111" s="249"/>
      <c r="M111" s="218"/>
      <c r="N111" s="234"/>
      <c r="O111" s="244"/>
      <c r="P111" s="249"/>
      <c r="Q111" s="218"/>
      <c r="R111" s="234"/>
      <c r="S111" s="244"/>
    </row>
    <row r="112" spans="2:19" ht="27.75" customHeight="1" outlineLevel="1">
      <c r="B112" s="678"/>
      <c r="C112" s="678"/>
      <c r="D112" s="251" t="s">
        <v>388</v>
      </c>
      <c r="E112" s="198" t="s">
        <v>389</v>
      </c>
      <c r="F112" s="198" t="s">
        <v>392</v>
      </c>
      <c r="G112" s="221" t="s">
        <v>393</v>
      </c>
      <c r="H112" s="251" t="s">
        <v>388</v>
      </c>
      <c r="I112" s="198" t="s">
        <v>389</v>
      </c>
      <c r="J112" s="198" t="s">
        <v>392</v>
      </c>
      <c r="K112" s="221" t="s">
        <v>393</v>
      </c>
      <c r="L112" s="251" t="s">
        <v>388</v>
      </c>
      <c r="M112" s="198" t="s">
        <v>389</v>
      </c>
      <c r="N112" s="198" t="s">
        <v>392</v>
      </c>
      <c r="O112" s="221" t="s">
        <v>393</v>
      </c>
      <c r="P112" s="251" t="s">
        <v>388</v>
      </c>
      <c r="Q112" s="198" t="s">
        <v>389</v>
      </c>
      <c r="R112" s="198" t="s">
        <v>392</v>
      </c>
      <c r="S112" s="221" t="s">
        <v>393</v>
      </c>
    </row>
    <row r="113" spans="2:19" ht="27.75" customHeight="1" outlineLevel="1">
      <c r="B113" s="679"/>
      <c r="C113" s="679"/>
      <c r="D113" s="247"/>
      <c r="E113" s="216"/>
      <c r="F113" s="232"/>
      <c r="G113" s="241"/>
      <c r="H113" s="249"/>
      <c r="I113" s="218"/>
      <c r="J113" s="234"/>
      <c r="K113" s="244"/>
      <c r="L113" s="249"/>
      <c r="M113" s="218"/>
      <c r="N113" s="234"/>
      <c r="O113" s="244"/>
      <c r="P113" s="249"/>
      <c r="Q113" s="218"/>
      <c r="R113" s="234"/>
      <c r="S113" s="244"/>
    </row>
    <row r="114" spans="2:19" ht="26.25" customHeight="1">
      <c r="B114" s="669" t="s">
        <v>394</v>
      </c>
      <c r="C114" s="672" t="s">
        <v>395</v>
      </c>
      <c r="D114" s="252" t="s">
        <v>396</v>
      </c>
      <c r="E114" s="252" t="s">
        <v>397</v>
      </c>
      <c r="F114" s="252" t="s">
        <v>319</v>
      </c>
      <c r="G114" s="253" t="s">
        <v>398</v>
      </c>
      <c r="H114" s="254" t="s">
        <v>396</v>
      </c>
      <c r="I114" s="252" t="s">
        <v>397</v>
      </c>
      <c r="J114" s="252" t="s">
        <v>319</v>
      </c>
      <c r="K114" s="253" t="s">
        <v>398</v>
      </c>
      <c r="L114" s="252" t="s">
        <v>396</v>
      </c>
      <c r="M114" s="252" t="s">
        <v>397</v>
      </c>
      <c r="N114" s="252" t="s">
        <v>319</v>
      </c>
      <c r="O114" s="253" t="s">
        <v>398</v>
      </c>
      <c r="P114" s="252" t="s">
        <v>396</v>
      </c>
      <c r="Q114" s="252" t="s">
        <v>397</v>
      </c>
      <c r="R114" s="252" t="s">
        <v>319</v>
      </c>
      <c r="S114" s="253" t="s">
        <v>398</v>
      </c>
    </row>
    <row r="115" spans="2:19" ht="32.25" customHeight="1">
      <c r="B115" s="670"/>
      <c r="C115" s="673"/>
      <c r="D115" s="215"/>
      <c r="E115" s="215"/>
      <c r="F115" s="215"/>
      <c r="G115" s="215"/>
      <c r="H115" s="237"/>
      <c r="I115" s="217"/>
      <c r="J115" s="217"/>
      <c r="K115" s="238"/>
      <c r="L115" s="217"/>
      <c r="M115" s="217"/>
      <c r="N115" s="217"/>
      <c r="O115" s="238"/>
      <c r="P115" s="217"/>
      <c r="Q115" s="217"/>
      <c r="R115" s="217"/>
      <c r="S115" s="238"/>
    </row>
    <row r="116" spans="2:19" ht="32.25" customHeight="1">
      <c r="B116" s="670"/>
      <c r="C116" s="669" t="s">
        <v>399</v>
      </c>
      <c r="D116" s="198" t="s">
        <v>400</v>
      </c>
      <c r="E116" s="633" t="s">
        <v>401</v>
      </c>
      <c r="F116" s="634"/>
      <c r="G116" s="199" t="s">
        <v>402</v>
      </c>
      <c r="H116" s="198" t="s">
        <v>400</v>
      </c>
      <c r="I116" s="633" t="s">
        <v>401</v>
      </c>
      <c r="J116" s="634"/>
      <c r="K116" s="199" t="s">
        <v>402</v>
      </c>
      <c r="L116" s="198" t="s">
        <v>400</v>
      </c>
      <c r="M116" s="633" t="s">
        <v>401</v>
      </c>
      <c r="N116" s="634"/>
      <c r="O116" s="199" t="s">
        <v>402</v>
      </c>
      <c r="P116" s="198" t="s">
        <v>400</v>
      </c>
      <c r="Q116" s="198" t="s">
        <v>401</v>
      </c>
      <c r="R116" s="633" t="s">
        <v>401</v>
      </c>
      <c r="S116" s="634"/>
    </row>
    <row r="117" spans="2:19" ht="23.25" customHeight="1">
      <c r="B117" s="670"/>
      <c r="C117" s="670"/>
      <c r="D117" s="255"/>
      <c r="E117" s="657"/>
      <c r="F117" s="658"/>
      <c r="G117" s="202"/>
      <c r="H117" s="256"/>
      <c r="I117" s="635"/>
      <c r="J117" s="636"/>
      <c r="K117" s="227"/>
      <c r="L117" s="256"/>
      <c r="M117" s="635"/>
      <c r="N117" s="636"/>
      <c r="O117" s="205"/>
      <c r="P117" s="256"/>
      <c r="Q117" s="203"/>
      <c r="R117" s="635"/>
      <c r="S117" s="636"/>
    </row>
    <row r="118" spans="2:19" ht="23.25" customHeight="1" outlineLevel="1">
      <c r="B118" s="670"/>
      <c r="C118" s="670"/>
      <c r="D118" s="198" t="s">
        <v>400</v>
      </c>
      <c r="E118" s="633" t="s">
        <v>401</v>
      </c>
      <c r="F118" s="634"/>
      <c r="G118" s="199" t="s">
        <v>402</v>
      </c>
      <c r="H118" s="198" t="s">
        <v>400</v>
      </c>
      <c r="I118" s="633" t="s">
        <v>401</v>
      </c>
      <c r="J118" s="634"/>
      <c r="K118" s="199" t="s">
        <v>402</v>
      </c>
      <c r="L118" s="198" t="s">
        <v>400</v>
      </c>
      <c r="M118" s="633" t="s">
        <v>401</v>
      </c>
      <c r="N118" s="634"/>
      <c r="O118" s="199" t="s">
        <v>402</v>
      </c>
      <c r="P118" s="198" t="s">
        <v>400</v>
      </c>
      <c r="Q118" s="198" t="s">
        <v>401</v>
      </c>
      <c r="R118" s="633" t="s">
        <v>401</v>
      </c>
      <c r="S118" s="634"/>
    </row>
    <row r="119" spans="2:19" ht="23.25" customHeight="1" outlineLevel="1">
      <c r="B119" s="670"/>
      <c r="C119" s="670"/>
      <c r="D119" s="255"/>
      <c r="E119" s="657"/>
      <c r="F119" s="658"/>
      <c r="G119" s="202"/>
      <c r="H119" s="256"/>
      <c r="I119" s="635"/>
      <c r="J119" s="636"/>
      <c r="K119" s="205"/>
      <c r="L119" s="256"/>
      <c r="M119" s="635"/>
      <c r="N119" s="636"/>
      <c r="O119" s="205"/>
      <c r="P119" s="256"/>
      <c r="Q119" s="203"/>
      <c r="R119" s="635"/>
      <c r="S119" s="636"/>
    </row>
    <row r="120" spans="2:19" ht="23.25" customHeight="1" outlineLevel="1">
      <c r="B120" s="670"/>
      <c r="C120" s="670"/>
      <c r="D120" s="198" t="s">
        <v>400</v>
      </c>
      <c r="E120" s="633" t="s">
        <v>401</v>
      </c>
      <c r="F120" s="634"/>
      <c r="G120" s="199" t="s">
        <v>402</v>
      </c>
      <c r="H120" s="198" t="s">
        <v>400</v>
      </c>
      <c r="I120" s="633" t="s">
        <v>401</v>
      </c>
      <c r="J120" s="634"/>
      <c r="K120" s="199" t="s">
        <v>402</v>
      </c>
      <c r="L120" s="198" t="s">
        <v>400</v>
      </c>
      <c r="M120" s="633" t="s">
        <v>401</v>
      </c>
      <c r="N120" s="634"/>
      <c r="O120" s="199" t="s">
        <v>402</v>
      </c>
      <c r="P120" s="198" t="s">
        <v>400</v>
      </c>
      <c r="Q120" s="198" t="s">
        <v>401</v>
      </c>
      <c r="R120" s="633" t="s">
        <v>401</v>
      </c>
      <c r="S120" s="634"/>
    </row>
    <row r="121" spans="2:19" ht="23.25" customHeight="1" outlineLevel="1">
      <c r="B121" s="670"/>
      <c r="C121" s="670"/>
      <c r="D121" s="255"/>
      <c r="E121" s="657"/>
      <c r="F121" s="658"/>
      <c r="G121" s="202"/>
      <c r="H121" s="256"/>
      <c r="I121" s="635"/>
      <c r="J121" s="636"/>
      <c r="K121" s="205"/>
      <c r="L121" s="256"/>
      <c r="M121" s="635"/>
      <c r="N121" s="636"/>
      <c r="O121" s="205"/>
      <c r="P121" s="256"/>
      <c r="Q121" s="203"/>
      <c r="R121" s="635"/>
      <c r="S121" s="636"/>
    </row>
    <row r="122" spans="2:19" ht="23.25" customHeight="1" outlineLevel="1">
      <c r="B122" s="670"/>
      <c r="C122" s="670"/>
      <c r="D122" s="198" t="s">
        <v>400</v>
      </c>
      <c r="E122" s="633" t="s">
        <v>401</v>
      </c>
      <c r="F122" s="634"/>
      <c r="G122" s="199" t="s">
        <v>402</v>
      </c>
      <c r="H122" s="198" t="s">
        <v>400</v>
      </c>
      <c r="I122" s="633" t="s">
        <v>401</v>
      </c>
      <c r="J122" s="634"/>
      <c r="K122" s="199" t="s">
        <v>402</v>
      </c>
      <c r="L122" s="198" t="s">
        <v>400</v>
      </c>
      <c r="M122" s="633" t="s">
        <v>401</v>
      </c>
      <c r="N122" s="634"/>
      <c r="O122" s="199" t="s">
        <v>402</v>
      </c>
      <c r="P122" s="198" t="s">
        <v>400</v>
      </c>
      <c r="Q122" s="198" t="s">
        <v>401</v>
      </c>
      <c r="R122" s="633" t="s">
        <v>401</v>
      </c>
      <c r="S122" s="634"/>
    </row>
    <row r="123" spans="2:19" ht="23.25" customHeight="1" outlineLevel="1">
      <c r="B123" s="671"/>
      <c r="C123" s="671"/>
      <c r="D123" s="255"/>
      <c r="E123" s="657"/>
      <c r="F123" s="658"/>
      <c r="G123" s="202"/>
      <c r="H123" s="256"/>
      <c r="I123" s="635"/>
      <c r="J123" s="636"/>
      <c r="K123" s="205"/>
      <c r="L123" s="256"/>
      <c r="M123" s="635"/>
      <c r="N123" s="636"/>
      <c r="O123" s="205"/>
      <c r="P123" s="256"/>
      <c r="Q123" s="203"/>
      <c r="R123" s="635"/>
      <c r="S123" s="636"/>
    </row>
    <row r="124" spans="2:19" ht="15" thickBot="1">
      <c r="B124" s="187"/>
      <c r="C124" s="187"/>
    </row>
    <row r="125" spans="2:19" ht="15" thickBot="1">
      <c r="B125" s="187"/>
      <c r="C125" s="187"/>
      <c r="D125" s="674" t="s">
        <v>320</v>
      </c>
      <c r="E125" s="675"/>
      <c r="F125" s="675"/>
      <c r="G125" s="676"/>
      <c r="H125" s="674" t="s">
        <v>321</v>
      </c>
      <c r="I125" s="675"/>
      <c r="J125" s="675"/>
      <c r="K125" s="676"/>
      <c r="L125" s="675" t="s">
        <v>322</v>
      </c>
      <c r="M125" s="675"/>
      <c r="N125" s="675"/>
      <c r="O125" s="675"/>
      <c r="P125" s="674" t="s">
        <v>323</v>
      </c>
      <c r="Q125" s="675"/>
      <c r="R125" s="675"/>
      <c r="S125" s="676"/>
    </row>
    <row r="126" spans="2:19">
      <c r="B126" s="667" t="s">
        <v>403</v>
      </c>
      <c r="C126" s="667" t="s">
        <v>404</v>
      </c>
      <c r="D126" s="629" t="s">
        <v>405</v>
      </c>
      <c r="E126" s="659"/>
      <c r="F126" s="659"/>
      <c r="G126" s="630"/>
      <c r="H126" s="629" t="s">
        <v>405</v>
      </c>
      <c r="I126" s="659"/>
      <c r="J126" s="659"/>
      <c r="K126" s="630"/>
      <c r="L126" s="629" t="s">
        <v>405</v>
      </c>
      <c r="M126" s="659"/>
      <c r="N126" s="659"/>
      <c r="O126" s="630"/>
      <c r="P126" s="629" t="s">
        <v>405</v>
      </c>
      <c r="Q126" s="659"/>
      <c r="R126" s="659"/>
      <c r="S126" s="630"/>
    </row>
    <row r="127" spans="2:19" ht="45" customHeight="1">
      <c r="B127" s="668"/>
      <c r="C127" s="668"/>
      <c r="D127" s="660" t="s">
        <v>459</v>
      </c>
      <c r="E127" s="661"/>
      <c r="F127" s="661"/>
      <c r="G127" s="662"/>
      <c r="H127" s="663" t="s">
        <v>456</v>
      </c>
      <c r="I127" s="664"/>
      <c r="J127" s="664"/>
      <c r="K127" s="665"/>
      <c r="L127" s="663"/>
      <c r="M127" s="664"/>
      <c r="N127" s="664"/>
      <c r="O127" s="665"/>
      <c r="P127" s="663"/>
      <c r="Q127" s="664"/>
      <c r="R127" s="664"/>
      <c r="S127" s="665"/>
    </row>
    <row r="128" spans="2:19" ht="32.25" customHeight="1">
      <c r="B128" s="655" t="s">
        <v>406</v>
      </c>
      <c r="C128" s="655" t="s">
        <v>407</v>
      </c>
      <c r="D128" s="252" t="s">
        <v>408</v>
      </c>
      <c r="E128" s="220" t="s">
        <v>319</v>
      </c>
      <c r="F128" s="198" t="s">
        <v>341</v>
      </c>
      <c r="G128" s="199" t="s">
        <v>358</v>
      </c>
      <c r="H128" s="252" t="s">
        <v>408</v>
      </c>
      <c r="I128" s="266" t="s">
        <v>319</v>
      </c>
      <c r="J128" s="198" t="s">
        <v>341</v>
      </c>
      <c r="K128" s="199" t="s">
        <v>358</v>
      </c>
      <c r="L128" s="252" t="s">
        <v>408</v>
      </c>
      <c r="M128" s="266" t="s">
        <v>319</v>
      </c>
      <c r="N128" s="198" t="s">
        <v>341</v>
      </c>
      <c r="O128" s="199" t="s">
        <v>358</v>
      </c>
      <c r="P128" s="252" t="s">
        <v>408</v>
      </c>
      <c r="Q128" s="266" t="s">
        <v>319</v>
      </c>
      <c r="R128" s="198" t="s">
        <v>341</v>
      </c>
      <c r="S128" s="199" t="s">
        <v>358</v>
      </c>
    </row>
    <row r="129" spans="2:19" ht="23.25" customHeight="1">
      <c r="B129" s="666"/>
      <c r="C129" s="656"/>
      <c r="D129" s="215">
        <v>1</v>
      </c>
      <c r="E129" s="257" t="s">
        <v>501</v>
      </c>
      <c r="F129" s="201" t="s">
        <v>480</v>
      </c>
      <c r="G129" s="236" t="s">
        <v>606</v>
      </c>
      <c r="H129" s="217">
        <v>4</v>
      </c>
      <c r="I129" s="269" t="s">
        <v>501</v>
      </c>
      <c r="J129" s="217" t="s">
        <v>496</v>
      </c>
      <c r="K129" s="290" t="s">
        <v>603</v>
      </c>
      <c r="L129" s="217"/>
      <c r="M129" s="269"/>
      <c r="N129" s="217"/>
      <c r="O129" s="267"/>
      <c r="P129" s="217"/>
      <c r="Q129" s="269"/>
      <c r="R129" s="217"/>
      <c r="S129" s="267"/>
    </row>
    <row r="130" spans="2:19" ht="29.25" customHeight="1">
      <c r="B130" s="666"/>
      <c r="C130" s="655" t="s">
        <v>409</v>
      </c>
      <c r="D130" s="198" t="s">
        <v>410</v>
      </c>
      <c r="E130" s="633" t="s">
        <v>411</v>
      </c>
      <c r="F130" s="634"/>
      <c r="G130" s="199" t="s">
        <v>412</v>
      </c>
      <c r="H130" s="198" t="s">
        <v>410</v>
      </c>
      <c r="I130" s="633" t="s">
        <v>411</v>
      </c>
      <c r="J130" s="634"/>
      <c r="K130" s="199" t="s">
        <v>412</v>
      </c>
      <c r="L130" s="198" t="s">
        <v>410</v>
      </c>
      <c r="M130" s="633" t="s">
        <v>411</v>
      </c>
      <c r="N130" s="634"/>
      <c r="O130" s="199" t="s">
        <v>412</v>
      </c>
      <c r="P130" s="198" t="s">
        <v>410</v>
      </c>
      <c r="Q130" s="633" t="s">
        <v>411</v>
      </c>
      <c r="R130" s="634"/>
      <c r="S130" s="199" t="s">
        <v>412</v>
      </c>
    </row>
    <row r="131" spans="2:19" ht="39" customHeight="1">
      <c r="B131" s="656"/>
      <c r="C131" s="656"/>
      <c r="D131" s="255"/>
      <c r="E131" s="657"/>
      <c r="F131" s="658"/>
      <c r="G131" s="202"/>
      <c r="H131" s="256"/>
      <c r="I131" s="635"/>
      <c r="J131" s="636"/>
      <c r="K131" s="205"/>
      <c r="L131" s="256"/>
      <c r="M131" s="635"/>
      <c r="N131" s="636"/>
      <c r="O131" s="205"/>
      <c r="P131" s="256"/>
      <c r="Q131" s="635"/>
      <c r="R131" s="636"/>
      <c r="S131" s="205"/>
    </row>
    <row r="135" spans="2:19" hidden="1"/>
    <row r="136" spans="2:19" hidden="1"/>
    <row r="137" spans="2:19" hidden="1">
      <c r="D137" s="170" t="s">
        <v>413</v>
      </c>
    </row>
    <row r="138" spans="2:19" hidden="1">
      <c r="D138" s="170" t="s">
        <v>414</v>
      </c>
      <c r="E138" s="170" t="s">
        <v>415</v>
      </c>
      <c r="F138" s="170" t="s">
        <v>416</v>
      </c>
      <c r="H138" s="170" t="s">
        <v>417</v>
      </c>
      <c r="I138" s="170" t="s">
        <v>418</v>
      </c>
    </row>
    <row r="139" spans="2:19" hidden="1">
      <c r="D139" s="170" t="s">
        <v>419</v>
      </c>
      <c r="E139" s="170" t="s">
        <v>420</v>
      </c>
      <c r="F139" s="170" t="s">
        <v>421</v>
      </c>
      <c r="H139" s="170" t="s">
        <v>422</v>
      </c>
      <c r="I139" s="170" t="s">
        <v>423</v>
      </c>
    </row>
    <row r="140" spans="2:19" hidden="1">
      <c r="D140" s="170" t="s">
        <v>424</v>
      </c>
      <c r="E140" s="170" t="s">
        <v>425</v>
      </c>
      <c r="F140" s="170" t="s">
        <v>426</v>
      </c>
      <c r="H140" s="170" t="s">
        <v>427</v>
      </c>
      <c r="I140" s="170" t="s">
        <v>428</v>
      </c>
    </row>
    <row r="141" spans="2:19" hidden="1">
      <c r="D141" s="170" t="s">
        <v>429</v>
      </c>
      <c r="F141" s="170" t="s">
        <v>430</v>
      </c>
      <c r="G141" s="170" t="s">
        <v>431</v>
      </c>
      <c r="H141" s="170" t="s">
        <v>432</v>
      </c>
      <c r="I141" s="170" t="s">
        <v>433</v>
      </c>
      <c r="K141" s="170" t="s">
        <v>434</v>
      </c>
    </row>
    <row r="142" spans="2:19" hidden="1">
      <c r="D142" s="170" t="s">
        <v>435</v>
      </c>
      <c r="F142" s="170" t="s">
        <v>436</v>
      </c>
      <c r="G142" s="170" t="s">
        <v>437</v>
      </c>
      <c r="H142" s="170" t="s">
        <v>438</v>
      </c>
      <c r="I142" s="170" t="s">
        <v>439</v>
      </c>
      <c r="K142" s="170" t="s">
        <v>440</v>
      </c>
      <c r="L142" s="170" t="s">
        <v>441</v>
      </c>
    </row>
    <row r="143" spans="2:19" hidden="1">
      <c r="D143" s="170" t="s">
        <v>442</v>
      </c>
      <c r="E143" s="258" t="s">
        <v>443</v>
      </c>
      <c r="G143" s="170" t="s">
        <v>444</v>
      </c>
      <c r="H143" s="170" t="s">
        <v>445</v>
      </c>
      <c r="K143" s="170" t="s">
        <v>446</v>
      </c>
      <c r="L143" s="170" t="s">
        <v>447</v>
      </c>
    </row>
    <row r="144" spans="2:19" hidden="1">
      <c r="D144" s="170" t="s">
        <v>448</v>
      </c>
      <c r="E144" s="259" t="s">
        <v>449</v>
      </c>
      <c r="K144" s="170" t="s">
        <v>450</v>
      </c>
      <c r="L144" s="170" t="s">
        <v>451</v>
      </c>
    </row>
    <row r="145" spans="2:12" hidden="1">
      <c r="E145" s="260" t="s">
        <v>452</v>
      </c>
      <c r="H145" s="170" t="s">
        <v>453</v>
      </c>
      <c r="K145" s="170" t="s">
        <v>454</v>
      </c>
      <c r="L145" s="170" t="s">
        <v>455</v>
      </c>
    </row>
    <row r="146" spans="2:12" hidden="1">
      <c r="H146" s="170" t="s">
        <v>456</v>
      </c>
      <c r="K146" s="170" t="s">
        <v>457</v>
      </c>
      <c r="L146" s="170" t="s">
        <v>458</v>
      </c>
    </row>
    <row r="147" spans="2:12" hidden="1">
      <c r="H147" s="170" t="s">
        <v>459</v>
      </c>
      <c r="K147" s="170" t="s">
        <v>460</v>
      </c>
      <c r="L147" s="170" t="s">
        <v>461</v>
      </c>
    </row>
    <row r="148" spans="2:12" hidden="1">
      <c r="B148" s="170" t="s">
        <v>462</v>
      </c>
      <c r="C148" s="170" t="s">
        <v>463</v>
      </c>
      <c r="D148" s="170" t="s">
        <v>462</v>
      </c>
      <c r="G148" s="170" t="s">
        <v>464</v>
      </c>
      <c r="H148" s="170" t="s">
        <v>465</v>
      </c>
      <c r="J148" s="170" t="s">
        <v>285</v>
      </c>
      <c r="K148" s="170" t="s">
        <v>466</v>
      </c>
      <c r="L148" s="170" t="s">
        <v>467</v>
      </c>
    </row>
    <row r="149" spans="2:12" hidden="1">
      <c r="B149" s="170">
        <v>1</v>
      </c>
      <c r="C149" s="170" t="s">
        <v>468</v>
      </c>
      <c r="D149" s="170" t="s">
        <v>469</v>
      </c>
      <c r="E149" s="170" t="s">
        <v>358</v>
      </c>
      <c r="F149" s="170" t="s">
        <v>11</v>
      </c>
      <c r="G149" s="170" t="s">
        <v>470</v>
      </c>
      <c r="H149" s="170" t="s">
        <v>471</v>
      </c>
      <c r="J149" s="170" t="s">
        <v>446</v>
      </c>
      <c r="K149" s="170" t="s">
        <v>472</v>
      </c>
    </row>
    <row r="150" spans="2:12" hidden="1">
      <c r="B150" s="170">
        <v>2</v>
      </c>
      <c r="C150" s="170" t="s">
        <v>473</v>
      </c>
      <c r="D150" s="170" t="s">
        <v>474</v>
      </c>
      <c r="E150" s="170" t="s">
        <v>341</v>
      </c>
      <c r="F150" s="170" t="s">
        <v>18</v>
      </c>
      <c r="G150" s="170" t="s">
        <v>475</v>
      </c>
      <c r="J150" s="170" t="s">
        <v>476</v>
      </c>
      <c r="K150" s="170" t="s">
        <v>477</v>
      </c>
    </row>
    <row r="151" spans="2:12" hidden="1">
      <c r="B151" s="170">
        <v>3</v>
      </c>
      <c r="C151" s="170" t="s">
        <v>478</v>
      </c>
      <c r="D151" s="170" t="s">
        <v>479</v>
      </c>
      <c r="E151" s="170" t="s">
        <v>319</v>
      </c>
      <c r="G151" s="170" t="s">
        <v>480</v>
      </c>
      <c r="J151" s="170" t="s">
        <v>481</v>
      </c>
      <c r="K151" s="170" t="s">
        <v>482</v>
      </c>
    </row>
    <row r="152" spans="2:12" hidden="1">
      <c r="B152" s="170">
        <v>4</v>
      </c>
      <c r="C152" s="170" t="s">
        <v>471</v>
      </c>
      <c r="H152" s="170" t="s">
        <v>483</v>
      </c>
      <c r="I152" s="170" t="s">
        <v>484</v>
      </c>
      <c r="J152" s="170" t="s">
        <v>485</v>
      </c>
      <c r="K152" s="170" t="s">
        <v>486</v>
      </c>
    </row>
    <row r="153" spans="2:12" hidden="1">
      <c r="D153" s="170" t="s">
        <v>480</v>
      </c>
      <c r="H153" s="170" t="s">
        <v>487</v>
      </c>
      <c r="I153" s="170" t="s">
        <v>488</v>
      </c>
      <c r="J153" s="170" t="s">
        <v>489</v>
      </c>
      <c r="K153" s="170" t="s">
        <v>490</v>
      </c>
    </row>
    <row r="154" spans="2:12" hidden="1">
      <c r="D154" s="170" t="s">
        <v>491</v>
      </c>
      <c r="H154" s="170" t="s">
        <v>492</v>
      </c>
      <c r="I154" s="170" t="s">
        <v>493</v>
      </c>
      <c r="J154" s="170" t="s">
        <v>494</v>
      </c>
      <c r="K154" s="170" t="s">
        <v>495</v>
      </c>
    </row>
    <row r="155" spans="2:12" hidden="1">
      <c r="D155" s="170" t="s">
        <v>496</v>
      </c>
      <c r="H155" s="170" t="s">
        <v>497</v>
      </c>
      <c r="J155" s="170" t="s">
        <v>498</v>
      </c>
      <c r="K155" s="170" t="s">
        <v>499</v>
      </c>
    </row>
    <row r="156" spans="2:12" hidden="1">
      <c r="H156" s="170" t="s">
        <v>500</v>
      </c>
      <c r="J156" s="170" t="s">
        <v>501</v>
      </c>
    </row>
    <row r="157" spans="2:12" ht="58" hidden="1">
      <c r="D157" s="261" t="s">
        <v>502</v>
      </c>
      <c r="E157" s="170" t="s">
        <v>503</v>
      </c>
      <c r="F157" s="170" t="s">
        <v>504</v>
      </c>
      <c r="G157" s="170" t="s">
        <v>505</v>
      </c>
      <c r="H157" s="170" t="s">
        <v>506</v>
      </c>
      <c r="I157" s="170" t="s">
        <v>507</v>
      </c>
      <c r="J157" s="170" t="s">
        <v>508</v>
      </c>
      <c r="K157" s="170" t="s">
        <v>509</v>
      </c>
    </row>
    <row r="158" spans="2:12" ht="72.5" hidden="1">
      <c r="B158" s="170" t="s">
        <v>612</v>
      </c>
      <c r="C158" s="170" t="s">
        <v>611</v>
      </c>
      <c r="D158" s="261" t="s">
        <v>510</v>
      </c>
      <c r="E158" s="170" t="s">
        <v>511</v>
      </c>
      <c r="F158" s="170" t="s">
        <v>512</v>
      </c>
      <c r="G158" s="170" t="s">
        <v>513</v>
      </c>
      <c r="H158" s="170" t="s">
        <v>514</v>
      </c>
      <c r="I158" s="170" t="s">
        <v>515</v>
      </c>
      <c r="J158" s="170" t="s">
        <v>516</v>
      </c>
      <c r="K158" s="170" t="s">
        <v>517</v>
      </c>
    </row>
    <row r="159" spans="2:12" ht="43.5" hidden="1">
      <c r="B159" s="170" t="s">
        <v>613</v>
      </c>
      <c r="C159" s="170" t="s">
        <v>610</v>
      </c>
      <c r="D159" s="261" t="s">
        <v>518</v>
      </c>
      <c r="E159" s="170" t="s">
        <v>519</v>
      </c>
      <c r="F159" s="170" t="s">
        <v>520</v>
      </c>
      <c r="G159" s="170" t="s">
        <v>521</v>
      </c>
      <c r="H159" s="170" t="s">
        <v>522</v>
      </c>
      <c r="I159" s="170" t="s">
        <v>523</v>
      </c>
      <c r="J159" s="170" t="s">
        <v>524</v>
      </c>
      <c r="K159" s="170" t="s">
        <v>525</v>
      </c>
    </row>
    <row r="160" spans="2:12" hidden="1">
      <c r="B160" s="170" t="s">
        <v>614</v>
      </c>
      <c r="C160" s="170" t="s">
        <v>609</v>
      </c>
      <c r="F160" s="170" t="s">
        <v>526</v>
      </c>
      <c r="G160" s="170" t="s">
        <v>527</v>
      </c>
      <c r="H160" s="170" t="s">
        <v>528</v>
      </c>
      <c r="I160" s="170" t="s">
        <v>529</v>
      </c>
      <c r="J160" s="170" t="s">
        <v>530</v>
      </c>
      <c r="K160" s="170" t="s">
        <v>531</v>
      </c>
    </row>
    <row r="161" spans="2:11" hidden="1">
      <c r="B161" s="170" t="s">
        <v>615</v>
      </c>
      <c r="G161" s="170" t="s">
        <v>532</v>
      </c>
      <c r="H161" s="170" t="s">
        <v>533</v>
      </c>
      <c r="I161" s="170" t="s">
        <v>534</v>
      </c>
      <c r="J161" s="170" t="s">
        <v>535</v>
      </c>
      <c r="K161" s="170" t="s">
        <v>536</v>
      </c>
    </row>
    <row r="162" spans="2:11" hidden="1">
      <c r="C162" s="170" t="s">
        <v>537</v>
      </c>
      <c r="J162" s="170" t="s">
        <v>538</v>
      </c>
    </row>
    <row r="163" spans="2:11" hidden="1">
      <c r="C163" s="170" t="s">
        <v>539</v>
      </c>
      <c r="I163" s="170" t="s">
        <v>540</v>
      </c>
      <c r="J163" s="170" t="s">
        <v>541</v>
      </c>
    </row>
    <row r="164" spans="2:11" hidden="1">
      <c r="B164" s="270" t="s">
        <v>616</v>
      </c>
      <c r="C164" s="170" t="s">
        <v>542</v>
      </c>
      <c r="I164" s="170" t="s">
        <v>543</v>
      </c>
      <c r="J164" s="170" t="s">
        <v>544</v>
      </c>
    </row>
    <row r="165" spans="2:11" hidden="1">
      <c r="B165" s="270" t="s">
        <v>29</v>
      </c>
      <c r="C165" s="170" t="s">
        <v>545</v>
      </c>
      <c r="D165" s="170" t="s">
        <v>546</v>
      </c>
      <c r="E165" s="170" t="s">
        <v>547</v>
      </c>
      <c r="I165" s="170" t="s">
        <v>548</v>
      </c>
      <c r="J165" s="170" t="s">
        <v>285</v>
      </c>
    </row>
    <row r="166" spans="2:11" hidden="1">
      <c r="B166" s="270" t="s">
        <v>16</v>
      </c>
      <c r="D166" s="170" t="s">
        <v>549</v>
      </c>
      <c r="E166" s="170" t="s">
        <v>550</v>
      </c>
      <c r="H166" s="170" t="s">
        <v>422</v>
      </c>
      <c r="I166" s="170" t="s">
        <v>551</v>
      </c>
    </row>
    <row r="167" spans="2:11" hidden="1">
      <c r="B167" s="270" t="s">
        <v>34</v>
      </c>
      <c r="D167" s="170" t="s">
        <v>552</v>
      </c>
      <c r="E167" s="170" t="s">
        <v>553</v>
      </c>
      <c r="H167" s="170" t="s">
        <v>432</v>
      </c>
      <c r="I167" s="170" t="s">
        <v>554</v>
      </c>
      <c r="J167" s="170" t="s">
        <v>555</v>
      </c>
    </row>
    <row r="168" spans="2:11" hidden="1">
      <c r="B168" s="270" t="s">
        <v>617</v>
      </c>
      <c r="C168" s="170" t="s">
        <v>556</v>
      </c>
      <c r="D168" s="170" t="s">
        <v>557</v>
      </c>
      <c r="H168" s="170" t="s">
        <v>438</v>
      </c>
      <c r="I168" s="170" t="s">
        <v>558</v>
      </c>
      <c r="J168" s="170" t="s">
        <v>559</v>
      </c>
    </row>
    <row r="169" spans="2:11" hidden="1">
      <c r="B169" s="270" t="s">
        <v>618</v>
      </c>
      <c r="C169" s="170" t="s">
        <v>560</v>
      </c>
      <c r="H169" s="170" t="s">
        <v>445</v>
      </c>
      <c r="I169" s="170" t="s">
        <v>561</v>
      </c>
    </row>
    <row r="170" spans="2:11" hidden="1">
      <c r="B170" s="270" t="s">
        <v>619</v>
      </c>
      <c r="C170" s="170" t="s">
        <v>562</v>
      </c>
      <c r="E170" s="170" t="s">
        <v>563</v>
      </c>
      <c r="H170" s="170" t="s">
        <v>564</v>
      </c>
      <c r="I170" s="170" t="s">
        <v>565</v>
      </c>
    </row>
    <row r="171" spans="2:11" hidden="1">
      <c r="B171" s="270" t="s">
        <v>620</v>
      </c>
      <c r="C171" s="170" t="s">
        <v>566</v>
      </c>
      <c r="E171" s="170" t="s">
        <v>567</v>
      </c>
      <c r="H171" s="170" t="s">
        <v>568</v>
      </c>
      <c r="I171" s="170" t="s">
        <v>569</v>
      </c>
    </row>
    <row r="172" spans="2:11" hidden="1">
      <c r="B172" s="270" t="s">
        <v>621</v>
      </c>
      <c r="C172" s="170" t="s">
        <v>570</v>
      </c>
      <c r="E172" s="170" t="s">
        <v>571</v>
      </c>
      <c r="H172" s="170" t="s">
        <v>572</v>
      </c>
      <c r="I172" s="170" t="s">
        <v>573</v>
      </c>
    </row>
    <row r="173" spans="2:11" hidden="1">
      <c r="B173" s="270" t="s">
        <v>622</v>
      </c>
      <c r="C173" s="170" t="s">
        <v>574</v>
      </c>
      <c r="E173" s="170" t="s">
        <v>575</v>
      </c>
      <c r="H173" s="170" t="s">
        <v>576</v>
      </c>
      <c r="I173" s="170" t="s">
        <v>577</v>
      </c>
    </row>
    <row r="174" spans="2:11" hidden="1">
      <c r="B174" s="270" t="s">
        <v>623</v>
      </c>
      <c r="C174" s="170" t="s">
        <v>578</v>
      </c>
      <c r="E174" s="170" t="s">
        <v>579</v>
      </c>
      <c r="H174" s="170" t="s">
        <v>580</v>
      </c>
      <c r="I174" s="170" t="s">
        <v>581</v>
      </c>
    </row>
    <row r="175" spans="2:11" hidden="1">
      <c r="B175" s="270" t="s">
        <v>624</v>
      </c>
      <c r="C175" s="170" t="s">
        <v>285</v>
      </c>
      <c r="E175" s="170" t="s">
        <v>582</v>
      </c>
      <c r="H175" s="170" t="s">
        <v>583</v>
      </c>
      <c r="I175" s="170" t="s">
        <v>584</v>
      </c>
    </row>
    <row r="176" spans="2:11" hidden="1">
      <c r="B176" s="270" t="s">
        <v>625</v>
      </c>
      <c r="E176" s="170" t="s">
        <v>585</v>
      </c>
      <c r="H176" s="170" t="s">
        <v>586</v>
      </c>
      <c r="I176" s="170" t="s">
        <v>587</v>
      </c>
    </row>
    <row r="177" spans="2:9" hidden="1">
      <c r="B177" s="270" t="s">
        <v>626</v>
      </c>
      <c r="E177" s="170" t="s">
        <v>588</v>
      </c>
      <c r="H177" s="170" t="s">
        <v>589</v>
      </c>
      <c r="I177" s="170" t="s">
        <v>590</v>
      </c>
    </row>
    <row r="178" spans="2:9" hidden="1">
      <c r="B178" s="270" t="s">
        <v>627</v>
      </c>
      <c r="E178" s="170" t="s">
        <v>591</v>
      </c>
      <c r="H178" s="170" t="s">
        <v>592</v>
      </c>
      <c r="I178" s="170" t="s">
        <v>593</v>
      </c>
    </row>
    <row r="179" spans="2:9" hidden="1">
      <c r="B179" s="270" t="s">
        <v>628</v>
      </c>
      <c r="H179" s="170" t="s">
        <v>594</v>
      </c>
      <c r="I179" s="170" t="s">
        <v>595</v>
      </c>
    </row>
    <row r="180" spans="2:9" hidden="1">
      <c r="B180" s="270" t="s">
        <v>629</v>
      </c>
      <c r="H180" s="170" t="s">
        <v>596</v>
      </c>
    </row>
    <row r="181" spans="2:9" hidden="1">
      <c r="B181" s="270" t="s">
        <v>630</v>
      </c>
      <c r="H181" s="170" t="s">
        <v>597</v>
      </c>
    </row>
    <row r="182" spans="2:9" hidden="1">
      <c r="B182" s="270" t="s">
        <v>631</v>
      </c>
      <c r="H182" s="170" t="s">
        <v>598</v>
      </c>
    </row>
    <row r="183" spans="2:9" hidden="1">
      <c r="B183" s="270" t="s">
        <v>632</v>
      </c>
      <c r="H183" s="170" t="s">
        <v>599</v>
      </c>
    </row>
    <row r="184" spans="2:9" hidden="1">
      <c r="B184" s="270" t="s">
        <v>633</v>
      </c>
      <c r="D184" t="s">
        <v>600</v>
      </c>
      <c r="H184" s="170" t="s">
        <v>601</v>
      </c>
    </row>
    <row r="185" spans="2:9" hidden="1">
      <c r="B185" s="270" t="s">
        <v>634</v>
      </c>
      <c r="D185" t="s">
        <v>602</v>
      </c>
      <c r="H185" s="170" t="s">
        <v>603</v>
      </c>
    </row>
    <row r="186" spans="2:9" hidden="1">
      <c r="B186" s="270" t="s">
        <v>635</v>
      </c>
      <c r="D186" t="s">
        <v>604</v>
      </c>
      <c r="H186" s="170" t="s">
        <v>605</v>
      </c>
    </row>
    <row r="187" spans="2:9" hidden="1">
      <c r="B187" s="270" t="s">
        <v>636</v>
      </c>
      <c r="D187" t="s">
        <v>602</v>
      </c>
      <c r="H187" s="170" t="s">
        <v>606</v>
      </c>
    </row>
    <row r="188" spans="2:9" hidden="1">
      <c r="B188" s="270" t="s">
        <v>637</v>
      </c>
      <c r="D188" t="s">
        <v>607</v>
      </c>
    </row>
    <row r="189" spans="2:9" hidden="1">
      <c r="B189" s="270" t="s">
        <v>638</v>
      </c>
      <c r="D189" t="s">
        <v>602</v>
      </c>
    </row>
    <row r="190" spans="2:9" hidden="1">
      <c r="B190" s="270" t="s">
        <v>639</v>
      </c>
    </row>
    <row r="191" spans="2:9" hidden="1">
      <c r="B191" s="270" t="s">
        <v>640</v>
      </c>
    </row>
    <row r="192" spans="2:9" hidden="1">
      <c r="B192" s="270" t="s">
        <v>641</v>
      </c>
    </row>
    <row r="193" spans="2:2" hidden="1">
      <c r="B193" s="270" t="s">
        <v>642</v>
      </c>
    </row>
    <row r="194" spans="2:2" hidden="1">
      <c r="B194" s="270" t="s">
        <v>643</v>
      </c>
    </row>
    <row r="195" spans="2:2" hidden="1">
      <c r="B195" s="270" t="s">
        <v>644</v>
      </c>
    </row>
    <row r="196" spans="2:2" hidden="1">
      <c r="B196" s="270" t="s">
        <v>645</v>
      </c>
    </row>
    <row r="197" spans="2:2" hidden="1">
      <c r="B197" s="270" t="s">
        <v>646</v>
      </c>
    </row>
    <row r="198" spans="2:2" hidden="1">
      <c r="B198" s="270" t="s">
        <v>647</v>
      </c>
    </row>
    <row r="199" spans="2:2" hidden="1">
      <c r="B199" s="270" t="s">
        <v>51</v>
      </c>
    </row>
    <row r="200" spans="2:2" hidden="1">
      <c r="B200" s="270" t="s">
        <v>57</v>
      </c>
    </row>
    <row r="201" spans="2:2" hidden="1">
      <c r="B201" s="270" t="s">
        <v>59</v>
      </c>
    </row>
    <row r="202" spans="2:2" hidden="1">
      <c r="B202" s="270" t="s">
        <v>61</v>
      </c>
    </row>
    <row r="203" spans="2:2" hidden="1">
      <c r="B203" s="270" t="s">
        <v>23</v>
      </c>
    </row>
    <row r="204" spans="2:2" hidden="1">
      <c r="B204" s="270" t="s">
        <v>63</v>
      </c>
    </row>
    <row r="205" spans="2:2" hidden="1">
      <c r="B205" s="270" t="s">
        <v>65</v>
      </c>
    </row>
    <row r="206" spans="2:2" hidden="1">
      <c r="B206" s="270" t="s">
        <v>68</v>
      </c>
    </row>
    <row r="207" spans="2:2" hidden="1">
      <c r="B207" s="270" t="s">
        <v>69</v>
      </c>
    </row>
    <row r="208" spans="2:2" hidden="1">
      <c r="B208" s="270" t="s">
        <v>70</v>
      </c>
    </row>
    <row r="209" spans="2:2" hidden="1">
      <c r="B209" s="270" t="s">
        <v>71</v>
      </c>
    </row>
    <row r="210" spans="2:2" hidden="1">
      <c r="B210" s="270" t="s">
        <v>648</v>
      </c>
    </row>
    <row r="211" spans="2:2" hidden="1">
      <c r="B211" s="270" t="s">
        <v>649</v>
      </c>
    </row>
    <row r="212" spans="2:2" hidden="1">
      <c r="B212" s="270" t="s">
        <v>75</v>
      </c>
    </row>
    <row r="213" spans="2:2" hidden="1">
      <c r="B213" s="270" t="s">
        <v>77</v>
      </c>
    </row>
    <row r="214" spans="2:2" hidden="1">
      <c r="B214" s="270" t="s">
        <v>81</v>
      </c>
    </row>
    <row r="215" spans="2:2" hidden="1">
      <c r="B215" s="270" t="s">
        <v>650</v>
      </c>
    </row>
    <row r="216" spans="2:2" hidden="1">
      <c r="B216" s="270" t="s">
        <v>651</v>
      </c>
    </row>
    <row r="217" spans="2:2" hidden="1">
      <c r="B217" s="270" t="s">
        <v>652</v>
      </c>
    </row>
    <row r="218" spans="2:2" hidden="1">
      <c r="B218" s="270" t="s">
        <v>79</v>
      </c>
    </row>
    <row r="219" spans="2:2" hidden="1">
      <c r="B219" s="270" t="s">
        <v>80</v>
      </c>
    </row>
    <row r="220" spans="2:2" hidden="1">
      <c r="B220" s="270" t="s">
        <v>83</v>
      </c>
    </row>
    <row r="221" spans="2:2" hidden="1">
      <c r="B221" s="270" t="s">
        <v>85</v>
      </c>
    </row>
    <row r="222" spans="2:2" hidden="1">
      <c r="B222" s="270" t="s">
        <v>653</v>
      </c>
    </row>
    <row r="223" spans="2:2" hidden="1">
      <c r="B223" s="270" t="s">
        <v>84</v>
      </c>
    </row>
    <row r="224" spans="2:2" hidden="1">
      <c r="B224" s="270" t="s">
        <v>86</v>
      </c>
    </row>
    <row r="225" spans="2:2" hidden="1">
      <c r="B225" s="270" t="s">
        <v>89</v>
      </c>
    </row>
    <row r="226" spans="2:2" hidden="1">
      <c r="B226" s="270" t="s">
        <v>88</v>
      </c>
    </row>
    <row r="227" spans="2:2" hidden="1">
      <c r="B227" s="270" t="s">
        <v>654</v>
      </c>
    </row>
    <row r="228" spans="2:2" hidden="1">
      <c r="B228" s="270" t="s">
        <v>95</v>
      </c>
    </row>
    <row r="229" spans="2:2" hidden="1">
      <c r="B229" s="270" t="s">
        <v>97</v>
      </c>
    </row>
    <row r="230" spans="2:2" hidden="1">
      <c r="B230" s="270" t="s">
        <v>98</v>
      </c>
    </row>
    <row r="231" spans="2:2" hidden="1">
      <c r="B231" s="270" t="s">
        <v>99</v>
      </c>
    </row>
    <row r="232" spans="2:2" hidden="1">
      <c r="B232" s="270" t="s">
        <v>655</v>
      </c>
    </row>
    <row r="233" spans="2:2" hidden="1">
      <c r="B233" s="270" t="s">
        <v>656</v>
      </c>
    </row>
    <row r="234" spans="2:2" hidden="1">
      <c r="B234" s="270" t="s">
        <v>100</v>
      </c>
    </row>
    <row r="235" spans="2:2" hidden="1">
      <c r="B235" s="270" t="s">
        <v>154</v>
      </c>
    </row>
    <row r="236" spans="2:2" hidden="1">
      <c r="B236" s="270" t="s">
        <v>657</v>
      </c>
    </row>
    <row r="237" spans="2:2" ht="29" hidden="1">
      <c r="B237" s="270" t="s">
        <v>658</v>
      </c>
    </row>
    <row r="238" spans="2:2" hidden="1">
      <c r="B238" s="270" t="s">
        <v>105</v>
      </c>
    </row>
    <row r="239" spans="2:2" hidden="1">
      <c r="B239" s="270" t="s">
        <v>107</v>
      </c>
    </row>
    <row r="240" spans="2:2" hidden="1">
      <c r="B240" s="270" t="s">
        <v>659</v>
      </c>
    </row>
    <row r="241" spans="2:2" hidden="1">
      <c r="B241" s="270" t="s">
        <v>155</v>
      </c>
    </row>
    <row r="242" spans="2:2" hidden="1">
      <c r="B242" s="270" t="s">
        <v>172</v>
      </c>
    </row>
    <row r="243" spans="2:2" hidden="1">
      <c r="B243" s="270" t="s">
        <v>106</v>
      </c>
    </row>
    <row r="244" spans="2:2" hidden="1">
      <c r="B244" s="270" t="s">
        <v>110</v>
      </c>
    </row>
    <row r="245" spans="2:2" hidden="1">
      <c r="B245" s="270" t="s">
        <v>104</v>
      </c>
    </row>
    <row r="246" spans="2:2" hidden="1">
      <c r="B246" s="270" t="s">
        <v>126</v>
      </c>
    </row>
    <row r="247" spans="2:2" hidden="1">
      <c r="B247" s="270" t="s">
        <v>660</v>
      </c>
    </row>
    <row r="248" spans="2:2" hidden="1">
      <c r="B248" s="270" t="s">
        <v>112</v>
      </c>
    </row>
    <row r="249" spans="2:2" hidden="1">
      <c r="B249" s="270" t="s">
        <v>115</v>
      </c>
    </row>
    <row r="250" spans="2:2" hidden="1">
      <c r="B250" s="270" t="s">
        <v>121</v>
      </c>
    </row>
    <row r="251" spans="2:2" hidden="1">
      <c r="B251" s="270" t="s">
        <v>118</v>
      </c>
    </row>
    <row r="252" spans="2:2" ht="29" hidden="1">
      <c r="B252" s="270" t="s">
        <v>661</v>
      </c>
    </row>
    <row r="253" spans="2:2" hidden="1">
      <c r="B253" s="270" t="s">
        <v>116</v>
      </c>
    </row>
    <row r="254" spans="2:2" hidden="1">
      <c r="B254" s="270" t="s">
        <v>117</v>
      </c>
    </row>
    <row r="255" spans="2:2" hidden="1">
      <c r="B255" s="270" t="s">
        <v>128</v>
      </c>
    </row>
    <row r="256" spans="2:2" hidden="1">
      <c r="B256" s="270" t="s">
        <v>125</v>
      </c>
    </row>
    <row r="257" spans="2:2" hidden="1">
      <c r="B257" s="270" t="s">
        <v>124</v>
      </c>
    </row>
    <row r="258" spans="2:2" hidden="1">
      <c r="B258" s="270" t="s">
        <v>127</v>
      </c>
    </row>
    <row r="259" spans="2:2" hidden="1">
      <c r="B259" s="270" t="s">
        <v>119</v>
      </c>
    </row>
    <row r="260" spans="2:2" hidden="1">
      <c r="B260" s="270" t="s">
        <v>120</v>
      </c>
    </row>
    <row r="261" spans="2:2" hidden="1">
      <c r="B261" s="270" t="s">
        <v>113</v>
      </c>
    </row>
    <row r="262" spans="2:2" hidden="1">
      <c r="B262" s="270" t="s">
        <v>114</v>
      </c>
    </row>
    <row r="263" spans="2:2" hidden="1">
      <c r="B263" s="270" t="s">
        <v>129</v>
      </c>
    </row>
    <row r="264" spans="2:2" hidden="1">
      <c r="B264" s="270" t="s">
        <v>135</v>
      </c>
    </row>
    <row r="265" spans="2:2" hidden="1">
      <c r="B265" s="270" t="s">
        <v>136</v>
      </c>
    </row>
    <row r="266" spans="2:2" hidden="1">
      <c r="B266" s="270" t="s">
        <v>134</v>
      </c>
    </row>
    <row r="267" spans="2:2" hidden="1">
      <c r="B267" s="270" t="s">
        <v>662</v>
      </c>
    </row>
    <row r="268" spans="2:2" hidden="1">
      <c r="B268" s="270" t="s">
        <v>131</v>
      </c>
    </row>
    <row r="269" spans="2:2" hidden="1">
      <c r="B269" s="270" t="s">
        <v>130</v>
      </c>
    </row>
    <row r="270" spans="2:2" hidden="1">
      <c r="B270" s="270" t="s">
        <v>138</v>
      </c>
    </row>
    <row r="271" spans="2:2" hidden="1">
      <c r="B271" s="270" t="s">
        <v>139</v>
      </c>
    </row>
    <row r="272" spans="2:2" hidden="1">
      <c r="B272" s="270" t="s">
        <v>141</v>
      </c>
    </row>
    <row r="273" spans="2:2" hidden="1">
      <c r="B273" s="270" t="s">
        <v>144</v>
      </c>
    </row>
    <row r="274" spans="2:2" hidden="1">
      <c r="B274" s="270" t="s">
        <v>145</v>
      </c>
    </row>
    <row r="275" spans="2:2" hidden="1">
      <c r="B275" s="270" t="s">
        <v>140</v>
      </c>
    </row>
    <row r="276" spans="2:2" hidden="1">
      <c r="B276" s="270" t="s">
        <v>142</v>
      </c>
    </row>
    <row r="277" spans="2:2" hidden="1">
      <c r="B277" s="270" t="s">
        <v>146</v>
      </c>
    </row>
    <row r="278" spans="2:2" hidden="1">
      <c r="B278" s="270" t="s">
        <v>663</v>
      </c>
    </row>
    <row r="279" spans="2:2" hidden="1">
      <c r="B279" s="270" t="s">
        <v>143</v>
      </c>
    </row>
    <row r="280" spans="2:2" hidden="1">
      <c r="B280" s="270" t="s">
        <v>151</v>
      </c>
    </row>
    <row r="281" spans="2:2" hidden="1">
      <c r="B281" s="270" t="s">
        <v>152</v>
      </c>
    </row>
    <row r="282" spans="2:2" hidden="1">
      <c r="B282" s="270" t="s">
        <v>153</v>
      </c>
    </row>
    <row r="283" spans="2:2" hidden="1">
      <c r="B283" s="270" t="s">
        <v>160</v>
      </c>
    </row>
    <row r="284" spans="2:2" hidden="1">
      <c r="B284" s="270" t="s">
        <v>173</v>
      </c>
    </row>
    <row r="285" spans="2:2" hidden="1">
      <c r="B285" s="270" t="s">
        <v>161</v>
      </c>
    </row>
    <row r="286" spans="2:2" hidden="1">
      <c r="B286" s="270" t="s">
        <v>168</v>
      </c>
    </row>
    <row r="287" spans="2:2" hidden="1">
      <c r="B287" s="270" t="s">
        <v>164</v>
      </c>
    </row>
    <row r="288" spans="2:2" hidden="1">
      <c r="B288" s="270" t="s">
        <v>66</v>
      </c>
    </row>
    <row r="289" spans="2:2" hidden="1">
      <c r="B289" s="270" t="s">
        <v>158</v>
      </c>
    </row>
    <row r="290" spans="2:2" hidden="1">
      <c r="B290" s="270" t="s">
        <v>162</v>
      </c>
    </row>
    <row r="291" spans="2:2" hidden="1">
      <c r="B291" s="270" t="s">
        <v>159</v>
      </c>
    </row>
    <row r="292" spans="2:2" hidden="1">
      <c r="B292" s="270" t="s">
        <v>174</v>
      </c>
    </row>
    <row r="293" spans="2:2" hidden="1">
      <c r="B293" s="270" t="s">
        <v>664</v>
      </c>
    </row>
    <row r="294" spans="2:2" hidden="1">
      <c r="B294" s="270" t="s">
        <v>167</v>
      </c>
    </row>
    <row r="295" spans="2:2" hidden="1">
      <c r="B295" s="270" t="s">
        <v>175</v>
      </c>
    </row>
    <row r="296" spans="2:2" hidden="1">
      <c r="B296" s="270" t="s">
        <v>163</v>
      </c>
    </row>
    <row r="297" spans="2:2" hidden="1">
      <c r="B297" s="270" t="s">
        <v>178</v>
      </c>
    </row>
    <row r="298" spans="2:2" hidden="1">
      <c r="B298" s="270" t="s">
        <v>665</v>
      </c>
    </row>
    <row r="299" spans="2:2" hidden="1">
      <c r="B299" s="270" t="s">
        <v>183</v>
      </c>
    </row>
    <row r="300" spans="2:2" hidden="1">
      <c r="B300" s="270" t="s">
        <v>180</v>
      </c>
    </row>
    <row r="301" spans="2:2" hidden="1">
      <c r="B301" s="270" t="s">
        <v>179</v>
      </c>
    </row>
    <row r="302" spans="2:2" hidden="1">
      <c r="B302" s="270" t="s">
        <v>188</v>
      </c>
    </row>
    <row r="303" spans="2:2" hidden="1">
      <c r="B303" s="270" t="s">
        <v>184</v>
      </c>
    </row>
    <row r="304" spans="2:2" hidden="1">
      <c r="B304" s="270" t="s">
        <v>185</v>
      </c>
    </row>
    <row r="305" spans="2:2" hidden="1">
      <c r="B305" s="270" t="s">
        <v>186</v>
      </c>
    </row>
    <row r="306" spans="2:2" hidden="1">
      <c r="B306" s="270" t="s">
        <v>187</v>
      </c>
    </row>
    <row r="307" spans="2:2" hidden="1">
      <c r="B307" s="270" t="s">
        <v>189</v>
      </c>
    </row>
    <row r="308" spans="2:2" hidden="1">
      <c r="B308" s="270" t="s">
        <v>666</v>
      </c>
    </row>
    <row r="309" spans="2:2" hidden="1">
      <c r="B309" s="270" t="s">
        <v>190</v>
      </c>
    </row>
    <row r="310" spans="2:2" hidden="1">
      <c r="B310" s="270" t="s">
        <v>191</v>
      </c>
    </row>
    <row r="311" spans="2:2" hidden="1">
      <c r="B311" s="270" t="s">
        <v>196</v>
      </c>
    </row>
    <row r="312" spans="2:2" hidden="1">
      <c r="B312" s="270" t="s">
        <v>197</v>
      </c>
    </row>
    <row r="313" spans="2:2" ht="29" hidden="1">
      <c r="B313" s="270" t="s">
        <v>156</v>
      </c>
    </row>
    <row r="314" spans="2:2" hidden="1">
      <c r="B314" s="270" t="s">
        <v>667</v>
      </c>
    </row>
    <row r="315" spans="2:2" hidden="1">
      <c r="B315" s="270" t="s">
        <v>668</v>
      </c>
    </row>
    <row r="316" spans="2:2" hidden="1">
      <c r="B316" s="270" t="s">
        <v>198</v>
      </c>
    </row>
    <row r="317" spans="2:2" hidden="1">
      <c r="B317" s="270" t="s">
        <v>157</v>
      </c>
    </row>
    <row r="318" spans="2:2" hidden="1">
      <c r="B318" s="270" t="s">
        <v>669</v>
      </c>
    </row>
    <row r="319" spans="2:2" hidden="1">
      <c r="B319" s="270" t="s">
        <v>170</v>
      </c>
    </row>
    <row r="320" spans="2:2" hidden="1">
      <c r="B320" s="270" t="s">
        <v>202</v>
      </c>
    </row>
    <row r="321" spans="2:2" hidden="1">
      <c r="B321" s="270" t="s">
        <v>203</v>
      </c>
    </row>
    <row r="322" spans="2:2" hidden="1">
      <c r="B322" s="270" t="s">
        <v>182</v>
      </c>
    </row>
    <row r="323" spans="2:2" hidden="1"/>
  </sheetData>
  <dataConsolidate/>
  <mergeCells count="348">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31:B40"/>
    <mergeCell ref="C31:C40"/>
    <mergeCell ref="N27:N28"/>
    <mergeCell ref="O27:O28"/>
    <mergeCell ref="B41:B52"/>
    <mergeCell ref="C41:C52"/>
    <mergeCell ref="D42:D43"/>
    <mergeCell ref="E42:E43"/>
    <mergeCell ref="H42:H43"/>
    <mergeCell ref="I42:I43"/>
    <mergeCell ref="D48:D49"/>
    <mergeCell ref="E48:E49"/>
    <mergeCell ref="H48:H49"/>
    <mergeCell ref="I48:I49"/>
    <mergeCell ref="B26:B28"/>
    <mergeCell ref="C26:C28"/>
    <mergeCell ref="D26:E26"/>
    <mergeCell ref="H26:I26"/>
    <mergeCell ref="L42:L43"/>
    <mergeCell ref="M42:M43"/>
    <mergeCell ref="P42:P43"/>
    <mergeCell ref="Q42:Q43"/>
    <mergeCell ref="D45:D46"/>
    <mergeCell ref="E45:E46"/>
    <mergeCell ref="H45:H46"/>
    <mergeCell ref="I45:I46"/>
    <mergeCell ref="L45:L46"/>
    <mergeCell ref="M45:M46"/>
    <mergeCell ref="P45:P46"/>
    <mergeCell ref="Q45:Q46"/>
    <mergeCell ref="L48:L49"/>
    <mergeCell ref="M48:M49"/>
    <mergeCell ref="P48:P49"/>
    <mergeCell ref="Q48:Q49"/>
    <mergeCell ref="P51:P52"/>
    <mergeCell ref="Q51:Q52"/>
    <mergeCell ref="D54:G54"/>
    <mergeCell ref="H54:K54"/>
    <mergeCell ref="L54:O54"/>
    <mergeCell ref="P54:S54"/>
    <mergeCell ref="D51:D52"/>
    <mergeCell ref="E51:E52"/>
    <mergeCell ref="H51:H52"/>
    <mergeCell ref="I51:I52"/>
    <mergeCell ref="L51:L52"/>
    <mergeCell ref="M51:M52"/>
    <mergeCell ref="N56:N57"/>
    <mergeCell ref="O56:O57"/>
    <mergeCell ref="R56:R57"/>
    <mergeCell ref="S56:S57"/>
    <mergeCell ref="B58:B61"/>
    <mergeCell ref="C58:C59"/>
    <mergeCell ref="F58:G58"/>
    <mergeCell ref="J58:K58"/>
    <mergeCell ref="N58:O58"/>
    <mergeCell ref="R58:S58"/>
    <mergeCell ref="B55:B57"/>
    <mergeCell ref="C55:C57"/>
    <mergeCell ref="D55:E55"/>
    <mergeCell ref="H55:I55"/>
    <mergeCell ref="L55:M55"/>
    <mergeCell ref="P55:Q55"/>
    <mergeCell ref="F56:F57"/>
    <mergeCell ref="G56:G57"/>
    <mergeCell ref="J56:J57"/>
    <mergeCell ref="K56:K57"/>
    <mergeCell ref="F59:G59"/>
    <mergeCell ref="J59:K59"/>
    <mergeCell ref="N59:O59"/>
    <mergeCell ref="R59:S59"/>
    <mergeCell ref="D64:E64"/>
    <mergeCell ref="F64:G64"/>
    <mergeCell ref="H64:I64"/>
    <mergeCell ref="J64:K64"/>
    <mergeCell ref="C60:C61"/>
    <mergeCell ref="D63:G63"/>
    <mergeCell ref="H63:K63"/>
    <mergeCell ref="L63:O63"/>
    <mergeCell ref="P63:S63"/>
    <mergeCell ref="L64:M64"/>
    <mergeCell ref="N64:O64"/>
    <mergeCell ref="P64:Q64"/>
    <mergeCell ref="R64:S64"/>
    <mergeCell ref="N67:O67"/>
    <mergeCell ref="R67:S67"/>
    <mergeCell ref="D69:G69"/>
    <mergeCell ref="H69:K69"/>
    <mergeCell ref="L69:O69"/>
    <mergeCell ref="P69:S69"/>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J72:K72"/>
    <mergeCell ref="N72:O72"/>
    <mergeCell ref="R72:S72"/>
    <mergeCell ref="F73:G73"/>
    <mergeCell ref="J73:K73"/>
    <mergeCell ref="N73:O73"/>
    <mergeCell ref="R73:S73"/>
    <mergeCell ref="B70:B78"/>
    <mergeCell ref="C70:C71"/>
    <mergeCell ref="F70:G70"/>
    <mergeCell ref="F71:G71"/>
    <mergeCell ref="C72:C78"/>
    <mergeCell ref="F72:G72"/>
    <mergeCell ref="F74:G74"/>
    <mergeCell ref="F76:G76"/>
    <mergeCell ref="F78:G78"/>
    <mergeCell ref="J76:K76"/>
    <mergeCell ref="N76:O76"/>
    <mergeCell ref="R76:S76"/>
    <mergeCell ref="F77:G77"/>
    <mergeCell ref="J77:K77"/>
    <mergeCell ref="N77:O77"/>
    <mergeCell ref="R77:S77"/>
    <mergeCell ref="J74:K74"/>
    <mergeCell ref="N74:O74"/>
    <mergeCell ref="R74:S74"/>
    <mergeCell ref="F75:G75"/>
    <mergeCell ref="J75:K75"/>
    <mergeCell ref="N75:O75"/>
    <mergeCell ref="R75:S75"/>
    <mergeCell ref="J78:K78"/>
    <mergeCell ref="N78:O78"/>
    <mergeCell ref="R78:S78"/>
    <mergeCell ref="I82:J82"/>
    <mergeCell ref="M82:N82"/>
    <mergeCell ref="Q82:R82"/>
    <mergeCell ref="E83:F83"/>
    <mergeCell ref="I83:J83"/>
    <mergeCell ref="M83:N83"/>
    <mergeCell ref="Q83:R83"/>
    <mergeCell ref="I80:J80"/>
    <mergeCell ref="M80:N80"/>
    <mergeCell ref="Q80:R80"/>
    <mergeCell ref="E81:F81"/>
    <mergeCell ref="I81:J81"/>
    <mergeCell ref="M81:N81"/>
    <mergeCell ref="Q81:R81"/>
    <mergeCell ref="P87:S87"/>
    <mergeCell ref="B88:B89"/>
    <mergeCell ref="C88:C89"/>
    <mergeCell ref="D88:E88"/>
    <mergeCell ref="H88:I88"/>
    <mergeCell ref="L88:M88"/>
    <mergeCell ref="P88:Q88"/>
    <mergeCell ref="E84:F84"/>
    <mergeCell ref="I84:J84"/>
    <mergeCell ref="M84:N84"/>
    <mergeCell ref="Q84:R84"/>
    <mergeCell ref="E85:F85"/>
    <mergeCell ref="I85:J85"/>
    <mergeCell ref="M85:N85"/>
    <mergeCell ref="Q85:R85"/>
    <mergeCell ref="D89:E89"/>
    <mergeCell ref="B79:B85"/>
    <mergeCell ref="C79:C85"/>
    <mergeCell ref="E79:F79"/>
    <mergeCell ref="I79:J79"/>
    <mergeCell ref="M79:N79"/>
    <mergeCell ref="Q79:R79"/>
    <mergeCell ref="E80:F80"/>
    <mergeCell ref="E82:F82"/>
    <mergeCell ref="B90:B101"/>
    <mergeCell ref="C90:C101"/>
    <mergeCell ref="D91:D92"/>
    <mergeCell ref="E91:E92"/>
    <mergeCell ref="F91:F92"/>
    <mergeCell ref="D87:G87"/>
    <mergeCell ref="H87:K87"/>
    <mergeCell ref="L87:O87"/>
    <mergeCell ref="S91:S92"/>
    <mergeCell ref="D94:D95"/>
    <mergeCell ref="E94:E95"/>
    <mergeCell ref="F94:F95"/>
    <mergeCell ref="G94:G95"/>
    <mergeCell ref="H94:H95"/>
    <mergeCell ref="I94:I95"/>
    <mergeCell ref="J94:J95"/>
    <mergeCell ref="K94:K95"/>
    <mergeCell ref="L94:L95"/>
    <mergeCell ref="M91:M92"/>
    <mergeCell ref="N91:N92"/>
    <mergeCell ref="O91:O92"/>
    <mergeCell ref="P91:P92"/>
    <mergeCell ref="Q91:Q92"/>
    <mergeCell ref="R91:R92"/>
    <mergeCell ref="G91:G92"/>
    <mergeCell ref="H91:H92"/>
    <mergeCell ref="I91:I92"/>
    <mergeCell ref="J91:J92"/>
    <mergeCell ref="K91:K92"/>
    <mergeCell ref="L91:L92"/>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S97:S98"/>
    <mergeCell ref="M97:M98"/>
    <mergeCell ref="B104:B113"/>
    <mergeCell ref="C104:C105"/>
    <mergeCell ref="F104:G104"/>
    <mergeCell ref="J104:K104"/>
    <mergeCell ref="N104:O104"/>
    <mergeCell ref="M100:M101"/>
    <mergeCell ref="N100:N101"/>
    <mergeCell ref="O100:O101"/>
    <mergeCell ref="P100:P101"/>
    <mergeCell ref="F105:G105"/>
    <mergeCell ref="J105:K105"/>
    <mergeCell ref="N105:O105"/>
    <mergeCell ref="C106:C113"/>
    <mergeCell ref="D103:G103"/>
    <mergeCell ref="H103:K103"/>
    <mergeCell ref="L103:O103"/>
    <mergeCell ref="D100:D101"/>
    <mergeCell ref="E100:E101"/>
    <mergeCell ref="F100:F101"/>
    <mergeCell ref="G100:G101"/>
    <mergeCell ref="H100:H101"/>
    <mergeCell ref="I100:I101"/>
    <mergeCell ref="J100:J101"/>
    <mergeCell ref="K100:K101"/>
    <mergeCell ref="L125:O125"/>
    <mergeCell ref="P125:S125"/>
    <mergeCell ref="M121:N121"/>
    <mergeCell ref="M122:N122"/>
    <mergeCell ref="M123:N123"/>
    <mergeCell ref="R118:S118"/>
    <mergeCell ref="R119:S119"/>
    <mergeCell ref="R120:S120"/>
    <mergeCell ref="R121:S121"/>
    <mergeCell ref="R122:S122"/>
    <mergeCell ref="R123:S123"/>
    <mergeCell ref="H126:K126"/>
    <mergeCell ref="L126:O126"/>
    <mergeCell ref="B114:B123"/>
    <mergeCell ref="C114:C115"/>
    <mergeCell ref="C116:C123"/>
    <mergeCell ref="E116:F116"/>
    <mergeCell ref="E117:F117"/>
    <mergeCell ref="E118:F118"/>
    <mergeCell ref="E119:F119"/>
    <mergeCell ref="E120:F120"/>
    <mergeCell ref="E121:F121"/>
    <mergeCell ref="E122:F122"/>
    <mergeCell ref="I118:J118"/>
    <mergeCell ref="I119:J119"/>
    <mergeCell ref="I120:J120"/>
    <mergeCell ref="I121:J121"/>
    <mergeCell ref="I122:J122"/>
    <mergeCell ref="I123:J123"/>
    <mergeCell ref="M118:N118"/>
    <mergeCell ref="M119:N119"/>
    <mergeCell ref="M120:N120"/>
    <mergeCell ref="E123:F123"/>
    <mergeCell ref="D125:G125"/>
    <mergeCell ref="H125:K125"/>
    <mergeCell ref="C2:G2"/>
    <mergeCell ref="B6:G6"/>
    <mergeCell ref="B7:G7"/>
    <mergeCell ref="B8:G8"/>
    <mergeCell ref="C3:G3"/>
    <mergeCell ref="M131:N131"/>
    <mergeCell ref="Q131:R131"/>
    <mergeCell ref="C130:C131"/>
    <mergeCell ref="E130:F130"/>
    <mergeCell ref="I130:J130"/>
    <mergeCell ref="M130:N130"/>
    <mergeCell ref="Q130:R130"/>
    <mergeCell ref="E131:F131"/>
    <mergeCell ref="I131:J131"/>
    <mergeCell ref="P126:S126"/>
    <mergeCell ref="D127:G127"/>
    <mergeCell ref="H127:K127"/>
    <mergeCell ref="L127:O127"/>
    <mergeCell ref="P127:S127"/>
    <mergeCell ref="B128:B131"/>
    <mergeCell ref="C128:C129"/>
    <mergeCell ref="B126:B127"/>
    <mergeCell ref="C126:C127"/>
    <mergeCell ref="D126:G126"/>
    <mergeCell ref="J70:K70"/>
    <mergeCell ref="J71:K71"/>
    <mergeCell ref="N70:O70"/>
    <mergeCell ref="N71:O71"/>
    <mergeCell ref="R70:S70"/>
    <mergeCell ref="R71:S71"/>
    <mergeCell ref="I116:J116"/>
    <mergeCell ref="I117:J117"/>
    <mergeCell ref="M116:N116"/>
    <mergeCell ref="M117:N117"/>
    <mergeCell ref="R117:S117"/>
    <mergeCell ref="R116:S116"/>
    <mergeCell ref="P103:S103"/>
    <mergeCell ref="Q100:Q101"/>
    <mergeCell ref="R100:R101"/>
    <mergeCell ref="N97:N98"/>
    <mergeCell ref="O97:O98"/>
    <mergeCell ref="P97:P98"/>
    <mergeCell ref="Q97:Q98"/>
    <mergeCell ref="R97:R98"/>
    <mergeCell ref="R104:S104"/>
    <mergeCell ref="R105:S105"/>
    <mergeCell ref="S100:S101"/>
    <mergeCell ref="L100:L101"/>
  </mergeCells>
  <phoneticPr fontId="53"/>
  <conditionalFormatting sqref="E138">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9" xr:uid="{00000000-0002-0000-0700-000000000000}">
      <formula1>$H$166:$H$187</formula1>
    </dataValidation>
    <dataValidation type="list" allowBlank="1" showInputMessage="1" showErrorMessage="1" prompt="Select type of assets" sqref="E115 I115 M115 Q115" xr:uid="{00000000-0002-0000-0700-000001000000}">
      <formula1>$L$142:$L$148</formula1>
    </dataValidation>
    <dataValidation type="whole" allowBlank="1" showInputMessage="1" showErrorMessage="1" error="Please enter a number here" prompt="Enter No. of development strategies" sqref="D131 H131 L131 P131" xr:uid="{00000000-0002-0000-0700-000002000000}">
      <formula1>0</formula1>
      <formula2>999999999</formula2>
    </dataValidation>
    <dataValidation type="whole" allowBlank="1" showInputMessage="1" showErrorMessage="1" error="Please enter a number" prompt="Enter No. of policy introduced or adjusted" sqref="D129 H129 L129 P129" xr:uid="{00000000-0002-0000-0700-000003000000}">
      <formula1>0</formula1>
      <formula2>999999999999</formula2>
    </dataValidation>
    <dataValidation type="decimal" allowBlank="1" showInputMessage="1" showErrorMessage="1" error="Please enter a number" prompt="Enter income level of households" sqref="O123 G123 K123 G117 G119 G121 K117 K119 K121 O117 O119 O121" xr:uid="{00000000-0002-0000-0700-000004000000}">
      <formula1>0</formula1>
      <formula2>9999999999999</formula2>
    </dataValidation>
    <dataValidation type="whole" allowBlank="1" showInputMessage="1" showErrorMessage="1" prompt="Enter number of households" sqref="L123 D123 H123 D117 D119 D121 H117 H119 H121 L117 L119 L121 P117 P119 P121 P123" xr:uid="{00000000-0002-0000-0700-000005000000}">
      <formula1>0</formula1>
      <formula2>999999999999</formula2>
    </dataValidation>
    <dataValidation type="whole" allowBlank="1" showInputMessage="1" showErrorMessage="1" prompt="Enter number of assets" sqref="D115 P115 L115 H115" xr:uid="{00000000-0002-0000-0700-000006000000}">
      <formula1>0</formula1>
      <formula2>9999999999999</formula2>
    </dataValidation>
    <dataValidation type="whole" allowBlank="1" showInputMessage="1" showErrorMessage="1" error="Please enter a number here" prompt="Please enter the No. of targeted households" sqref="D105 L113 H105 D113 H113 L105 P105 D107 D109 D111 H107 H109 H111 L107 L109 L111 P107 P109 P111 P113"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1:E92 E94:E95 E97:E98 E100:E101 I91:I92 M94:M95 I94:I95 I97:I98 I100:I101 M100:M101 M97:M98 M91:M92 Q91:Q92 Q94:Q95 Q97:Q98 Q100:Q101" xr:uid="{00000000-0002-0000-0700-000008000000}">
      <formula1>0</formula1>
    </dataValidation>
    <dataValidation type="whole" allowBlank="1" showInputMessage="1" showErrorMessage="1" error="Please enter a number here" prompt="Please enter a number" sqref="D80:D85 H80:H85 L80:L85 P80:P85" xr:uid="{00000000-0002-0000-0700-000009000000}">
      <formula1>0</formula1>
      <formula2>9999999999999990</formula2>
    </dataValidation>
    <dataValidation type="decimal" allowBlank="1" showInputMessage="1" showErrorMessage="1" errorTitle="Invalid data" error="Please enter a number" prompt="Please enter a number here" sqref="E56 I56 D67 H67 L67 P67" xr:uid="{00000000-0002-0000-0700-00000A000000}">
      <formula1>0</formula1>
      <formula2>9999999999</formula2>
    </dataValidation>
    <dataValidation type="decimal" allowBlank="1" showInputMessage="1" showErrorMessage="1" errorTitle="Invalid data" error="Please enter a number" prompt="Enter total number of staff trained" sqref="D59" xr:uid="{00000000-0002-0000-0700-00000B000000}">
      <formula1>0</formula1>
      <formula2>9999999999</formula2>
    </dataValidation>
    <dataValidation type="decimal" allowBlank="1" showInputMessage="1" showErrorMessage="1" errorTitle="Invalid data" error="Please enter a number" sqref="Q56 P59 L59 H59 M56"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3 G46 G49 G52 K43 K46 K49 K52 O43 O46 O49 O52 S43 S46 S49 S52" xr:uid="{00000000-0002-0000-0700-00000D000000}">
      <formula1>0</formula1>
      <formula2>9999999</formula2>
    </dataValidation>
    <dataValidation type="list" allowBlank="1" showInputMessage="1" showErrorMessage="1" error="Select from the drop-down list" prompt="Select the geographical coverage of the Early Warning System" sqref="G42 G45 G48 G51 K42 K45 K48 K51 O42 O45 O48 O51 S42 S45 S48 S51" xr:uid="{00000000-0002-0000-0700-00000E000000}">
      <formula1>$D$153:$D$155</formula1>
    </dataValidation>
    <dataValidation type="decimal" allowBlank="1" showInputMessage="1" showErrorMessage="1" errorTitle="Invalid data" error="Please enter a number here" prompt="Enter the number of adopted Early Warning Systems" sqref="D42:D43 D45:D46 D48:D49 D51:D52 H42:H43 H45:H46 H48:H49 H51:H52 L42:L43 L45:L46 L48:L49 L51:L52 P42:P43 P45:P46 P48:P49 P51:P52" xr:uid="{00000000-0002-0000-0700-00000F000000}">
      <formula1>0</formula1>
      <formula2>9999999999</formula2>
    </dataValidation>
    <dataValidation type="list" allowBlank="1" showInputMessage="1" showErrorMessage="1" prompt="Select income source" sqref="E117:F117 E123:F123 E121:F121 E119:F119 I117 M117 R117 I119 I121 I123 M119 M121 M123 R119 R121 R123" xr:uid="{00000000-0002-0000-0700-000010000000}">
      <formula1>$K$141:$K$155</formula1>
    </dataValidation>
    <dataValidation type="list" allowBlank="1" showInputMessage="1" showErrorMessage="1" prompt="Please select the alternate source" sqref="G113 O113 G107 K113 G109 G111 K107 K109 K111 O107 O109 O111 S107 S109 S111 S113" xr:uid="{00000000-0002-0000-0700-000011000000}">
      <formula1>$K$141:$K$155</formula1>
    </dataValidation>
    <dataValidation type="list" allowBlank="1" showInputMessage="1" showErrorMessage="1" prompt="Select % increase in income level" sqref="F113 N113 F107 J113 F109 F111 J107 J109 J111 N107 N109 N111 R107 R109 R111 R113" xr:uid="{00000000-0002-0000-0700-000012000000}">
      <formula1>$E$170:$E$178</formula1>
    </dataValidation>
    <dataValidation type="list" allowBlank="1" showInputMessage="1" showErrorMessage="1" prompt="Select type of natural assets protected or rehabilitated" sqref="D91:D92 P91:P92 L91:L92 P100:P101 P97:P98 P94:P95 L100:L101 L97:L98 L94:L95 H100:H101 H97:H98 H94:H95 H91:H92 D100:D101 D97:D98 D94:D95" xr:uid="{00000000-0002-0000-0700-000013000000}">
      <formula1>$C$168:$C$175</formula1>
    </dataValidation>
    <dataValidation type="list" allowBlank="1" showInputMessage="1" showErrorMessage="1" prompt="Enter the unit and type of the natural asset of ecosystem restored" sqref="F91:F92 J91:J92 N91:N92 F94:F95 F97:F98 F100:F101 N100:N101 N97:N98 N94:N95 J100:J101 J97:J98 J94:J95" xr:uid="{00000000-0002-0000-0700-000014000000}">
      <formula1>$C$162:$C$165</formula1>
    </dataValidation>
    <dataValidation type="list" allowBlank="1" showInputMessage="1" showErrorMessage="1" prompt="Select targeted asset" sqref="E73:E78 Q73:Q78 M73:M78 I73:I78" xr:uid="{00000000-0002-0000-0700-000015000000}">
      <formula1>$J$167:$J$168</formula1>
    </dataValidation>
    <dataValidation type="list" allowBlank="1" showInputMessage="1" showErrorMessage="1" error="Select from the drop-down list" prompt="Select category of early warning systems_x000a__x000a_" sqref="E42:E43 M42:M43 M45:M46 M51:M52 I42:I43 I45:I46 I51:I52 E45:E46 M48:M49 I48:I49 E51:E52 E48:E49 Q42:Q43 Q45:Q46 Q51:Q52 Q48:Q49" xr:uid="{00000000-0002-0000-0700-000016000000}">
      <formula1>$D$165:$D$168</formula1>
    </dataValidation>
    <dataValidation type="list" allowBlank="1" showInputMessage="1" showErrorMessage="1" prompt="Select status" sqref="O40 K40 G38 G32 G34 G36 G40 K32 K34 K36 K38 O32 O34 O36 O38 S32 S34 S36 S38 S40" xr:uid="{00000000-0002-0000-0700-000017000000}">
      <formula1>$E$165:$E$167</formula1>
    </dataValidation>
    <dataValidation type="list" allowBlank="1" showInputMessage="1" showErrorMessage="1" sqref="E144:E145" xr:uid="{00000000-0002-0000-0700-000018000000}">
      <formula1>$D$16:$D$18</formula1>
    </dataValidation>
    <dataValidation type="list" allowBlank="1" showInputMessage="1" showErrorMessage="1" prompt="Select effectiveness" sqref="G131 K131 O131 S131" xr:uid="{00000000-0002-0000-0700-000019000000}">
      <formula1>$K$157:$K$161</formula1>
    </dataValidation>
    <dataValidation type="list" allowBlank="1" showInputMessage="1" showErrorMessage="1" prompt="Select a sector" sqref="F65:G65 J65:K65 N65:O65 R65:S65" xr:uid="{00000000-0002-0000-0700-00001A000000}">
      <formula1>$J$148:$J$156</formula1>
    </dataValidation>
    <dataValidation type="decimal" allowBlank="1" showInputMessage="1" showErrorMessage="1" errorTitle="Invalid data" error="Please enter a number between 0 and 100" prompt="Enter a percentage between 0 and 100" sqref="E67 E57 E105 I57 M57 M59 I59 E59 Q59 I67 M67 Q67 Q105 M113 I113 M105 I105 E113 Q57 D65:E65 E107 E109 E111 I107 I109 I111 M107 M109 M111 Q107 Q109 Q111 Q113 H65:I65 L65:M65 P65:Q65 K22:K23 I22:I23 Q28:Q30 E28:E30 Q22:Q23 I28:I30 M28:M30 M22:M23 G22:G23 E22:E23" xr:uid="{00000000-0002-0000-0700-00001B000000}">
      <formula1>0</formula1>
      <formula2>100</formula2>
    </dataValidation>
    <dataValidation type="list" allowBlank="1" showInputMessage="1" showErrorMessage="1" prompt="Select type of policy" sqref="S129 K129 O129" xr:uid="{00000000-0002-0000-0700-00001C000000}">
      <formula1>policy</formula1>
    </dataValidation>
    <dataValidation type="list" allowBlank="1" showInputMessage="1" showErrorMessage="1" prompt="Select income source" sqref="Q117 Q121 Q123 Q119" xr:uid="{00000000-0002-0000-0700-00001D000000}">
      <formula1>incomesource</formula1>
    </dataValidation>
    <dataValidation type="list" allowBlank="1" showInputMessage="1" showErrorMessage="1" prompt="Select the effectiveness of protection/rehabilitation" sqref="S100 S94 S97 S91" xr:uid="{00000000-0002-0000-0700-00001E000000}">
      <formula1>effectiveness</formula1>
    </dataValidation>
    <dataValidation type="list" allowBlank="1" showInputMessage="1" showErrorMessage="1" prompt="Select programme/sector" sqref="F89 J89 N89 R89" xr:uid="{00000000-0002-0000-0700-00001F000000}">
      <formula1>$J$148:$J$156</formula1>
    </dataValidation>
    <dataValidation type="list" allowBlank="1" showInputMessage="1" showErrorMessage="1" prompt="Select level of improvements" sqref="I89 M89 Q89" xr:uid="{00000000-0002-0000-0700-000020000000}">
      <formula1>effectiveness</formula1>
    </dataValidation>
    <dataValidation type="list" allowBlank="1" showInputMessage="1" showErrorMessage="1" prompt="Select changes in asset" sqref="R73:S78 F73:G78 N73:O78 J73:K78" xr:uid="{00000000-0002-0000-0700-000021000000}">
      <formula1>$I$157:$I$161</formula1>
    </dataValidation>
    <dataValidation type="list" allowBlank="1" showInputMessage="1" showErrorMessage="1" prompt="Select response level" sqref="F71 J71 N71 R71" xr:uid="{00000000-0002-0000-0700-000022000000}">
      <formula1>$H$157:$H$161</formula1>
    </dataValidation>
    <dataValidation type="list" allowBlank="1" showInputMessage="1" showErrorMessage="1" prompt="Select geographical scale" sqref="E71 I71 M71 Q71" xr:uid="{00000000-0002-0000-0700-000023000000}">
      <formula1>$D$153:$D$155</formula1>
    </dataValidation>
    <dataValidation type="list" allowBlank="1" showInputMessage="1" showErrorMessage="1" prompt="Select project/programme sector" sqref="D71 H71 L71 P71 E32 E34 E36 E38 E40 I40 I38 I36 I34 I32 M32 M34 M36 M38 M40 Q40 Q38 Q36 Q34 Q32" xr:uid="{00000000-0002-0000-0700-000024000000}">
      <formula1>$J$148:$J$156</formula1>
    </dataValidation>
    <dataValidation type="list" allowBlank="1" showInputMessage="1" showErrorMessage="1" prompt="Select level of awarness" sqref="F67:G67 J67:K67 N67:O67 R67:S67" xr:uid="{00000000-0002-0000-0700-000025000000}">
      <formula1>$G$157:$G$161</formula1>
    </dataValidation>
    <dataValidation type="list" allowBlank="1" showInputMessage="1" showErrorMessage="1" prompt="Select scale" sqref="G61 O61 K61 S61" xr:uid="{00000000-0002-0000-0700-000026000000}">
      <formula1>$F$157:$F$160</formula1>
    </dataValidation>
    <dataValidation type="list" allowBlank="1" showInputMessage="1" showErrorMessage="1" prompt="Select scale" sqref="F129 J129 N129 R129 F32 F34 F36 F38 F40 J32 J34 J36 J38 J40 N40 N38 N36 N34 N32 R32 R34 R36 R38 R40 E61 I61 M61 Q61" xr:uid="{00000000-0002-0000-0700-000027000000}">
      <formula1>$D$153:$D$155</formula1>
    </dataValidation>
    <dataValidation type="list" allowBlank="1" showInputMessage="1" showErrorMessage="1" prompt="Select capacity level" sqref="G56 O56 K56 S56" xr:uid="{00000000-0002-0000-0700-000028000000}">
      <formula1>$F$157:$F$160</formula1>
    </dataValidation>
    <dataValidation type="list" allowBlank="1" showInputMessage="1" showErrorMessage="1" prompt="Select sector" sqref="F56 F61 M129 N56 J56 I129 N61 J61 Q129 G80:G85 D73:D78 K80:K85 L73:L78 O80:O85 P73:P78 S80:S85 E129 R61 F115 J115 N115 R115 R56 H73:H78" xr:uid="{00000000-0002-0000-0700-000029000000}">
      <formula1>$J$148:$J$156</formula1>
    </dataValidation>
    <dataValidation type="list" allowBlank="1" showInputMessage="1" showErrorMessage="1" sqref="I128 O114 K79 I79 G79 K128 M128 Q79 S79 E128 O128 F114 G128 S114 O79 M79 K114 S128 Q128" xr:uid="{00000000-0002-0000-0700-00002A000000}">
      <formula1>group</formula1>
    </dataValidation>
    <dataValidation type="list" allowBlank="1" showInputMessage="1" showErrorMessage="1" sqref="B68" xr:uid="{00000000-0002-0000-0700-00002B000000}">
      <formula1>selectyn</formula1>
    </dataValidation>
    <dataValidation type="whole" allowBlank="1" showInputMessage="1" showErrorMessage="1" errorTitle="Please enter a number here" error="Please enter a number here" promptTitle="Please enter a number here" sqref="D32 D34 D36 D38 D40 H40 H38 H36 H34 H32 L32 L34 L36 L38 L40 P40 P38 P36 P34 P32" xr:uid="{00000000-0002-0000-0700-00002C000000}">
      <formula1>0</formula1>
      <formula2>99999</formula2>
    </dataValidation>
    <dataValidation type="list" allowBlank="1" showInputMessage="1" showErrorMessage="1" errorTitle="Select from the list" error="Select from the list" prompt="Select hazard addressed by the Early Warning System" sqref="S41 S44 S47 S50 O50 O47 O44 O41 K41 K44 K47 K50 G50 G47 G44 G41" xr:uid="{00000000-0002-0000-0700-00002D000000}">
      <formula1>$D$137:$D$144</formula1>
    </dataValidation>
    <dataValidation type="list" allowBlank="1" showInputMessage="1" showErrorMessage="1" prompt="Select type" sqref="F59:G59 J59:K59 N59:O59 R59:S59 D61 H61 L61 P61" xr:uid="{00000000-0002-0000-0700-00002E000000}">
      <formula1>$D$149:$D$151</formula1>
    </dataValidation>
    <dataValidation type="list" allowBlank="1" showInputMessage="1" showErrorMessage="1" sqref="E80:F85 I80:J85 M80:N85 Q80:R85" xr:uid="{00000000-0002-0000-0700-00002F000000}">
      <formula1>type1</formula1>
    </dataValidation>
    <dataValidation type="list" allowBlank="1" showInputMessage="1" showErrorMessage="1" prompt="Select level of improvements" sqref="D89:E89 H89 L89 P89" xr:uid="{00000000-0002-0000-0700-000030000000}">
      <formula1>$K$157:$K$161</formula1>
    </dataValidation>
    <dataValidation type="list" allowBlank="1" showInputMessage="1" showErrorMessage="1" prompt="Select type" sqref="G89 K89 S89 O89" xr:uid="{00000000-0002-0000-0700-000031000000}">
      <formula1>$F$138:$F$142</formula1>
    </dataValidation>
    <dataValidation type="list" allowBlank="1" showInputMessage="1" showErrorMessage="1" error="Please select a level of effectiveness from the drop-down list" prompt="Select the level of effectiveness of protection/rehabilitation" sqref="G91:G92 G94:G95 G97:G98 G100:G101 K100:K101 K97:K98 K94:K95 K91:K92 O91:O92 O94:O95 O97:O98 O100:O101 R100:R101 R97:R98 R94:R95 R91:R92" xr:uid="{00000000-0002-0000-0700-000032000000}">
      <formula1>$K$157:$K$161</formula1>
    </dataValidation>
    <dataValidation type="list" allowBlank="1" showInputMessage="1" showErrorMessage="1" error="Please select improvement level from the drop-down list" prompt="Select improvement level" sqref="F105:G105 J105:K105 N105:O105 R105:S105" xr:uid="{00000000-0002-0000-0700-000033000000}">
      <formula1>$H$152:$H$156</formula1>
    </dataValidation>
    <dataValidation type="list" allowBlank="1" showInputMessage="1" showErrorMessage="1" prompt="Select adaptation strategy" sqref="G115 K115 O115 S115" xr:uid="{00000000-0002-0000-0700-000034000000}">
      <formula1>$I$163:$I$179</formula1>
    </dataValidation>
    <dataValidation type="list" allowBlank="1" showInputMessage="1" showErrorMessage="1" prompt="Select integration level" sqref="D127:S127" xr:uid="{00000000-0002-0000-0700-000035000000}">
      <formula1>$H$145:$H$149</formula1>
    </dataValidation>
    <dataValidation type="list" allowBlank="1" showInputMessage="1" showErrorMessage="1" prompt="Select state of enforcement" sqref="E131:F131 I131:J131 M131:N131 Q131:R131" xr:uid="{00000000-0002-0000-0700-000036000000}">
      <formula1>$I$138:$I$142</formula1>
    </dataValidation>
    <dataValidation type="decimal" allowBlank="1" showInputMessage="1" showErrorMessage="1" errorTitle="Invalid data" error="Please enter a number between 0 and 9999999" prompt="Enter a number here" sqref="Q27 I21:K21 M21:O21 I27 M27 Q21:S21 E21:G21 E27" xr:uid="{00000000-0002-0000-0700-000037000000}">
      <formula1>0</formula1>
      <formula2>99999999999</formula2>
    </dataValidation>
    <dataValidation type="decimal" allowBlank="1" showInputMessage="1" showErrorMessage="1" errorTitle="Invalid data" error="Enter a percentage between 0 and 100" prompt="Enter a percentage (between 0 and 100)" sqref="N22:O23 J22:J23 R22:S23 F22:F23" xr:uid="{00000000-0002-0000-0700-000038000000}">
      <formula1>0</formula1>
      <formula2>100</formula2>
    </dataValidation>
    <dataValidation type="list" allowBlank="1" showInputMessage="1" showErrorMessage="1" error="Select from the drop-down list" prompt="Select type of hazards information generated from the drop-down list_x000a_" sqref="F27:F30 J27:J30 N27:N30 R27:R30" xr:uid="{00000000-0002-0000-0700-000039000000}">
      <formula1>$D$137:$D$144</formula1>
    </dataValidation>
    <dataValidation allowBlank="1" showInputMessage="1" showErrorMessage="1" prompt="Please enter your project ID" sqref="C12" xr:uid="{00000000-0002-0000-0700-00003A000000}"/>
    <dataValidation allowBlank="1" showInputMessage="1" showErrorMessage="1" prompt="Enter the name of the Implementing Entity_x000a_" sqref="C13" xr:uid="{00000000-0002-0000-0700-00003B000000}"/>
    <dataValidation type="list" allowBlank="1" showInputMessage="1" showErrorMessage="1" error="Select from the drop-down list._x000a_" prompt="Select overall effectiveness" sqref="G27:G30 S27:S30 O27:O30 K27:K30" xr:uid="{00000000-0002-0000-0700-00003C000000}">
      <formula1>$K$157:$K$161</formula1>
    </dataValidation>
    <dataValidation type="list" allowBlank="1" showInputMessage="1" showErrorMessage="1" error="Select from the drop-down list" prompt="Select from the drop-down list" sqref="C15" xr:uid="{00000000-0002-0000-0700-00003D000000}">
      <formula1>$B$166:$B$324</formula1>
    </dataValidation>
    <dataValidation type="list" allowBlank="1" showInputMessage="1" showErrorMessage="1" error="Select from the drop-down list" prompt="Select from the drop-down list" sqref="C16" xr:uid="{00000000-0002-0000-0700-00003E000000}">
      <formula1>$B$160:$B$163</formula1>
    </dataValidation>
    <dataValidation type="list" allowBlank="1" showInputMessage="1" showErrorMessage="1" error="Please select from the drop-down list" prompt="Please select from the drop-down list" sqref="C14" xr:uid="{00000000-0002-0000-0700-00003F000000}">
      <formula1>$C$160:$C$162</formula1>
    </dataValidation>
    <dataValidation type="list" allowBlank="1" showInputMessage="1" showErrorMessage="1" error="Please select the from the drop-down list_x000a_" prompt="Please select from the drop-down list" sqref="C17" xr:uid="{00000000-0002-0000-0700-000040000000}">
      <formula1>$J$151:$J$158</formula1>
    </dataValidation>
  </dataValidations>
  <pageMargins left="0.7" right="0.7" top="0.75" bottom="0.75" header="0.3" footer="0.3"/>
  <pageSetup paperSize="8" scale="36" fitToHeight="0" orientation="landscape" cellComments="asDisplayed" r:id="rId1"/>
  <drawing r:id="rId2"/>
  <legacyDrawing r:id="rId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A2" sqref="A2:XFD2"/>
    </sheetView>
  </sheetViews>
  <sheetFormatPr defaultColWidth="8.81640625" defaultRowHeight="14.5"/>
  <cols>
    <col min="1" max="1" width="2.453125" customWidth="1"/>
    <col min="2" max="2" width="109.36328125" customWidth="1"/>
    <col min="3" max="3" width="2.453125" customWidth="1"/>
  </cols>
  <sheetData>
    <row r="1" spans="2:2" ht="15.5" thickBot="1">
      <c r="B1" s="41" t="s">
        <v>238</v>
      </c>
    </row>
    <row r="2" spans="2:2" ht="273.5" thickBot="1">
      <c r="B2" s="42" t="s">
        <v>239</v>
      </c>
    </row>
    <row r="3" spans="2:2" ht="15.5" thickBot="1">
      <c r="B3" s="41" t="s">
        <v>240</v>
      </c>
    </row>
    <row r="4" spans="2:2" ht="247.5" thickBot="1">
      <c r="B4" s="43" t="s">
        <v>241</v>
      </c>
    </row>
  </sheetData>
  <phoneticPr fontId="53"/>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5"/>
  <sheetViews>
    <sheetView topLeftCell="A26" zoomScale="130" zoomScaleNormal="130" workbookViewId="0">
      <selection activeCell="F42" sqref="F42"/>
    </sheetView>
  </sheetViews>
  <sheetFormatPr defaultColWidth="8.81640625" defaultRowHeight="14"/>
  <cols>
    <col min="1" max="1" width="1.453125" style="21" customWidth="1"/>
    <col min="2" max="2" width="1.453125" style="20" customWidth="1"/>
    <col min="3" max="3" width="10.36328125" style="20" customWidth="1"/>
    <col min="4" max="4" width="21" style="20" customWidth="1"/>
    <col min="5" max="5" width="27.453125" style="21" customWidth="1"/>
    <col min="6" max="6" width="22.6328125" style="21" customWidth="1"/>
    <col min="7" max="7" width="13.453125" style="21" customWidth="1"/>
    <col min="8" max="8" width="1.1796875" style="21" customWidth="1"/>
    <col min="9" max="9" width="1.453125" style="21" customWidth="1"/>
    <col min="10" max="10" width="8.81640625" style="21"/>
    <col min="11" max="13" width="18.1796875" style="21" customWidth="1"/>
    <col min="14" max="14" width="18.36328125" style="21" customWidth="1"/>
    <col min="15" max="15" width="9.36328125" style="21" customWidth="1"/>
    <col min="16" max="16384" width="8.81640625" style="21"/>
  </cols>
  <sheetData>
    <row r="1" spans="2:15" ht="14.5" thickBot="1"/>
    <row r="2" spans="2:15" ht="14.5" thickBot="1">
      <c r="B2" s="70"/>
      <c r="C2" s="71"/>
      <c r="D2" s="71"/>
      <c r="E2" s="72"/>
      <c r="F2" s="72"/>
      <c r="G2" s="72"/>
      <c r="H2" s="73"/>
    </row>
    <row r="3" spans="2:15" ht="20.5" thickBot="1">
      <c r="B3" s="74"/>
      <c r="C3" s="435" t="s">
        <v>834</v>
      </c>
      <c r="D3" s="436"/>
      <c r="E3" s="436"/>
      <c r="F3" s="436"/>
      <c r="G3" s="437"/>
      <c r="H3" s="75"/>
    </row>
    <row r="4" spans="2:15">
      <c r="B4" s="443"/>
      <c r="C4" s="444"/>
      <c r="D4" s="444"/>
      <c r="E4" s="444"/>
      <c r="F4" s="444"/>
      <c r="G4" s="77"/>
      <c r="H4" s="75"/>
    </row>
    <row r="5" spans="2:15">
      <c r="B5" s="76"/>
      <c r="C5" s="442"/>
      <c r="D5" s="442"/>
      <c r="E5" s="442"/>
      <c r="F5" s="442"/>
      <c r="G5" s="77"/>
      <c r="H5" s="75"/>
    </row>
    <row r="6" spans="2:15">
      <c r="B6" s="76"/>
      <c r="C6" s="50"/>
      <c r="D6" s="55"/>
      <c r="E6" s="51"/>
      <c r="F6" s="77"/>
      <c r="G6" s="77"/>
      <c r="H6" s="75"/>
    </row>
    <row r="7" spans="2:15">
      <c r="B7" s="76"/>
      <c r="C7" s="430" t="s">
        <v>236</v>
      </c>
      <c r="D7" s="430"/>
      <c r="E7" s="52"/>
      <c r="F7" s="77"/>
      <c r="G7" s="77"/>
      <c r="H7" s="75"/>
    </row>
    <row r="8" spans="2:15" ht="27.75" customHeight="1" thickBot="1">
      <c r="B8" s="76"/>
      <c r="C8" s="429" t="s">
        <v>250</v>
      </c>
      <c r="D8" s="429"/>
      <c r="E8" s="429"/>
      <c r="F8" s="429"/>
      <c r="G8" s="77"/>
      <c r="H8" s="75"/>
    </row>
    <row r="9" spans="2:15" ht="50" customHeight="1" thickBot="1">
      <c r="B9" s="76"/>
      <c r="C9" s="439" t="s">
        <v>833</v>
      </c>
      <c r="D9" s="439"/>
      <c r="E9" s="448">
        <v>239891</v>
      </c>
      <c r="F9" s="449"/>
      <c r="G9" s="77"/>
      <c r="H9" s="75"/>
      <c r="K9" s="315"/>
    </row>
    <row r="10" spans="2:15" ht="300.75" customHeight="1" thickBot="1">
      <c r="B10" s="76"/>
      <c r="C10" s="430" t="s">
        <v>237</v>
      </c>
      <c r="D10" s="430"/>
      <c r="E10" s="427" t="s">
        <v>707</v>
      </c>
      <c r="F10" s="428"/>
      <c r="G10" s="77"/>
      <c r="H10" s="75"/>
      <c r="L10" s="273"/>
      <c r="M10" s="273"/>
      <c r="N10" s="273"/>
    </row>
    <row r="11" spans="2:15" ht="14.5" thickBot="1">
      <c r="B11" s="76"/>
      <c r="C11" s="55"/>
      <c r="D11" s="55"/>
      <c r="E11" s="77"/>
      <c r="F11" s="77"/>
      <c r="G11" s="77"/>
      <c r="H11" s="75"/>
      <c r="L11" s="273"/>
      <c r="M11" s="273"/>
      <c r="N11" s="273"/>
    </row>
    <row r="12" spans="2:15" ht="18.75" customHeight="1" thickBot="1">
      <c r="B12" s="76"/>
      <c r="C12" s="430" t="s">
        <v>314</v>
      </c>
      <c r="D12" s="430"/>
      <c r="E12" s="446" t="s">
        <v>694</v>
      </c>
      <c r="F12" s="447"/>
      <c r="G12" s="77"/>
      <c r="H12" s="75"/>
      <c r="L12" s="273"/>
      <c r="M12" s="273"/>
      <c r="N12" s="273"/>
    </row>
    <row r="13" spans="2:15" ht="15" customHeight="1">
      <c r="B13" s="76"/>
      <c r="C13" s="445" t="s">
        <v>313</v>
      </c>
      <c r="D13" s="445"/>
      <c r="E13" s="445"/>
      <c r="F13" s="445"/>
      <c r="G13" s="77"/>
      <c r="H13" s="75"/>
      <c r="L13" s="273"/>
      <c r="M13" s="273"/>
      <c r="N13" s="273"/>
    </row>
    <row r="14" spans="2:15" ht="15" customHeight="1">
      <c r="B14" s="76"/>
      <c r="C14" s="169"/>
      <c r="D14" s="169"/>
      <c r="E14" s="169"/>
      <c r="F14" s="169"/>
      <c r="G14" s="77"/>
      <c r="H14" s="75"/>
      <c r="L14" s="273"/>
      <c r="M14" s="273"/>
      <c r="N14" s="273"/>
    </row>
    <row r="15" spans="2:15" ht="14.5" thickBot="1">
      <c r="B15" s="76"/>
      <c r="C15" s="430" t="s">
        <v>218</v>
      </c>
      <c r="D15" s="430"/>
      <c r="E15" s="77"/>
      <c r="F15" s="77"/>
      <c r="G15" s="77"/>
      <c r="H15" s="75"/>
      <c r="J15" s="22"/>
      <c r="K15" s="22"/>
      <c r="L15" s="273"/>
      <c r="M15" s="273"/>
      <c r="N15" s="273"/>
      <c r="O15" s="22"/>
    </row>
    <row r="16" spans="2:15" ht="50" customHeight="1" thickBot="1">
      <c r="B16" s="76"/>
      <c r="C16" s="430" t="s">
        <v>290</v>
      </c>
      <c r="D16" s="430"/>
      <c r="E16" s="160" t="s">
        <v>219</v>
      </c>
      <c r="F16" s="161" t="s">
        <v>220</v>
      </c>
      <c r="G16" s="77"/>
      <c r="H16" s="75"/>
      <c r="J16" s="22"/>
      <c r="K16" s="23"/>
      <c r="L16" s="23"/>
      <c r="M16" s="23"/>
      <c r="N16" s="23"/>
      <c r="O16" s="22"/>
    </row>
    <row r="17" spans="2:15" ht="56">
      <c r="B17" s="76"/>
      <c r="C17" s="55"/>
      <c r="D17" s="55"/>
      <c r="E17" s="35" t="s">
        <v>698</v>
      </c>
      <c r="F17" s="281">
        <f>25%*'[2]ANNEX C a) Budget (Activities)'!$F$4</f>
        <v>16785.75</v>
      </c>
      <c r="G17" s="77"/>
      <c r="H17" s="75"/>
      <c r="J17" s="22"/>
      <c r="K17" s="24"/>
      <c r="L17" s="24"/>
      <c r="M17" s="24"/>
      <c r="N17" s="24"/>
      <c r="O17" s="22"/>
    </row>
    <row r="18" spans="2:15">
      <c r="B18" s="76"/>
      <c r="C18" s="55"/>
      <c r="D18" s="55"/>
      <c r="E18" s="25" t="s">
        <v>695</v>
      </c>
      <c r="F18" s="282">
        <f>25%*'[2]ANNEX C a) Budget (Activities)'!$F$5</f>
        <v>7500</v>
      </c>
      <c r="G18" s="77"/>
      <c r="H18" s="75"/>
      <c r="J18" s="22"/>
      <c r="K18" s="24"/>
      <c r="L18" s="24"/>
      <c r="M18" s="24"/>
      <c r="N18" s="24"/>
      <c r="O18" s="22"/>
    </row>
    <row r="19" spans="2:15" ht="42">
      <c r="B19" s="76"/>
      <c r="C19" s="55"/>
      <c r="D19" s="55"/>
      <c r="E19" s="25" t="s">
        <v>696</v>
      </c>
      <c r="F19" s="282">
        <f>25%*'[2]ANNEX C a) Budget (Activities)'!$F$6</f>
        <v>11250</v>
      </c>
      <c r="G19" s="77"/>
      <c r="H19" s="75"/>
      <c r="J19" s="22"/>
      <c r="K19" s="24"/>
      <c r="L19" s="24"/>
      <c r="M19" s="24"/>
      <c r="N19" s="24"/>
      <c r="O19" s="22"/>
    </row>
    <row r="20" spans="2:15" ht="42">
      <c r="B20" s="76"/>
      <c r="C20" s="55"/>
      <c r="D20" s="55"/>
      <c r="E20" s="25" t="s">
        <v>697</v>
      </c>
      <c r="F20" s="282">
        <f>25%*'[2]ANNEX C a) Budget (Activities)'!$F$7</f>
        <v>5750</v>
      </c>
      <c r="G20" s="77"/>
      <c r="H20" s="75"/>
      <c r="J20" s="22"/>
      <c r="K20" s="24"/>
      <c r="L20" s="24"/>
      <c r="M20" s="24"/>
      <c r="N20" s="24"/>
      <c r="O20" s="22"/>
    </row>
    <row r="21" spans="2:15" ht="56">
      <c r="B21" s="76"/>
      <c r="C21" s="55"/>
      <c r="D21" s="55"/>
      <c r="E21" s="25" t="s">
        <v>699</v>
      </c>
      <c r="F21" s="282">
        <f>25%*'[2]ANNEX C a) Budget (Activities)'!$F$10+70%*'[3]Annex X Financial Reporting'!$H$76</f>
        <v>9500.2916666666661</v>
      </c>
      <c r="G21" s="77"/>
      <c r="H21" s="75"/>
      <c r="J21" s="22"/>
      <c r="K21" s="24"/>
      <c r="L21" s="24"/>
      <c r="M21" s="24"/>
      <c r="N21" s="24"/>
      <c r="O21" s="22"/>
    </row>
    <row r="22" spans="2:15" ht="42">
      <c r="B22" s="76"/>
      <c r="C22" s="55"/>
      <c r="D22" s="55"/>
      <c r="E22" s="25" t="s">
        <v>702</v>
      </c>
      <c r="F22" s="282">
        <f>70%*'[3]Annex X Financial Reporting'!$J$76</f>
        <v>34999.897916666661</v>
      </c>
      <c r="G22" s="77"/>
      <c r="H22" s="75"/>
      <c r="J22" s="22"/>
      <c r="K22" s="24"/>
      <c r="L22" s="24"/>
      <c r="M22" s="24"/>
      <c r="N22" s="24"/>
      <c r="O22" s="22"/>
    </row>
    <row r="23" spans="2:15" ht="56">
      <c r="B23" s="76"/>
      <c r="C23" s="55"/>
      <c r="D23" s="55"/>
      <c r="E23" s="25" t="s">
        <v>700</v>
      </c>
      <c r="F23" s="282">
        <f>70%*'[3]Annex X Financial Reporting'!$L$76</f>
        <v>25549.810416666664</v>
      </c>
      <c r="G23" s="77"/>
      <c r="H23" s="75"/>
      <c r="J23" s="22"/>
      <c r="K23" s="24"/>
      <c r="L23" s="24"/>
      <c r="M23" s="24"/>
      <c r="N23" s="24"/>
      <c r="O23" s="22"/>
    </row>
    <row r="24" spans="2:15" ht="28">
      <c r="B24" s="76"/>
      <c r="C24" s="55"/>
      <c r="D24" s="55"/>
      <c r="E24" s="25" t="s">
        <v>703</v>
      </c>
      <c r="F24" s="282">
        <f>25%*'[2]ANNEX C a) Budget (Activities)'!$F$11</f>
        <v>2500</v>
      </c>
      <c r="G24" s="77"/>
      <c r="H24" s="75"/>
      <c r="J24" s="22"/>
      <c r="K24" s="24"/>
      <c r="L24" s="24"/>
      <c r="M24" s="24"/>
      <c r="N24" s="24"/>
      <c r="O24" s="22"/>
    </row>
    <row r="25" spans="2:15" ht="28">
      <c r="B25" s="76"/>
      <c r="C25" s="55"/>
      <c r="D25" s="55"/>
      <c r="E25" s="25" t="s">
        <v>704</v>
      </c>
      <c r="F25" s="282">
        <v>0</v>
      </c>
      <c r="G25" s="77"/>
      <c r="H25" s="75"/>
      <c r="J25" s="22"/>
      <c r="K25" s="24"/>
      <c r="L25" s="24"/>
      <c r="M25" s="24"/>
      <c r="N25" s="24"/>
      <c r="O25" s="22"/>
    </row>
    <row r="26" spans="2:15" ht="70">
      <c r="B26" s="76"/>
      <c r="C26" s="55"/>
      <c r="D26" s="55"/>
      <c r="E26" s="25" t="s">
        <v>705</v>
      </c>
      <c r="F26" s="282">
        <v>0</v>
      </c>
      <c r="G26" s="77"/>
      <c r="H26" s="75"/>
      <c r="J26" s="22"/>
      <c r="K26" s="24"/>
      <c r="L26" s="24"/>
      <c r="M26" s="24"/>
      <c r="N26" s="24"/>
      <c r="O26" s="22"/>
    </row>
    <row r="27" spans="2:15" ht="84">
      <c r="B27" s="76"/>
      <c r="C27" s="55"/>
      <c r="D27" s="55"/>
      <c r="E27" s="157" t="s">
        <v>706</v>
      </c>
      <c r="F27" s="283">
        <f>25%*'[2]ANNEX C a) Budget (Activities)'!$F$17</f>
        <v>6250</v>
      </c>
      <c r="G27" s="77"/>
      <c r="H27" s="75"/>
      <c r="J27" s="22"/>
      <c r="K27" s="24"/>
      <c r="L27" s="24"/>
      <c r="M27" s="24"/>
      <c r="N27" s="24"/>
      <c r="O27" s="22"/>
    </row>
    <row r="28" spans="2:15" ht="28.5" thickBot="1">
      <c r="B28" s="76"/>
      <c r="C28" s="55"/>
      <c r="D28" s="55"/>
      <c r="E28" s="157" t="s">
        <v>701</v>
      </c>
      <c r="F28" s="283">
        <v>0</v>
      </c>
      <c r="G28" s="77"/>
      <c r="H28" s="75"/>
      <c r="J28" s="22"/>
      <c r="K28" s="24"/>
      <c r="L28" s="24"/>
      <c r="M28" s="24"/>
      <c r="N28" s="24"/>
      <c r="O28" s="22"/>
    </row>
    <row r="29" spans="2:15" ht="14.5" thickBot="1">
      <c r="B29" s="76"/>
      <c r="C29" s="55"/>
      <c r="D29" s="55"/>
      <c r="E29" s="159" t="s">
        <v>284</v>
      </c>
      <c r="F29" s="284">
        <f>SUM(F17:F28)</f>
        <v>120085.74999999999</v>
      </c>
      <c r="G29" s="77"/>
      <c r="H29" s="75"/>
      <c r="J29" s="22"/>
      <c r="K29" s="24"/>
      <c r="L29" s="24"/>
      <c r="M29" s="24"/>
      <c r="N29" s="24"/>
      <c r="O29" s="22"/>
    </row>
    <row r="30" spans="2:15">
      <c r="B30" s="76"/>
      <c r="C30" s="55"/>
      <c r="D30" s="55"/>
      <c r="E30" s="77"/>
      <c r="F30" s="77"/>
      <c r="G30" s="77"/>
      <c r="H30" s="75"/>
      <c r="J30" s="22"/>
      <c r="K30" s="22"/>
      <c r="L30" s="22"/>
      <c r="M30" s="22"/>
      <c r="N30" s="22"/>
      <c r="O30" s="22"/>
    </row>
    <row r="31" spans="2:15" ht="34.5" customHeight="1" thickBot="1">
      <c r="B31" s="76"/>
      <c r="C31" s="430" t="s">
        <v>288</v>
      </c>
      <c r="D31" s="430"/>
      <c r="E31" s="77"/>
      <c r="F31" s="77"/>
      <c r="G31" s="77"/>
      <c r="H31" s="75"/>
      <c r="J31" s="22"/>
      <c r="K31" s="22"/>
      <c r="L31" s="22"/>
      <c r="M31" s="22"/>
      <c r="N31" s="22"/>
      <c r="O31" s="22"/>
    </row>
    <row r="32" spans="2:15" ht="50" customHeight="1" thickBot="1">
      <c r="B32" s="76"/>
      <c r="C32" s="430" t="s">
        <v>291</v>
      </c>
      <c r="D32" s="430"/>
      <c r="E32" s="142" t="s">
        <v>219</v>
      </c>
      <c r="F32" s="162" t="s">
        <v>221</v>
      </c>
      <c r="G32" s="108" t="s">
        <v>251</v>
      </c>
      <c r="H32" s="75"/>
    </row>
    <row r="33" spans="2:8" ht="56">
      <c r="B33" s="76"/>
      <c r="C33" s="55"/>
      <c r="D33" s="55"/>
      <c r="E33" s="35" t="s">
        <v>698</v>
      </c>
      <c r="F33" s="291">
        <f>'[4]Budget and IE'!$H$2-F17</f>
        <v>50357.25</v>
      </c>
      <c r="G33" s="292">
        <v>43921</v>
      </c>
      <c r="H33" s="75"/>
    </row>
    <row r="34" spans="2:8">
      <c r="B34" s="76"/>
      <c r="C34" s="55"/>
      <c r="D34" s="55"/>
      <c r="E34" s="25" t="s">
        <v>695</v>
      </c>
      <c r="F34" s="291">
        <f>'[4]Budget and IE'!$H$3-F18</f>
        <v>22500</v>
      </c>
      <c r="G34" s="292">
        <v>43921</v>
      </c>
      <c r="H34" s="75"/>
    </row>
    <row r="35" spans="2:8" ht="42">
      <c r="B35" s="76"/>
      <c r="C35" s="55"/>
      <c r="D35" s="55"/>
      <c r="E35" s="25" t="s">
        <v>696</v>
      </c>
      <c r="F35" s="291">
        <f>'[4]Budget and IE'!$H$4+'[4]Budget and IE'!$K$4-F19</f>
        <v>48750</v>
      </c>
      <c r="G35" s="292">
        <v>43921</v>
      </c>
      <c r="H35" s="75"/>
    </row>
    <row r="36" spans="2:8" ht="42">
      <c r="B36" s="76"/>
      <c r="C36" s="55"/>
      <c r="D36" s="55"/>
      <c r="E36" s="25" t="s">
        <v>697</v>
      </c>
      <c r="F36" s="291">
        <f>'[4]Budget and IE'!$H$5/6*12</f>
        <v>46000</v>
      </c>
      <c r="G36" s="292">
        <v>44012</v>
      </c>
      <c r="H36" s="75"/>
    </row>
    <row r="37" spans="2:8" ht="56">
      <c r="B37" s="76"/>
      <c r="C37" s="55"/>
      <c r="D37" s="55"/>
      <c r="E37" s="25" t="s">
        <v>699</v>
      </c>
      <c r="F37" s="291">
        <f>'[4]Budget and IE'!$F$7-F21</f>
        <v>20499.708333333336</v>
      </c>
      <c r="G37" s="292">
        <v>43921</v>
      </c>
      <c r="H37" s="75"/>
    </row>
    <row r="38" spans="2:8" ht="42">
      <c r="B38" s="76"/>
      <c r="C38" s="55"/>
      <c r="D38" s="55"/>
      <c r="E38" s="25" t="s">
        <v>702</v>
      </c>
      <c r="F38" s="291">
        <f>'[4]Budget and IE'!$F$8-F22</f>
        <v>15000.102083333339</v>
      </c>
      <c r="G38" s="292">
        <v>43921</v>
      </c>
      <c r="H38" s="75"/>
    </row>
    <row r="39" spans="2:8" ht="56">
      <c r="B39" s="76"/>
      <c r="C39" s="55"/>
      <c r="D39" s="55"/>
      <c r="E39" s="25" t="s">
        <v>700</v>
      </c>
      <c r="F39" s="291">
        <f>'[4]Budget and IE'!$F$9-F23</f>
        <v>24450.189583333336</v>
      </c>
      <c r="G39" s="292">
        <v>43921</v>
      </c>
      <c r="H39" s="75"/>
    </row>
    <row r="40" spans="2:8" ht="28">
      <c r="B40" s="76"/>
      <c r="C40" s="55"/>
      <c r="D40" s="55"/>
      <c r="E40" s="25" t="s">
        <v>703</v>
      </c>
      <c r="F40" s="291">
        <f>'[4]Budget and IE'!$G$10-F24</f>
        <v>72500</v>
      </c>
      <c r="G40" s="292">
        <v>44012</v>
      </c>
      <c r="H40" s="75"/>
    </row>
    <row r="41" spans="2:8" ht="28">
      <c r="B41" s="76"/>
      <c r="C41" s="55"/>
      <c r="D41" s="55"/>
      <c r="E41" s="25" t="s">
        <v>704</v>
      </c>
      <c r="F41" s="291">
        <f>'[4]Budget and IE'!$G$11</f>
        <v>25000</v>
      </c>
      <c r="G41" s="292">
        <v>44012</v>
      </c>
      <c r="H41" s="75"/>
    </row>
    <row r="42" spans="2:8" ht="70">
      <c r="B42" s="76"/>
      <c r="C42" s="55"/>
      <c r="D42" s="55"/>
      <c r="E42" s="25" t="s">
        <v>705</v>
      </c>
      <c r="F42" s="291">
        <v>200000</v>
      </c>
      <c r="G42" s="292">
        <v>44012</v>
      </c>
      <c r="H42" s="75"/>
    </row>
    <row r="43" spans="2:8" ht="84">
      <c r="B43" s="76"/>
      <c r="C43" s="55"/>
      <c r="D43" s="55"/>
      <c r="E43" s="157" t="s">
        <v>706</v>
      </c>
      <c r="F43" s="291">
        <f>'[4]Budget and IE'!$G$15+'[4]Budget and IE'!$K$15/12*3-F27</f>
        <v>31250</v>
      </c>
      <c r="G43" s="292">
        <v>44012</v>
      </c>
      <c r="H43" s="75"/>
    </row>
    <row r="44" spans="2:8" ht="28.5" thickBot="1">
      <c r="B44" s="76"/>
      <c r="C44" s="55"/>
      <c r="D44" s="55"/>
      <c r="E44" s="157" t="s">
        <v>701</v>
      </c>
      <c r="F44" s="291">
        <v>0</v>
      </c>
      <c r="G44" s="292">
        <v>44012</v>
      </c>
      <c r="H44" s="75"/>
    </row>
    <row r="45" spans="2:8" ht="14.5" thickBot="1">
      <c r="B45" s="76"/>
      <c r="C45" s="55"/>
      <c r="D45" s="55"/>
      <c r="E45" s="159" t="s">
        <v>284</v>
      </c>
      <c r="F45" s="293">
        <f>SUM(F33:F44)</f>
        <v>556307.25</v>
      </c>
      <c r="G45" s="158"/>
      <c r="H45" s="75"/>
    </row>
    <row r="46" spans="2:8">
      <c r="B46" s="76"/>
      <c r="C46" s="55"/>
      <c r="D46" s="55"/>
      <c r="E46" s="77"/>
      <c r="F46" s="77"/>
      <c r="G46" s="77"/>
      <c r="H46" s="75"/>
    </row>
    <row r="47" spans="2:8" ht="34.5" customHeight="1" thickBot="1">
      <c r="B47" s="76"/>
      <c r="C47" s="430" t="s">
        <v>292</v>
      </c>
      <c r="D47" s="430"/>
      <c r="E47" s="430"/>
      <c r="F47" s="430"/>
      <c r="G47" s="164"/>
      <c r="H47" s="75"/>
    </row>
    <row r="48" spans="2:8" ht="63.75" customHeight="1" thickBot="1">
      <c r="B48" s="76"/>
      <c r="C48" s="430" t="s">
        <v>215</v>
      </c>
      <c r="D48" s="430"/>
      <c r="E48" s="440" t="s">
        <v>837</v>
      </c>
      <c r="F48" s="441"/>
      <c r="G48" s="77"/>
      <c r="H48" s="75"/>
    </row>
    <row r="49" spans="2:8" ht="14.5" thickBot="1">
      <c r="B49" s="76"/>
      <c r="C49" s="438"/>
      <c r="D49" s="438"/>
      <c r="E49" s="438"/>
      <c r="F49" s="438"/>
      <c r="G49" s="77"/>
      <c r="H49" s="75"/>
    </row>
    <row r="50" spans="2:8" ht="59.25" customHeight="1" thickBot="1">
      <c r="B50" s="76"/>
      <c r="C50" s="430" t="s">
        <v>216</v>
      </c>
      <c r="D50" s="430"/>
      <c r="E50" s="433"/>
      <c r="F50" s="434"/>
      <c r="G50" s="77"/>
      <c r="H50" s="75"/>
    </row>
    <row r="51" spans="2:8" ht="100" customHeight="1" thickBot="1">
      <c r="B51" s="76"/>
      <c r="C51" s="430" t="s">
        <v>217</v>
      </c>
      <c r="D51" s="430"/>
      <c r="E51" s="431"/>
      <c r="F51" s="432"/>
      <c r="G51" s="77"/>
      <c r="H51" s="75"/>
    </row>
    <row r="52" spans="2:8">
      <c r="B52" s="76"/>
      <c r="C52" s="55"/>
      <c r="D52" s="55"/>
      <c r="E52" s="77"/>
      <c r="F52" s="77"/>
      <c r="G52" s="77"/>
      <c r="H52" s="75"/>
    </row>
    <row r="53" spans="2:8" ht="14.5" thickBot="1">
      <c r="B53" s="78"/>
      <c r="C53" s="450"/>
      <c r="D53" s="450"/>
      <c r="E53" s="79"/>
      <c r="F53" s="60"/>
      <c r="G53" s="60"/>
      <c r="H53" s="80"/>
    </row>
    <row r="54" spans="2:8" s="27" customFormat="1" ht="65" customHeight="1">
      <c r="B54" s="26"/>
      <c r="C54" s="451"/>
      <c r="D54" s="451"/>
      <c r="E54" s="452"/>
      <c r="F54" s="452"/>
      <c r="G54" s="13"/>
    </row>
    <row r="55" spans="2:8" ht="59.25" customHeight="1">
      <c r="B55" s="26"/>
      <c r="C55" s="28"/>
      <c r="D55" s="28"/>
      <c r="E55" s="24"/>
      <c r="F55" s="24"/>
      <c r="G55" s="13"/>
    </row>
    <row r="56" spans="2:8" ht="50" customHeight="1">
      <c r="B56" s="26"/>
      <c r="C56" s="453"/>
      <c r="D56" s="453"/>
      <c r="E56" s="455"/>
      <c r="F56" s="455"/>
      <c r="G56" s="13"/>
    </row>
    <row r="57" spans="2:8" ht="100" customHeight="1">
      <c r="B57" s="26"/>
      <c r="C57" s="453"/>
      <c r="D57" s="453"/>
      <c r="E57" s="454"/>
      <c r="F57" s="454"/>
      <c r="G57" s="13"/>
    </row>
    <row r="58" spans="2:8">
      <c r="B58" s="26"/>
      <c r="C58" s="26"/>
      <c r="D58" s="26"/>
      <c r="E58" s="13"/>
      <c r="F58" s="13"/>
      <c r="G58" s="13"/>
    </row>
    <row r="59" spans="2:8">
      <c r="B59" s="26"/>
      <c r="C59" s="451"/>
      <c r="D59" s="451"/>
      <c r="E59" s="13"/>
      <c r="F59" s="13"/>
      <c r="G59" s="13"/>
    </row>
    <row r="60" spans="2:8" ht="50" customHeight="1">
      <c r="B60" s="26"/>
      <c r="C60" s="451"/>
      <c r="D60" s="451"/>
      <c r="E60" s="454"/>
      <c r="F60" s="454"/>
      <c r="G60" s="13"/>
    </row>
    <row r="61" spans="2:8" ht="100" customHeight="1">
      <c r="B61" s="26"/>
      <c r="C61" s="453"/>
      <c r="D61" s="453"/>
      <c r="E61" s="454"/>
      <c r="F61" s="454"/>
      <c r="G61" s="13"/>
    </row>
    <row r="62" spans="2:8">
      <c r="B62" s="26"/>
      <c r="C62" s="29"/>
      <c r="D62" s="26"/>
      <c r="E62" s="30"/>
      <c r="F62" s="13"/>
      <c r="G62" s="13"/>
    </row>
    <row r="63" spans="2:8">
      <c r="B63" s="26"/>
      <c r="C63" s="29"/>
      <c r="D63" s="29"/>
      <c r="E63" s="30"/>
      <c r="F63" s="30"/>
      <c r="G63" s="12"/>
    </row>
    <row r="64" spans="2:8">
      <c r="E64" s="31"/>
      <c r="F64" s="31"/>
    </row>
    <row r="65" spans="5:6">
      <c r="E65" s="31"/>
      <c r="F65" s="31"/>
    </row>
  </sheetData>
  <mergeCells count="36">
    <mergeCell ref="C53:D53"/>
    <mergeCell ref="C54:D54"/>
    <mergeCell ref="E54:F54"/>
    <mergeCell ref="C47:F47"/>
    <mergeCell ref="C61:D61"/>
    <mergeCell ref="E60:F60"/>
    <mergeCell ref="E61:F61"/>
    <mergeCell ref="E57:F57"/>
    <mergeCell ref="E56:F56"/>
    <mergeCell ref="C56:D56"/>
    <mergeCell ref="C57:D57"/>
    <mergeCell ref="C60:D60"/>
    <mergeCell ref="C59:D59"/>
    <mergeCell ref="C3:G3"/>
    <mergeCell ref="C49:F49"/>
    <mergeCell ref="C9:D9"/>
    <mergeCell ref="C10:D10"/>
    <mergeCell ref="C31:D31"/>
    <mergeCell ref="C32:D32"/>
    <mergeCell ref="C48:D48"/>
    <mergeCell ref="E48:F48"/>
    <mergeCell ref="C5:F5"/>
    <mergeCell ref="B4:F4"/>
    <mergeCell ref="C16:D16"/>
    <mergeCell ref="C7:D7"/>
    <mergeCell ref="C15:D15"/>
    <mergeCell ref="C13:F13"/>
    <mergeCell ref="E12:F12"/>
    <mergeCell ref="E9:F9"/>
    <mergeCell ref="E10:F10"/>
    <mergeCell ref="C8:F8"/>
    <mergeCell ref="C12:D12"/>
    <mergeCell ref="C51:D51"/>
    <mergeCell ref="C50:D50"/>
    <mergeCell ref="E51:F51"/>
    <mergeCell ref="E50:F50"/>
  </mergeCells>
  <phoneticPr fontId="53"/>
  <dataValidations count="2">
    <dataValidation type="whole" allowBlank="1" showInputMessage="1" showErrorMessage="1" sqref="E56 E50 E9" xr:uid="{00000000-0002-0000-0100-000000000000}">
      <formula1>-999999999</formula1>
      <formula2>999999999</formula2>
    </dataValidation>
    <dataValidation type="list" allowBlank="1" showInputMessage="1" showErrorMessage="1" sqref="E60" xr:uid="{00000000-0002-0000-0100-000001000000}">
      <formula1>$K$66:$K$67</formula1>
    </dataValidation>
  </dataValidations>
  <pageMargins left="0.25" right="0.25" top="0.18" bottom="0.19" header="0.17" footer="0.17"/>
  <pageSetup orientation="portrait"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9"/>
  <sheetViews>
    <sheetView topLeftCell="A24" zoomScaleNormal="100" workbookViewId="0">
      <selection activeCell="E16" sqref="E16:F16"/>
    </sheetView>
  </sheetViews>
  <sheetFormatPr defaultColWidth="8.81640625" defaultRowHeight="14.5"/>
  <cols>
    <col min="1" max="2" width="1.81640625" customWidth="1"/>
    <col min="3" max="5" width="22.81640625" customWidth="1"/>
    <col min="6" max="6" width="20.1796875" customWidth="1"/>
    <col min="7" max="7" width="2" customWidth="1"/>
    <col min="8" max="8" width="1.453125" customWidth="1"/>
  </cols>
  <sheetData>
    <row r="1" spans="2:7" ht="15" thickBot="1"/>
    <row r="2" spans="2:7" ht="15" thickBot="1">
      <c r="B2" s="94"/>
      <c r="C2" s="95"/>
      <c r="D2" s="95"/>
      <c r="E2" s="95"/>
      <c r="F2" s="95"/>
      <c r="G2" s="96"/>
    </row>
    <row r="3" spans="2:7" ht="20.5" thickBot="1">
      <c r="B3" s="97"/>
      <c r="C3" s="435" t="s">
        <v>222</v>
      </c>
      <c r="D3" s="436"/>
      <c r="E3" s="436"/>
      <c r="F3" s="437"/>
      <c r="G3" s="62"/>
    </row>
    <row r="4" spans="2:7">
      <c r="B4" s="458"/>
      <c r="C4" s="459"/>
      <c r="D4" s="459"/>
      <c r="E4" s="459"/>
      <c r="F4" s="459"/>
      <c r="G4" s="62"/>
    </row>
    <row r="5" spans="2:7">
      <c r="B5" s="63"/>
      <c r="C5" s="481"/>
      <c r="D5" s="481"/>
      <c r="E5" s="481"/>
      <c r="F5" s="481"/>
      <c r="G5" s="62"/>
    </row>
    <row r="6" spans="2:7">
      <c r="B6" s="63"/>
      <c r="C6" s="64"/>
      <c r="D6" s="65"/>
      <c r="E6" s="64"/>
      <c r="F6" s="65"/>
      <c r="G6" s="62"/>
    </row>
    <row r="7" spans="2:7">
      <c r="B7" s="63"/>
      <c r="C7" s="457" t="s">
        <v>233</v>
      </c>
      <c r="D7" s="457"/>
      <c r="E7" s="66"/>
      <c r="F7" s="65"/>
      <c r="G7" s="62"/>
    </row>
    <row r="8" spans="2:7" ht="15" thickBot="1">
      <c r="B8" s="63"/>
      <c r="C8" s="469" t="s">
        <v>299</v>
      </c>
      <c r="D8" s="469"/>
      <c r="E8" s="469"/>
      <c r="F8" s="469"/>
      <c r="G8" s="62"/>
    </row>
    <row r="9" spans="2:7" ht="15" thickBot="1">
      <c r="B9" s="63"/>
      <c r="C9" s="36" t="s">
        <v>235</v>
      </c>
      <c r="D9" s="37" t="s">
        <v>234</v>
      </c>
      <c r="E9" s="475" t="s">
        <v>275</v>
      </c>
      <c r="F9" s="476"/>
      <c r="G9" s="62"/>
    </row>
    <row r="10" spans="2:7" ht="207.75" customHeight="1">
      <c r="B10" s="63"/>
      <c r="C10" s="38" t="s">
        <v>708</v>
      </c>
      <c r="D10" s="38" t="s">
        <v>718</v>
      </c>
      <c r="E10" s="470" t="s">
        <v>719</v>
      </c>
      <c r="F10" s="471"/>
      <c r="G10" s="62"/>
    </row>
    <row r="11" spans="2:7" ht="273" customHeight="1">
      <c r="B11" s="63"/>
      <c r="C11" s="39" t="s">
        <v>709</v>
      </c>
      <c r="D11" s="39" t="s">
        <v>720</v>
      </c>
      <c r="E11" s="472" t="s">
        <v>820</v>
      </c>
      <c r="F11" s="473"/>
      <c r="G11" s="62"/>
    </row>
    <row r="12" spans="2:7" ht="98">
      <c r="B12" s="63"/>
      <c r="C12" s="39" t="s">
        <v>710</v>
      </c>
      <c r="D12" s="39" t="s">
        <v>721</v>
      </c>
      <c r="E12" s="472" t="s">
        <v>722</v>
      </c>
      <c r="F12" s="473"/>
      <c r="G12" s="62"/>
    </row>
    <row r="13" spans="2:7" ht="114.75" customHeight="1">
      <c r="B13" s="63"/>
      <c r="C13" s="39" t="s">
        <v>711</v>
      </c>
      <c r="D13" s="39" t="s">
        <v>724</v>
      </c>
      <c r="E13" s="482" t="s">
        <v>723</v>
      </c>
      <c r="F13" s="483"/>
      <c r="G13" s="62"/>
    </row>
    <row r="14" spans="2:7" ht="98">
      <c r="B14" s="63"/>
      <c r="C14" s="39" t="s">
        <v>712</v>
      </c>
      <c r="D14" s="39" t="s">
        <v>725</v>
      </c>
      <c r="E14" s="482" t="s">
        <v>726</v>
      </c>
      <c r="F14" s="483"/>
      <c r="G14" s="62"/>
    </row>
    <row r="15" spans="2:7" ht="348.75" customHeight="1">
      <c r="B15" s="63"/>
      <c r="C15" s="39" t="s">
        <v>713</v>
      </c>
      <c r="D15" s="39" t="s">
        <v>725</v>
      </c>
      <c r="E15" s="482" t="s">
        <v>727</v>
      </c>
      <c r="F15" s="483"/>
      <c r="G15" s="62"/>
    </row>
    <row r="16" spans="2:7" ht="185.25" customHeight="1">
      <c r="B16" s="63"/>
      <c r="C16" s="39" t="s">
        <v>714</v>
      </c>
      <c r="D16" s="39" t="s">
        <v>821</v>
      </c>
      <c r="E16" s="482" t="s">
        <v>728</v>
      </c>
      <c r="F16" s="483"/>
      <c r="G16" s="62"/>
    </row>
    <row r="17" spans="2:7" ht="98">
      <c r="B17" s="63"/>
      <c r="C17" s="39" t="s">
        <v>715</v>
      </c>
      <c r="D17" s="38" t="s">
        <v>718</v>
      </c>
      <c r="E17" s="482" t="s">
        <v>729</v>
      </c>
      <c r="F17" s="483"/>
      <c r="G17" s="62"/>
    </row>
    <row r="18" spans="2:7" ht="133.5" customHeight="1">
      <c r="B18" s="63"/>
      <c r="C18" s="39" t="s">
        <v>717</v>
      </c>
      <c r="D18" s="39" t="s">
        <v>730</v>
      </c>
      <c r="E18" s="472" t="s">
        <v>822</v>
      </c>
      <c r="F18" s="473"/>
      <c r="G18" s="62"/>
    </row>
    <row r="19" spans="2:7" ht="98">
      <c r="B19" s="63"/>
      <c r="C19" s="39" t="s">
        <v>716</v>
      </c>
      <c r="D19" s="38" t="s">
        <v>718</v>
      </c>
      <c r="E19" s="482" t="s">
        <v>729</v>
      </c>
      <c r="F19" s="483"/>
      <c r="G19" s="62"/>
    </row>
    <row r="20" spans="2:7">
      <c r="B20" s="63"/>
      <c r="C20" s="65"/>
      <c r="D20" s="65"/>
      <c r="E20" s="65"/>
      <c r="F20" s="65"/>
      <c r="G20" s="62"/>
    </row>
    <row r="21" spans="2:7">
      <c r="B21" s="63"/>
      <c r="C21" s="485" t="s">
        <v>258</v>
      </c>
      <c r="D21" s="485"/>
      <c r="E21" s="485"/>
      <c r="F21" s="485"/>
      <c r="G21" s="62"/>
    </row>
    <row r="22" spans="2:7" ht="15" thickBot="1">
      <c r="B22" s="63"/>
      <c r="C22" s="486" t="s">
        <v>273</v>
      </c>
      <c r="D22" s="486"/>
      <c r="E22" s="486"/>
      <c r="F22" s="486"/>
      <c r="G22" s="62"/>
    </row>
    <row r="23" spans="2:7" ht="15" thickBot="1">
      <c r="B23" s="63"/>
      <c r="C23" s="36" t="s">
        <v>235</v>
      </c>
      <c r="D23" s="37" t="s">
        <v>234</v>
      </c>
      <c r="E23" s="475" t="s">
        <v>275</v>
      </c>
      <c r="F23" s="476"/>
      <c r="G23" s="62"/>
    </row>
    <row r="24" spans="2:7" ht="180.75" customHeight="1">
      <c r="B24" s="63"/>
      <c r="C24" s="39" t="s">
        <v>731</v>
      </c>
      <c r="D24" s="39" t="s">
        <v>732</v>
      </c>
      <c r="E24" s="477" t="s">
        <v>733</v>
      </c>
      <c r="F24" s="478"/>
      <c r="G24" s="62"/>
    </row>
    <row r="25" spans="2:7" ht="84">
      <c r="B25" s="63"/>
      <c r="C25" s="39" t="s">
        <v>734</v>
      </c>
      <c r="D25" s="39" t="s">
        <v>735</v>
      </c>
      <c r="E25" s="477" t="s">
        <v>736</v>
      </c>
      <c r="F25" s="478"/>
      <c r="G25" s="62"/>
    </row>
    <row r="26" spans="2:7" ht="40" customHeight="1">
      <c r="B26" s="63"/>
      <c r="C26" s="39"/>
      <c r="D26" s="39"/>
      <c r="E26" s="479"/>
      <c r="F26" s="480"/>
      <c r="G26" s="62"/>
    </row>
    <row r="27" spans="2:7" ht="40" customHeight="1" thickBot="1">
      <c r="B27" s="63"/>
      <c r="C27" s="40"/>
      <c r="D27" s="40"/>
      <c r="E27" s="487"/>
      <c r="F27" s="488"/>
      <c r="G27" s="62"/>
    </row>
    <row r="28" spans="2:7">
      <c r="B28" s="63"/>
      <c r="C28" s="65"/>
      <c r="D28" s="65"/>
      <c r="E28" s="65"/>
      <c r="F28" s="65"/>
      <c r="G28" s="62"/>
    </row>
    <row r="29" spans="2:7">
      <c r="B29" s="63"/>
      <c r="C29" s="65"/>
      <c r="D29" s="65"/>
      <c r="E29" s="65"/>
      <c r="F29" s="65"/>
      <c r="G29" s="62"/>
    </row>
    <row r="30" spans="2:7" ht="31.5" customHeight="1">
      <c r="B30" s="63"/>
      <c r="C30" s="484" t="s">
        <v>257</v>
      </c>
      <c r="D30" s="484"/>
      <c r="E30" s="484"/>
      <c r="F30" s="484"/>
      <c r="G30" s="62"/>
    </row>
    <row r="31" spans="2:7" ht="15" thickBot="1">
      <c r="B31" s="63"/>
      <c r="C31" s="469" t="s">
        <v>276</v>
      </c>
      <c r="D31" s="469"/>
      <c r="E31" s="474"/>
      <c r="F31" s="474"/>
      <c r="G31" s="62"/>
    </row>
    <row r="32" spans="2:7" ht="100" customHeight="1" thickBot="1">
      <c r="B32" s="63"/>
      <c r="C32" s="466" t="s">
        <v>737</v>
      </c>
      <c r="D32" s="467"/>
      <c r="E32" s="467"/>
      <c r="F32" s="468"/>
      <c r="G32" s="62"/>
    </row>
    <row r="33" spans="2:7">
      <c r="B33" s="63"/>
      <c r="C33" s="65"/>
      <c r="D33" s="65"/>
      <c r="E33" s="65"/>
      <c r="F33" s="65"/>
      <c r="G33" s="62"/>
    </row>
    <row r="34" spans="2:7">
      <c r="B34" s="63"/>
      <c r="C34" s="65"/>
      <c r="D34" s="65"/>
      <c r="E34" s="65"/>
      <c r="F34" s="65"/>
      <c r="G34" s="62"/>
    </row>
    <row r="35" spans="2:7">
      <c r="B35" s="63"/>
      <c r="C35" s="65"/>
      <c r="D35" s="65"/>
      <c r="E35" s="65"/>
      <c r="F35" s="65"/>
      <c r="G35" s="62"/>
    </row>
    <row r="36" spans="2:7" ht="15" thickBot="1">
      <c r="B36" s="67"/>
      <c r="C36" s="68"/>
      <c r="D36" s="68"/>
      <c r="E36" s="68"/>
      <c r="F36" s="68"/>
      <c r="G36" s="69"/>
    </row>
    <row r="37" spans="2:7">
      <c r="B37" s="8"/>
      <c r="C37" s="8"/>
      <c r="D37" s="8"/>
      <c r="E37" s="8"/>
      <c r="F37" s="8"/>
      <c r="G37" s="8"/>
    </row>
    <row r="38" spans="2:7">
      <c r="B38" s="8"/>
      <c r="C38" s="8"/>
      <c r="D38" s="8"/>
      <c r="E38" s="8"/>
      <c r="F38" s="8"/>
      <c r="G38" s="8"/>
    </row>
    <row r="39" spans="2:7">
      <c r="B39" s="8"/>
      <c r="C39" s="8"/>
      <c r="D39" s="8"/>
      <c r="E39" s="8"/>
      <c r="F39" s="8"/>
      <c r="G39" s="8"/>
    </row>
    <row r="40" spans="2:7">
      <c r="B40" s="8"/>
      <c r="C40" s="8"/>
      <c r="D40" s="8"/>
      <c r="E40" s="8"/>
      <c r="F40" s="8"/>
      <c r="G40" s="8"/>
    </row>
    <row r="41" spans="2:7">
      <c r="B41" s="8"/>
      <c r="C41" s="8"/>
      <c r="D41" s="8"/>
      <c r="E41" s="8"/>
      <c r="F41" s="8"/>
      <c r="G41" s="8"/>
    </row>
    <row r="42" spans="2:7">
      <c r="B42" s="8"/>
      <c r="C42" s="8"/>
      <c r="D42" s="8"/>
      <c r="E42" s="8"/>
      <c r="F42" s="8"/>
      <c r="G42" s="8"/>
    </row>
    <row r="43" spans="2:7">
      <c r="B43" s="8"/>
      <c r="C43" s="462"/>
      <c r="D43" s="462"/>
      <c r="E43" s="7"/>
      <c r="F43" s="8"/>
      <c r="G43" s="8"/>
    </row>
    <row r="44" spans="2:7">
      <c r="B44" s="8"/>
      <c r="C44" s="462"/>
      <c r="D44" s="462"/>
      <c r="E44" s="7"/>
      <c r="F44" s="8"/>
      <c r="G44" s="8"/>
    </row>
    <row r="45" spans="2:7">
      <c r="B45" s="8"/>
      <c r="C45" s="463"/>
      <c r="D45" s="463"/>
      <c r="E45" s="463"/>
      <c r="F45" s="463"/>
      <c r="G45" s="8"/>
    </row>
    <row r="46" spans="2:7">
      <c r="B46" s="8"/>
      <c r="C46" s="460"/>
      <c r="D46" s="460"/>
      <c r="E46" s="465"/>
      <c r="F46" s="465"/>
      <c r="G46" s="8"/>
    </row>
    <row r="47" spans="2:7">
      <c r="B47" s="8"/>
      <c r="C47" s="460"/>
      <c r="D47" s="460"/>
      <c r="E47" s="461"/>
      <c r="F47" s="461"/>
      <c r="G47" s="8"/>
    </row>
    <row r="48" spans="2:7">
      <c r="B48" s="8"/>
      <c r="C48" s="8"/>
      <c r="D48" s="8"/>
      <c r="E48" s="8"/>
      <c r="F48" s="8"/>
      <c r="G48" s="8"/>
    </row>
    <row r="49" spans="2:7">
      <c r="B49" s="8"/>
      <c r="C49" s="462"/>
      <c r="D49" s="462"/>
      <c r="E49" s="7"/>
      <c r="F49" s="8"/>
      <c r="G49" s="8"/>
    </row>
    <row r="50" spans="2:7">
      <c r="B50" s="8"/>
      <c r="C50" s="462"/>
      <c r="D50" s="462"/>
      <c r="E50" s="464"/>
      <c r="F50" s="464"/>
      <c r="G50" s="8"/>
    </row>
    <row r="51" spans="2:7">
      <c r="B51" s="8"/>
      <c r="C51" s="7"/>
      <c r="D51" s="7"/>
      <c r="E51" s="7"/>
      <c r="F51" s="7"/>
      <c r="G51" s="8"/>
    </row>
    <row r="52" spans="2:7">
      <c r="B52" s="8"/>
      <c r="C52" s="460"/>
      <c r="D52" s="460"/>
      <c r="E52" s="465"/>
      <c r="F52" s="465"/>
      <c r="G52" s="8"/>
    </row>
    <row r="53" spans="2:7">
      <c r="B53" s="8"/>
      <c r="C53" s="460"/>
      <c r="D53" s="460"/>
      <c r="E53" s="461"/>
      <c r="F53" s="461"/>
      <c r="G53" s="8"/>
    </row>
    <row r="54" spans="2:7">
      <c r="B54" s="8"/>
      <c r="C54" s="8"/>
      <c r="D54" s="8"/>
      <c r="E54" s="8"/>
      <c r="F54" s="8"/>
      <c r="G54" s="8"/>
    </row>
    <row r="55" spans="2:7">
      <c r="B55" s="8"/>
      <c r="C55" s="462"/>
      <c r="D55" s="462"/>
      <c r="E55" s="8"/>
      <c r="F55" s="8"/>
      <c r="G55" s="8"/>
    </row>
    <row r="56" spans="2:7">
      <c r="B56" s="8"/>
      <c r="C56" s="462"/>
      <c r="D56" s="462"/>
      <c r="E56" s="461"/>
      <c r="F56" s="461"/>
      <c r="G56" s="8"/>
    </row>
    <row r="57" spans="2:7">
      <c r="B57" s="8"/>
      <c r="C57" s="460"/>
      <c r="D57" s="460"/>
      <c r="E57" s="461"/>
      <c r="F57" s="461"/>
      <c r="G57" s="8"/>
    </row>
    <row r="58" spans="2:7">
      <c r="B58" s="8"/>
      <c r="C58" s="9"/>
      <c r="D58" s="8"/>
      <c r="E58" s="9"/>
      <c r="F58" s="8"/>
      <c r="G58" s="8"/>
    </row>
    <row r="59" spans="2:7">
      <c r="B59" s="8"/>
      <c r="C59" s="9"/>
      <c r="D59" s="9"/>
      <c r="E59" s="9"/>
      <c r="F59" s="9"/>
      <c r="G59" s="10"/>
    </row>
  </sheetData>
  <mergeCells count="46">
    <mergeCell ref="E13:F13"/>
    <mergeCell ref="E14:F14"/>
    <mergeCell ref="C30:F30"/>
    <mergeCell ref="C21:F21"/>
    <mergeCell ref="C22:F22"/>
    <mergeCell ref="E16:F16"/>
    <mergeCell ref="E17:F17"/>
    <mergeCell ref="E27:F27"/>
    <mergeCell ref="E15:F15"/>
    <mergeCell ref="E19:F19"/>
    <mergeCell ref="B4:F4"/>
    <mergeCell ref="C5:F5"/>
    <mergeCell ref="C7:D7"/>
    <mergeCell ref="C8:F8"/>
    <mergeCell ref="E9:F9"/>
    <mergeCell ref="E31:F31"/>
    <mergeCell ref="E23:F23"/>
    <mergeCell ref="E24:F24"/>
    <mergeCell ref="E25:F25"/>
    <mergeCell ref="E26:F26"/>
    <mergeCell ref="C3:F3"/>
    <mergeCell ref="C55:D55"/>
    <mergeCell ref="C56:D56"/>
    <mergeCell ref="E56:F56"/>
    <mergeCell ref="C50:D50"/>
    <mergeCell ref="E50:F50"/>
    <mergeCell ref="C52:D52"/>
    <mergeCell ref="E52:F52"/>
    <mergeCell ref="C32:F32"/>
    <mergeCell ref="C31:D31"/>
    <mergeCell ref="E10:F10"/>
    <mergeCell ref="E11:F11"/>
    <mergeCell ref="E12:F12"/>
    <mergeCell ref="E46:F46"/>
    <mergeCell ref="C47:D47"/>
    <mergeCell ref="E18:F18"/>
    <mergeCell ref="C57:D57"/>
    <mergeCell ref="E57:F57"/>
    <mergeCell ref="C53:D53"/>
    <mergeCell ref="E53:F53"/>
    <mergeCell ref="C43:D43"/>
    <mergeCell ref="C44:D44"/>
    <mergeCell ref="E47:F47"/>
    <mergeCell ref="C49:D49"/>
    <mergeCell ref="C45:F45"/>
    <mergeCell ref="C46:D46"/>
  </mergeCells>
  <phoneticPr fontId="53"/>
  <dataValidations count="2">
    <dataValidation type="whole" allowBlank="1" showInputMessage="1" showErrorMessage="1" sqref="E52 E46" xr:uid="{00000000-0002-0000-0300-000000000000}">
      <formula1>-999999999</formula1>
      <formula2>999999999</formula2>
    </dataValidation>
    <dataValidation type="list" allowBlank="1" showInputMessage="1" showErrorMessage="1" sqref="E56" xr:uid="{00000000-0002-0000-0300-000001000000}">
      <formula1>$K$63:$K$64</formula1>
    </dataValidation>
  </dataValidation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7EB5B-0FAE-444E-921C-4730582212D7}">
  <sheetPr>
    <tabColor theme="0"/>
  </sheetPr>
  <dimension ref="B1:U71"/>
  <sheetViews>
    <sheetView topLeftCell="B46" zoomScale="80" zoomScaleNormal="80" workbookViewId="0">
      <selection activeCell="H44" sqref="H44"/>
    </sheetView>
  </sheetViews>
  <sheetFormatPr defaultColWidth="9.36328125" defaultRowHeight="14.5"/>
  <cols>
    <col min="1" max="2" width="1.6328125" style="323" customWidth="1"/>
    <col min="3" max="3" width="45.453125" style="323" customWidth="1"/>
    <col min="4" max="4" width="33.6328125" style="323" customWidth="1"/>
    <col min="5" max="6" width="38.453125" style="323" customWidth="1"/>
    <col min="7" max="7" width="36.36328125" style="323" customWidth="1"/>
    <col min="8" max="8" width="24" style="323" customWidth="1"/>
    <col min="9" max="9" width="25.453125" style="323" customWidth="1"/>
    <col min="10" max="10" width="22" style="323" customWidth="1"/>
    <col min="11" max="12" width="24.453125" style="323" customWidth="1"/>
    <col min="13" max="14" width="2" style="323" customWidth="1"/>
    <col min="15" max="16384" width="9.36328125" style="323"/>
  </cols>
  <sheetData>
    <row r="1" spans="2:14" ht="15" thickBot="1"/>
    <row r="2" spans="2:14" ht="15" thickBot="1">
      <c r="B2" s="379"/>
      <c r="C2" s="378"/>
      <c r="D2" s="378"/>
      <c r="E2" s="378"/>
      <c r="F2" s="378"/>
      <c r="G2" s="378"/>
      <c r="H2" s="378"/>
      <c r="I2" s="378"/>
      <c r="J2" s="378"/>
      <c r="K2" s="378"/>
      <c r="L2" s="378"/>
      <c r="M2" s="377"/>
      <c r="N2" s="324"/>
    </row>
    <row r="3" spans="2:14" customFormat="1" ht="20.5" thickBot="1">
      <c r="B3" s="97"/>
      <c r="C3" s="489" t="s">
        <v>938</v>
      </c>
      <c r="D3" s="490"/>
      <c r="E3" s="490"/>
      <c r="F3" s="490"/>
      <c r="G3" s="491"/>
      <c r="H3" s="376"/>
      <c r="I3" s="376"/>
      <c r="J3" s="376"/>
      <c r="K3" s="376"/>
      <c r="L3" s="376"/>
      <c r="M3" s="375"/>
      <c r="N3" s="166"/>
    </row>
    <row r="4" spans="2:14" customFormat="1">
      <c r="B4" s="97"/>
      <c r="C4" s="376"/>
      <c r="D4" s="376"/>
      <c r="E4" s="376"/>
      <c r="F4" s="376"/>
      <c r="G4" s="376"/>
      <c r="H4" s="376"/>
      <c r="I4" s="376"/>
      <c r="J4" s="376"/>
      <c r="K4" s="376"/>
      <c r="L4" s="376"/>
      <c r="M4" s="375"/>
      <c r="N4" s="166"/>
    </row>
    <row r="5" spans="2:14">
      <c r="B5" s="329"/>
      <c r="C5" s="366"/>
      <c r="D5" s="366"/>
      <c r="E5" s="366"/>
      <c r="F5" s="366"/>
      <c r="G5" s="366"/>
      <c r="H5" s="366"/>
      <c r="I5" s="366"/>
      <c r="J5" s="366"/>
      <c r="K5" s="366"/>
      <c r="L5" s="366"/>
      <c r="M5" s="330"/>
      <c r="N5" s="324"/>
    </row>
    <row r="6" spans="2:14">
      <c r="B6" s="329"/>
      <c r="C6" s="333" t="s">
        <v>937</v>
      </c>
      <c r="D6" s="366"/>
      <c r="E6" s="366"/>
      <c r="F6" s="366"/>
      <c r="G6" s="366"/>
      <c r="H6" s="366"/>
      <c r="I6" s="366"/>
      <c r="J6" s="366"/>
      <c r="K6" s="366"/>
      <c r="L6" s="366"/>
      <c r="M6" s="330"/>
      <c r="N6" s="324"/>
    </row>
    <row r="7" spans="2:14" ht="15" thickBot="1">
      <c r="B7" s="329"/>
      <c r="C7" s="366"/>
      <c r="D7" s="366"/>
      <c r="E7" s="366"/>
      <c r="F7" s="366"/>
      <c r="G7" s="366"/>
      <c r="H7" s="366"/>
      <c r="I7" s="366"/>
      <c r="J7" s="366"/>
      <c r="K7" s="366"/>
      <c r="L7" s="366"/>
      <c r="M7" s="330"/>
      <c r="N7" s="324"/>
    </row>
    <row r="8" spans="2:14" ht="51" customHeight="1" thickBot="1">
      <c r="B8" s="329"/>
      <c r="C8" s="374" t="s">
        <v>936</v>
      </c>
      <c r="D8" s="504"/>
      <c r="E8" s="504"/>
      <c r="F8" s="504"/>
      <c r="G8" s="505"/>
      <c r="H8" s="366"/>
      <c r="I8" s="366"/>
      <c r="J8" s="366"/>
      <c r="K8" s="366"/>
      <c r="L8" s="366"/>
      <c r="M8" s="330"/>
      <c r="N8" s="324"/>
    </row>
    <row r="9" spans="2:14" ht="15" thickBot="1">
      <c r="B9" s="329"/>
      <c r="C9" s="366"/>
      <c r="D9" s="366"/>
      <c r="E9" s="366"/>
      <c r="F9" s="366"/>
      <c r="G9" s="366"/>
      <c r="H9" s="366"/>
      <c r="I9" s="366"/>
      <c r="J9" s="366"/>
      <c r="K9" s="366"/>
      <c r="L9" s="366"/>
      <c r="M9" s="330"/>
      <c r="N9" s="324"/>
    </row>
    <row r="10" spans="2:14" ht="98">
      <c r="B10" s="329"/>
      <c r="C10" s="373" t="s">
        <v>935</v>
      </c>
      <c r="D10" s="352" t="s">
        <v>934</v>
      </c>
      <c r="E10" s="352" t="s">
        <v>933</v>
      </c>
      <c r="F10" s="352" t="s">
        <v>932</v>
      </c>
      <c r="G10" s="352" t="s">
        <v>931</v>
      </c>
      <c r="H10" s="352" t="s">
        <v>930</v>
      </c>
      <c r="I10" s="352" t="s">
        <v>929</v>
      </c>
      <c r="J10" s="352" t="s">
        <v>928</v>
      </c>
      <c r="K10" s="352" t="s">
        <v>927</v>
      </c>
      <c r="L10" s="351" t="s">
        <v>926</v>
      </c>
      <c r="M10" s="330"/>
      <c r="N10" s="335"/>
    </row>
    <row r="11" spans="2:14" ht="19.5" customHeight="1">
      <c r="B11" s="329"/>
      <c r="C11" s="345" t="s">
        <v>925</v>
      </c>
      <c r="D11" s="372"/>
      <c r="E11" s="372"/>
      <c r="F11" s="343" t="s">
        <v>694</v>
      </c>
      <c r="G11" s="343" t="s">
        <v>694</v>
      </c>
      <c r="H11" s="343"/>
      <c r="I11" s="343"/>
      <c r="J11" s="343"/>
      <c r="K11" s="343"/>
      <c r="L11" s="342"/>
      <c r="M11" s="336"/>
      <c r="N11" s="335"/>
    </row>
    <row r="12" spans="2:14" ht="291.75" customHeight="1">
      <c r="B12" s="329"/>
      <c r="C12" s="345" t="s">
        <v>924</v>
      </c>
      <c r="D12" s="372"/>
      <c r="E12" s="372"/>
      <c r="F12" s="343" t="s">
        <v>984</v>
      </c>
      <c r="G12" s="343" t="s">
        <v>982</v>
      </c>
      <c r="H12" s="343" t="s">
        <v>983</v>
      </c>
      <c r="I12" s="343" t="s">
        <v>985</v>
      </c>
      <c r="J12" s="527" t="s">
        <v>1001</v>
      </c>
      <c r="K12" s="343" t="s">
        <v>837</v>
      </c>
      <c r="L12" s="342" t="s">
        <v>837</v>
      </c>
      <c r="M12" s="336"/>
      <c r="N12" s="335"/>
    </row>
    <row r="13" spans="2:14" ht="283.5" customHeight="1">
      <c r="B13" s="329"/>
      <c r="C13" s="345" t="s">
        <v>923</v>
      </c>
      <c r="D13" s="372"/>
      <c r="E13" s="372"/>
      <c r="F13" s="343" t="s">
        <v>986</v>
      </c>
      <c r="G13" s="343" t="s">
        <v>991</v>
      </c>
      <c r="H13" s="343" t="s">
        <v>992</v>
      </c>
      <c r="I13" s="343">
        <v>0</v>
      </c>
      <c r="J13" s="528"/>
      <c r="K13" s="343" t="s">
        <v>837</v>
      </c>
      <c r="L13" s="342" t="s">
        <v>837</v>
      </c>
      <c r="M13" s="336"/>
      <c r="N13" s="335"/>
    </row>
    <row r="14" spans="2:14" ht="279" customHeight="1">
      <c r="B14" s="329"/>
      <c r="C14" s="345" t="s">
        <v>922</v>
      </c>
      <c r="D14" s="372"/>
      <c r="E14" s="372"/>
      <c r="F14" s="343" t="s">
        <v>987</v>
      </c>
      <c r="G14" s="343" t="s">
        <v>993</v>
      </c>
      <c r="H14" s="343" t="s">
        <v>994</v>
      </c>
      <c r="I14" s="343">
        <v>0</v>
      </c>
      <c r="J14" s="343" t="s">
        <v>1002</v>
      </c>
      <c r="K14" s="343" t="s">
        <v>837</v>
      </c>
      <c r="L14" s="342" t="s">
        <v>837</v>
      </c>
      <c r="M14" s="336"/>
      <c r="N14" s="335"/>
    </row>
    <row r="15" spans="2:14" ht="409.5" customHeight="1">
      <c r="B15" s="329"/>
      <c r="C15" s="345" t="s">
        <v>921</v>
      </c>
      <c r="D15" s="372"/>
      <c r="E15" s="372"/>
      <c r="F15" s="343" t="s">
        <v>1003</v>
      </c>
      <c r="G15" s="343" t="s">
        <v>995</v>
      </c>
      <c r="H15" s="343" t="s">
        <v>1004</v>
      </c>
      <c r="I15" s="343" t="s">
        <v>1005</v>
      </c>
      <c r="J15" s="343" t="s">
        <v>1002</v>
      </c>
      <c r="K15" s="343" t="s">
        <v>837</v>
      </c>
      <c r="L15" s="342" t="s">
        <v>837</v>
      </c>
      <c r="M15" s="336"/>
      <c r="N15" s="335"/>
    </row>
    <row r="16" spans="2:14" ht="20" customHeight="1">
      <c r="B16" s="329"/>
      <c r="C16" s="345" t="s">
        <v>920</v>
      </c>
      <c r="D16" s="372"/>
      <c r="E16" s="372"/>
      <c r="F16" s="343" t="s">
        <v>694</v>
      </c>
      <c r="G16" s="343"/>
      <c r="H16" s="343"/>
      <c r="I16" s="343"/>
      <c r="J16" s="343"/>
      <c r="K16" s="343"/>
      <c r="L16" s="342"/>
      <c r="M16" s="336"/>
      <c r="N16" s="335"/>
    </row>
    <row r="17" spans="2:14" ht="285" customHeight="1">
      <c r="B17" s="329"/>
      <c r="C17" s="345" t="s">
        <v>919</v>
      </c>
      <c r="D17" s="372"/>
      <c r="E17" s="372"/>
      <c r="F17" s="343" t="s">
        <v>989</v>
      </c>
      <c r="G17" s="343" t="s">
        <v>996</v>
      </c>
      <c r="H17" s="343" t="s">
        <v>997</v>
      </c>
      <c r="I17" s="343">
        <v>0</v>
      </c>
      <c r="J17" s="343" t="s">
        <v>1002</v>
      </c>
      <c r="K17" s="343" t="s">
        <v>837</v>
      </c>
      <c r="L17" s="342" t="s">
        <v>837</v>
      </c>
      <c r="M17" s="336"/>
      <c r="N17" s="335"/>
    </row>
    <row r="18" spans="2:14" ht="186" customHeight="1">
      <c r="B18" s="329"/>
      <c r="C18" s="345" t="s">
        <v>918</v>
      </c>
      <c r="D18" s="372"/>
      <c r="E18" s="372"/>
      <c r="F18" s="343" t="s">
        <v>988</v>
      </c>
      <c r="G18" s="343" t="s">
        <v>1000</v>
      </c>
      <c r="H18" s="343" t="s">
        <v>837</v>
      </c>
      <c r="I18" s="343" t="s">
        <v>837</v>
      </c>
      <c r="J18" s="343" t="s">
        <v>1002</v>
      </c>
      <c r="K18" s="343" t="s">
        <v>837</v>
      </c>
      <c r="L18" s="342" t="s">
        <v>837</v>
      </c>
      <c r="M18" s="336"/>
      <c r="N18" s="335"/>
    </row>
    <row r="19" spans="2:14" ht="224.25" customHeight="1">
      <c r="B19" s="329"/>
      <c r="C19" s="345" t="s">
        <v>917</v>
      </c>
      <c r="D19" s="372"/>
      <c r="E19" s="372"/>
      <c r="F19" s="343" t="s">
        <v>990</v>
      </c>
      <c r="G19" s="343" t="s">
        <v>998</v>
      </c>
      <c r="H19" s="343" t="s">
        <v>1039</v>
      </c>
      <c r="I19" s="343" t="s">
        <v>999</v>
      </c>
      <c r="J19" s="343" t="s">
        <v>1002</v>
      </c>
      <c r="K19" s="343" t="s">
        <v>837</v>
      </c>
      <c r="L19" s="342" t="s">
        <v>837</v>
      </c>
      <c r="M19" s="336"/>
      <c r="N19" s="335"/>
    </row>
    <row r="20" spans="2:14" ht="20" customHeight="1">
      <c r="B20" s="329"/>
      <c r="C20" s="345" t="s">
        <v>916</v>
      </c>
      <c r="D20" s="372"/>
      <c r="E20" s="372"/>
      <c r="F20" s="416" t="s">
        <v>694</v>
      </c>
      <c r="G20" s="343"/>
      <c r="H20" s="343"/>
      <c r="I20" s="343"/>
      <c r="J20" s="343"/>
      <c r="K20" s="343"/>
      <c r="L20" s="342"/>
      <c r="M20" s="336"/>
      <c r="N20" s="335"/>
    </row>
    <row r="21" spans="2:14" ht="20" customHeight="1">
      <c r="B21" s="329"/>
      <c r="C21" s="345" t="s">
        <v>915</v>
      </c>
      <c r="D21" s="372"/>
      <c r="E21" s="372"/>
      <c r="F21" s="343" t="s">
        <v>694</v>
      </c>
      <c r="G21" s="343"/>
      <c r="H21" s="343"/>
      <c r="I21" s="343"/>
      <c r="J21" s="343"/>
      <c r="K21" s="343"/>
      <c r="L21" s="342"/>
      <c r="M21" s="336"/>
      <c r="N21" s="335"/>
    </row>
    <row r="22" spans="2:14" ht="20" customHeight="1">
      <c r="B22" s="329"/>
      <c r="C22" s="345" t="s">
        <v>914</v>
      </c>
      <c r="D22" s="372"/>
      <c r="E22" s="372"/>
      <c r="F22" s="343" t="s">
        <v>694</v>
      </c>
      <c r="G22" s="343"/>
      <c r="H22" s="343"/>
      <c r="I22" s="343"/>
      <c r="J22" s="343"/>
      <c r="K22" s="343"/>
      <c r="L22" s="342"/>
      <c r="M22" s="336"/>
      <c r="N22" s="335"/>
    </row>
    <row r="23" spans="2:14" ht="20" customHeight="1">
      <c r="B23" s="329"/>
      <c r="C23" s="345" t="s">
        <v>913</v>
      </c>
      <c r="D23" s="372"/>
      <c r="E23" s="372"/>
      <c r="F23" s="343" t="s">
        <v>694</v>
      </c>
      <c r="G23" s="343"/>
      <c r="H23" s="343"/>
      <c r="I23" s="343"/>
      <c r="J23" s="343"/>
      <c r="K23" s="343"/>
      <c r="L23" s="342"/>
      <c r="M23" s="336"/>
      <c r="N23" s="335"/>
    </row>
    <row r="24" spans="2:14" ht="20" customHeight="1">
      <c r="B24" s="329"/>
      <c r="C24" s="345" t="s">
        <v>912</v>
      </c>
      <c r="D24" s="372"/>
      <c r="E24" s="372"/>
      <c r="F24" s="343" t="s">
        <v>694</v>
      </c>
      <c r="G24" s="343"/>
      <c r="H24" s="343"/>
      <c r="I24" s="343"/>
      <c r="J24" s="343"/>
      <c r="K24" s="343"/>
      <c r="L24" s="342"/>
      <c r="M24" s="336"/>
      <c r="N24" s="335"/>
    </row>
    <row r="25" spans="2:14" ht="20" customHeight="1" thickBot="1">
      <c r="B25" s="329"/>
      <c r="C25" s="371" t="s">
        <v>911</v>
      </c>
      <c r="D25" s="370"/>
      <c r="E25" s="370"/>
      <c r="F25" s="369" t="s">
        <v>694</v>
      </c>
      <c r="G25" s="369"/>
      <c r="H25" s="369"/>
      <c r="I25" s="369"/>
      <c r="J25" s="369"/>
      <c r="K25" s="369"/>
      <c r="L25" s="368"/>
      <c r="M25" s="336"/>
      <c r="N25" s="335"/>
    </row>
    <row r="26" spans="2:14">
      <c r="B26" s="329"/>
      <c r="C26" s="331"/>
      <c r="D26" s="331"/>
      <c r="E26" s="331"/>
      <c r="F26" s="331"/>
      <c r="G26" s="331"/>
      <c r="H26" s="331"/>
      <c r="I26" s="331"/>
      <c r="J26" s="331"/>
      <c r="K26" s="331"/>
      <c r="L26" s="331"/>
      <c r="M26" s="330"/>
      <c r="N26" s="324"/>
    </row>
    <row r="27" spans="2:14">
      <c r="B27" s="329"/>
      <c r="C27" s="331"/>
      <c r="D27" s="331"/>
      <c r="E27" s="331"/>
      <c r="F27" s="331"/>
      <c r="G27" s="331"/>
      <c r="H27" s="331"/>
      <c r="I27" s="331"/>
      <c r="J27" s="331"/>
      <c r="K27" s="331"/>
      <c r="L27" s="331"/>
      <c r="M27" s="330"/>
      <c r="N27" s="324"/>
    </row>
    <row r="28" spans="2:14">
      <c r="B28" s="329"/>
      <c r="C28" s="333" t="s">
        <v>910</v>
      </c>
      <c r="D28" s="331"/>
      <c r="E28" s="331"/>
      <c r="F28" s="331"/>
      <c r="G28" s="331"/>
      <c r="H28" s="331"/>
      <c r="I28" s="331"/>
      <c r="J28" s="331"/>
      <c r="K28" s="331"/>
      <c r="L28" s="331"/>
      <c r="M28" s="330"/>
      <c r="N28" s="324"/>
    </row>
    <row r="29" spans="2:14" ht="15" thickBot="1">
      <c r="B29" s="329"/>
      <c r="C29" s="333"/>
      <c r="D29" s="331"/>
      <c r="E29" s="331"/>
      <c r="F29" s="331"/>
      <c r="G29" s="331"/>
      <c r="H29" s="331"/>
      <c r="I29" s="331"/>
      <c r="J29" s="331"/>
      <c r="K29" s="331"/>
      <c r="L29" s="331"/>
      <c r="M29" s="330"/>
      <c r="N29" s="324"/>
    </row>
    <row r="30" spans="2:14" s="363" customFormat="1" ht="40.25" customHeight="1">
      <c r="B30" s="367"/>
      <c r="C30" s="492" t="s">
        <v>909</v>
      </c>
      <c r="D30" s="493"/>
      <c r="E30" s="498" t="s">
        <v>1006</v>
      </c>
      <c r="F30" s="498"/>
      <c r="G30" s="499"/>
      <c r="H30" s="366"/>
      <c r="I30" s="366"/>
      <c r="J30" s="366"/>
      <c r="K30" s="366"/>
      <c r="L30" s="366"/>
      <c r="M30" s="365"/>
      <c r="N30" s="364"/>
    </row>
    <row r="31" spans="2:14" s="363" customFormat="1" ht="40.25" customHeight="1">
      <c r="B31" s="367"/>
      <c r="C31" s="494" t="s">
        <v>908</v>
      </c>
      <c r="D31" s="495"/>
      <c r="E31" s="500" t="s">
        <v>1007</v>
      </c>
      <c r="F31" s="500"/>
      <c r="G31" s="501"/>
      <c r="H31" s="366"/>
      <c r="I31" s="366"/>
      <c r="J31" s="366"/>
      <c r="K31" s="366"/>
      <c r="L31" s="366"/>
      <c r="M31" s="365"/>
      <c r="N31" s="364"/>
    </row>
    <row r="32" spans="2:14" s="363" customFormat="1" ht="40.25" customHeight="1" thickBot="1">
      <c r="B32" s="367"/>
      <c r="C32" s="496" t="s">
        <v>907</v>
      </c>
      <c r="D32" s="497"/>
      <c r="E32" s="502"/>
      <c r="F32" s="502"/>
      <c r="G32" s="503"/>
      <c r="H32" s="366"/>
      <c r="I32" s="366"/>
      <c r="J32" s="366"/>
      <c r="K32" s="366"/>
      <c r="L32" s="366"/>
      <c r="M32" s="365"/>
      <c r="N32" s="364"/>
    </row>
    <row r="33" spans="2:19" s="363" customFormat="1" ht="14">
      <c r="B33" s="367"/>
      <c r="C33" s="355"/>
      <c r="D33" s="366"/>
      <c r="E33" s="366"/>
      <c r="F33" s="366"/>
      <c r="G33" s="366"/>
      <c r="H33" s="366"/>
      <c r="I33" s="366"/>
      <c r="J33" s="366"/>
      <c r="K33" s="366"/>
      <c r="L33" s="366"/>
      <c r="M33" s="365"/>
      <c r="N33" s="364"/>
    </row>
    <row r="34" spans="2:19">
      <c r="B34" s="329"/>
      <c r="C34" s="355"/>
      <c r="D34" s="331"/>
      <c r="E34" s="331"/>
      <c r="F34" s="331"/>
      <c r="G34" s="331"/>
      <c r="H34" s="331"/>
      <c r="I34" s="331"/>
      <c r="J34" s="331"/>
      <c r="K34" s="331"/>
      <c r="L34" s="331"/>
      <c r="M34" s="330"/>
      <c r="N34" s="324"/>
    </row>
    <row r="35" spans="2:19">
      <c r="B35" s="329"/>
      <c r="C35" s="511" t="s">
        <v>906</v>
      </c>
      <c r="D35" s="511"/>
      <c r="E35" s="362"/>
      <c r="F35" s="362"/>
      <c r="G35" s="362"/>
      <c r="H35" s="362"/>
      <c r="I35" s="362"/>
      <c r="J35" s="362"/>
      <c r="K35" s="362"/>
      <c r="L35" s="362"/>
      <c r="M35" s="361"/>
      <c r="N35" s="360"/>
      <c r="O35" s="346"/>
      <c r="P35" s="346"/>
      <c r="Q35" s="346"/>
      <c r="R35" s="346"/>
      <c r="S35" s="346"/>
    </row>
    <row r="36" spans="2:19" ht="15" thickBot="1">
      <c r="B36" s="329"/>
      <c r="C36" s="359"/>
      <c r="D36" s="362"/>
      <c r="E36" s="362"/>
      <c r="F36" s="362"/>
      <c r="G36" s="362"/>
      <c r="H36" s="362"/>
      <c r="I36" s="362"/>
      <c r="J36" s="362"/>
      <c r="K36" s="362"/>
      <c r="L36" s="362"/>
      <c r="M36" s="361"/>
      <c r="N36" s="360"/>
      <c r="O36" s="346"/>
      <c r="P36" s="346"/>
      <c r="Q36" s="346"/>
      <c r="R36" s="346"/>
      <c r="S36" s="346"/>
    </row>
    <row r="37" spans="2:19" ht="40.25" customHeight="1">
      <c r="B37" s="329"/>
      <c r="C37" s="492" t="s">
        <v>905</v>
      </c>
      <c r="D37" s="493"/>
      <c r="E37" s="538"/>
      <c r="F37" s="538"/>
      <c r="G37" s="539"/>
      <c r="H37" s="331"/>
      <c r="I37" s="331"/>
      <c r="J37" s="331"/>
      <c r="K37" s="331"/>
      <c r="L37" s="331"/>
      <c r="M37" s="330"/>
      <c r="N37" s="324"/>
    </row>
    <row r="38" spans="2:19" ht="40.25" customHeight="1" thickBot="1">
      <c r="B38" s="329"/>
      <c r="C38" s="516" t="s">
        <v>904</v>
      </c>
      <c r="D38" s="517"/>
      <c r="E38" s="536"/>
      <c r="F38" s="536"/>
      <c r="G38" s="537"/>
      <c r="H38" s="331"/>
      <c r="I38" s="331"/>
      <c r="J38" s="331"/>
      <c r="K38" s="331"/>
      <c r="L38" s="331"/>
      <c r="M38" s="330"/>
      <c r="N38" s="324"/>
    </row>
    <row r="39" spans="2:19">
      <c r="B39" s="329"/>
      <c r="C39" s="355"/>
      <c r="D39" s="331"/>
      <c r="E39" s="331"/>
      <c r="F39" s="331"/>
      <c r="G39" s="331"/>
      <c r="H39" s="331"/>
      <c r="I39" s="331"/>
      <c r="J39" s="331"/>
      <c r="K39" s="331"/>
      <c r="L39" s="331"/>
      <c r="M39" s="330"/>
      <c r="N39" s="324"/>
    </row>
    <row r="40" spans="2:19">
      <c r="B40" s="329"/>
      <c r="C40" s="355"/>
      <c r="D40" s="331"/>
      <c r="E40" s="331"/>
      <c r="F40" s="331"/>
      <c r="G40" s="331"/>
      <c r="H40" s="331"/>
      <c r="I40" s="331"/>
      <c r="J40" s="331"/>
      <c r="K40" s="331"/>
      <c r="L40" s="331"/>
      <c r="M40" s="330"/>
      <c r="N40" s="324"/>
    </row>
    <row r="41" spans="2:19" ht="15" customHeight="1">
      <c r="B41" s="329"/>
      <c r="C41" s="511" t="s">
        <v>903</v>
      </c>
      <c r="D41" s="511"/>
      <c r="E41" s="350"/>
      <c r="F41" s="350"/>
      <c r="G41" s="350"/>
      <c r="H41" s="350"/>
      <c r="I41" s="350"/>
      <c r="J41" s="350"/>
      <c r="K41" s="350"/>
      <c r="L41" s="350"/>
      <c r="M41" s="349"/>
      <c r="N41" s="348"/>
      <c r="O41" s="347"/>
      <c r="P41" s="347"/>
      <c r="Q41" s="347"/>
      <c r="R41" s="347"/>
      <c r="S41" s="347"/>
    </row>
    <row r="42" spans="2:19" ht="15" thickBot="1">
      <c r="B42" s="329"/>
      <c r="C42" s="359"/>
      <c r="D42" s="350"/>
      <c r="E42" s="350"/>
      <c r="F42" s="350"/>
      <c r="G42" s="350"/>
      <c r="H42" s="350"/>
      <c r="I42" s="350"/>
      <c r="J42" s="350"/>
      <c r="K42" s="350"/>
      <c r="L42" s="350"/>
      <c r="M42" s="349"/>
      <c r="N42" s="348"/>
      <c r="O42" s="347"/>
      <c r="P42" s="347"/>
      <c r="Q42" s="347"/>
      <c r="R42" s="347"/>
      <c r="S42" s="347"/>
    </row>
    <row r="43" spans="2:19" s="11" customFormat="1" ht="62.25" customHeight="1">
      <c r="B43" s="358"/>
      <c r="C43" s="512" t="s">
        <v>902</v>
      </c>
      <c r="D43" s="513"/>
      <c r="E43" s="522" t="s">
        <v>1008</v>
      </c>
      <c r="F43" s="522"/>
      <c r="G43" s="523"/>
      <c r="H43" s="357"/>
      <c r="I43" s="357"/>
      <c r="J43" s="357"/>
      <c r="K43" s="357"/>
      <c r="L43" s="357"/>
      <c r="M43" s="356"/>
      <c r="N43" s="121"/>
    </row>
    <row r="44" spans="2:19" s="11" customFormat="1" ht="186.75" customHeight="1" thickBot="1">
      <c r="B44" s="358"/>
      <c r="C44" s="514" t="s">
        <v>901</v>
      </c>
      <c r="D44" s="515"/>
      <c r="E44" s="524" t="s">
        <v>1040</v>
      </c>
      <c r="F44" s="525"/>
      <c r="G44" s="526"/>
      <c r="H44" s="357" t="s">
        <v>1041</v>
      </c>
      <c r="I44" s="357"/>
      <c r="J44" s="357"/>
      <c r="K44" s="357"/>
      <c r="L44" s="357"/>
      <c r="M44" s="356"/>
      <c r="N44" s="121"/>
    </row>
    <row r="45" spans="2:19" s="11" customFormat="1" ht="40.25" customHeight="1">
      <c r="B45" s="358"/>
      <c r="C45" s="514" t="s">
        <v>900</v>
      </c>
      <c r="D45" s="515"/>
      <c r="E45" s="522" t="s">
        <v>1010</v>
      </c>
      <c r="F45" s="522"/>
      <c r="G45" s="523"/>
      <c r="H45" s="357"/>
      <c r="I45" s="357"/>
      <c r="J45" s="357"/>
      <c r="K45" s="357"/>
      <c r="L45" s="357"/>
      <c r="M45" s="356"/>
      <c r="N45" s="121"/>
    </row>
    <row r="46" spans="2:19" s="11" customFormat="1" ht="40.25" customHeight="1" thickBot="1">
      <c r="B46" s="358"/>
      <c r="C46" s="516" t="s">
        <v>899</v>
      </c>
      <c r="D46" s="517"/>
      <c r="E46" s="534" t="s">
        <v>1009</v>
      </c>
      <c r="F46" s="534"/>
      <c r="G46" s="535"/>
      <c r="H46" s="357"/>
      <c r="I46" s="357"/>
      <c r="J46" s="357"/>
      <c r="K46" s="357"/>
      <c r="L46" s="357"/>
      <c r="M46" s="356"/>
      <c r="N46" s="121"/>
    </row>
    <row r="47" spans="2:19">
      <c r="B47" s="329"/>
      <c r="C47" s="337"/>
      <c r="D47" s="331"/>
      <c r="E47" s="331"/>
      <c r="F47" s="331"/>
      <c r="G47" s="331"/>
      <c r="H47" s="331"/>
      <c r="I47" s="331"/>
      <c r="J47" s="331"/>
      <c r="K47" s="331"/>
      <c r="L47" s="331"/>
      <c r="M47" s="330"/>
      <c r="N47" s="324"/>
    </row>
    <row r="48" spans="2:19">
      <c r="B48" s="329"/>
      <c r="C48" s="331"/>
      <c r="D48" s="331"/>
      <c r="E48" s="331"/>
      <c r="F48" s="331"/>
      <c r="G48" s="331"/>
      <c r="H48" s="331"/>
      <c r="I48" s="331"/>
      <c r="J48" s="331"/>
      <c r="K48" s="331"/>
      <c r="L48" s="331"/>
      <c r="M48" s="330"/>
      <c r="N48" s="324"/>
    </row>
    <row r="49" spans="2:21">
      <c r="B49" s="329"/>
      <c r="C49" s="333" t="s">
        <v>898</v>
      </c>
      <c r="D49" s="331"/>
      <c r="E49" s="331"/>
      <c r="F49" s="331"/>
      <c r="G49" s="331"/>
      <c r="H49" s="331"/>
      <c r="I49" s="331"/>
      <c r="J49" s="331"/>
      <c r="K49" s="331"/>
      <c r="L49" s="331"/>
      <c r="M49" s="330"/>
      <c r="N49" s="324"/>
    </row>
    <row r="50" spans="2:21" ht="15" thickBot="1">
      <c r="B50" s="329"/>
      <c r="C50" s="331"/>
      <c r="D50" s="337"/>
      <c r="E50" s="331"/>
      <c r="F50" s="331"/>
      <c r="G50" s="331"/>
      <c r="H50" s="331"/>
      <c r="I50" s="331"/>
      <c r="J50" s="331"/>
      <c r="K50" s="331"/>
      <c r="L50" s="331"/>
      <c r="M50" s="330"/>
      <c r="N50" s="324"/>
    </row>
    <row r="51" spans="2:21" ht="50" customHeight="1">
      <c r="B51" s="329"/>
      <c r="C51" s="512" t="s">
        <v>897</v>
      </c>
      <c r="D51" s="513"/>
      <c r="E51" s="498"/>
      <c r="F51" s="498"/>
      <c r="G51" s="499"/>
      <c r="H51" s="355"/>
      <c r="I51" s="355"/>
      <c r="J51" s="355"/>
      <c r="K51" s="337"/>
      <c r="L51" s="337"/>
      <c r="M51" s="336"/>
      <c r="N51" s="335"/>
      <c r="O51" s="334"/>
      <c r="P51" s="334"/>
      <c r="Q51" s="334"/>
      <c r="R51" s="334"/>
      <c r="S51" s="334"/>
      <c r="T51" s="334"/>
      <c r="U51" s="334"/>
    </row>
    <row r="52" spans="2:21" ht="50" customHeight="1">
      <c r="B52" s="329"/>
      <c r="C52" s="514" t="s">
        <v>896</v>
      </c>
      <c r="D52" s="515"/>
      <c r="E52" s="518" t="s">
        <v>1011</v>
      </c>
      <c r="F52" s="518"/>
      <c r="G52" s="519"/>
      <c r="H52" s="355"/>
      <c r="I52" s="355"/>
      <c r="J52" s="355"/>
      <c r="K52" s="337"/>
      <c r="L52" s="337"/>
      <c r="M52" s="336"/>
      <c r="N52" s="335"/>
      <c r="O52" s="334"/>
      <c r="P52" s="334"/>
      <c r="Q52" s="334"/>
      <c r="R52" s="334"/>
      <c r="S52" s="334"/>
      <c r="T52" s="334"/>
      <c r="U52" s="334"/>
    </row>
    <row r="53" spans="2:21" ht="50" customHeight="1" thickBot="1">
      <c r="B53" s="329"/>
      <c r="C53" s="516" t="s">
        <v>895</v>
      </c>
      <c r="D53" s="517"/>
      <c r="E53" s="520" t="s">
        <v>1012</v>
      </c>
      <c r="F53" s="520"/>
      <c r="G53" s="521"/>
      <c r="H53" s="355"/>
      <c r="I53" s="355"/>
      <c r="J53" s="355"/>
      <c r="K53" s="337"/>
      <c r="L53" s="337"/>
      <c r="M53" s="336"/>
      <c r="N53" s="335"/>
      <c r="O53" s="334"/>
      <c r="P53" s="334"/>
      <c r="Q53" s="334"/>
      <c r="R53" s="334"/>
      <c r="S53" s="334"/>
      <c r="T53" s="334"/>
      <c r="U53" s="334"/>
    </row>
    <row r="54" spans="2:21" customFormat="1" ht="15" customHeight="1" thickBot="1">
      <c r="B54" s="97"/>
      <c r="C54" s="166"/>
      <c r="D54" s="166"/>
      <c r="E54" s="166"/>
      <c r="F54" s="166"/>
      <c r="G54" s="166"/>
      <c r="H54" s="166"/>
      <c r="I54" s="166"/>
      <c r="J54" s="166"/>
      <c r="K54" s="166"/>
      <c r="L54" s="166"/>
      <c r="M54" s="100"/>
      <c r="N54" s="166"/>
    </row>
    <row r="55" spans="2:21" s="346" customFormat="1" ht="87.75" customHeight="1">
      <c r="B55" s="354"/>
      <c r="C55" s="353" t="s">
        <v>894</v>
      </c>
      <c r="D55" s="352" t="s">
        <v>893</v>
      </c>
      <c r="E55" s="352" t="s">
        <v>892</v>
      </c>
      <c r="F55" s="352" t="s">
        <v>891</v>
      </c>
      <c r="G55" s="352" t="s">
        <v>890</v>
      </c>
      <c r="H55" s="352" t="s">
        <v>889</v>
      </c>
      <c r="I55" s="352" t="s">
        <v>888</v>
      </c>
      <c r="J55" s="351" t="s">
        <v>887</v>
      </c>
      <c r="K55" s="350"/>
      <c r="L55" s="350"/>
      <c r="M55" s="349"/>
      <c r="N55" s="348"/>
      <c r="O55" s="347"/>
      <c r="P55" s="347"/>
      <c r="Q55" s="347"/>
      <c r="R55" s="347"/>
      <c r="S55" s="347"/>
      <c r="T55" s="347"/>
      <c r="U55" s="347"/>
    </row>
    <row r="56" spans="2:21" ht="30" customHeight="1">
      <c r="B56" s="329"/>
      <c r="C56" s="345" t="s">
        <v>886</v>
      </c>
      <c r="D56" s="343"/>
      <c r="E56" s="343"/>
      <c r="F56" s="343"/>
      <c r="G56" s="343"/>
      <c r="H56" s="343"/>
      <c r="I56" s="343"/>
      <c r="J56" s="342"/>
      <c r="K56" s="337"/>
      <c r="L56" s="337"/>
      <c r="M56" s="336"/>
      <c r="N56" s="335"/>
      <c r="O56" s="334"/>
      <c r="P56" s="334"/>
      <c r="Q56" s="334"/>
      <c r="R56" s="334"/>
      <c r="S56" s="334"/>
      <c r="T56" s="334"/>
      <c r="U56" s="334"/>
    </row>
    <row r="57" spans="2:21" ht="30" customHeight="1">
      <c r="B57" s="329"/>
      <c r="C57" s="345" t="s">
        <v>885</v>
      </c>
      <c r="D57" s="343"/>
      <c r="E57" s="343"/>
      <c r="F57" s="343"/>
      <c r="G57" s="343"/>
      <c r="H57" s="343"/>
      <c r="I57" s="343"/>
      <c r="J57" s="342"/>
      <c r="K57" s="337"/>
      <c r="L57" s="337"/>
      <c r="M57" s="336"/>
      <c r="N57" s="335"/>
      <c r="O57" s="334"/>
      <c r="P57" s="334"/>
      <c r="Q57" s="334"/>
      <c r="R57" s="334"/>
      <c r="S57" s="334"/>
      <c r="T57" s="334"/>
      <c r="U57" s="334"/>
    </row>
    <row r="58" spans="2:21" ht="30" customHeight="1">
      <c r="B58" s="329"/>
      <c r="C58" s="345" t="s">
        <v>884</v>
      </c>
      <c r="D58" s="343"/>
      <c r="E58" s="343"/>
      <c r="F58" s="343"/>
      <c r="G58" s="343"/>
      <c r="H58" s="343"/>
      <c r="I58" s="343"/>
      <c r="J58" s="342"/>
      <c r="K58" s="337"/>
      <c r="L58" s="337"/>
      <c r="M58" s="336"/>
      <c r="N58" s="335"/>
      <c r="O58" s="334"/>
      <c r="P58" s="334"/>
      <c r="Q58" s="334"/>
      <c r="R58" s="334"/>
      <c r="S58" s="334"/>
      <c r="T58" s="334"/>
      <c r="U58" s="334"/>
    </row>
    <row r="59" spans="2:21" ht="30" customHeight="1">
      <c r="B59" s="329"/>
      <c r="C59" s="345" t="s">
        <v>883</v>
      </c>
      <c r="D59" s="343"/>
      <c r="E59" s="343"/>
      <c r="F59" s="343"/>
      <c r="G59" s="343"/>
      <c r="H59" s="343"/>
      <c r="I59" s="343"/>
      <c r="J59" s="342"/>
      <c r="K59" s="337"/>
      <c r="L59" s="337"/>
      <c r="M59" s="336"/>
      <c r="N59" s="335"/>
      <c r="O59" s="334"/>
      <c r="P59" s="334"/>
      <c r="Q59" s="334"/>
      <c r="R59" s="334"/>
      <c r="S59" s="334"/>
      <c r="T59" s="334"/>
      <c r="U59" s="334"/>
    </row>
    <row r="60" spans="2:21" ht="30" customHeight="1">
      <c r="B60" s="329"/>
      <c r="C60" s="345" t="s">
        <v>882</v>
      </c>
      <c r="D60" s="344"/>
      <c r="E60" s="343"/>
      <c r="F60" s="343"/>
      <c r="G60" s="343"/>
      <c r="H60" s="343"/>
      <c r="I60" s="343"/>
      <c r="J60" s="342"/>
      <c r="K60" s="337"/>
      <c r="L60" s="337"/>
      <c r="M60" s="336"/>
      <c r="N60" s="335"/>
      <c r="O60" s="334"/>
      <c r="P60" s="334"/>
      <c r="Q60" s="334"/>
      <c r="R60" s="334"/>
      <c r="S60" s="334"/>
      <c r="T60" s="334"/>
      <c r="U60" s="334"/>
    </row>
    <row r="61" spans="2:21" ht="30" customHeight="1" thickBot="1">
      <c r="B61" s="329"/>
      <c r="C61" s="341"/>
      <c r="D61" s="340"/>
      <c r="E61" s="339"/>
      <c r="F61" s="339"/>
      <c r="G61" s="339"/>
      <c r="H61" s="339"/>
      <c r="I61" s="339"/>
      <c r="J61" s="338"/>
      <c r="K61" s="337"/>
      <c r="L61" s="337"/>
      <c r="M61" s="336"/>
      <c r="N61" s="335"/>
      <c r="O61" s="334"/>
      <c r="P61" s="334"/>
      <c r="Q61" s="334"/>
      <c r="R61" s="334"/>
      <c r="S61" s="334"/>
      <c r="T61" s="334"/>
      <c r="U61" s="334"/>
    </row>
    <row r="62" spans="2:21">
      <c r="B62" s="329"/>
      <c r="C62" s="331"/>
      <c r="D62" s="331"/>
      <c r="E62" s="331"/>
      <c r="F62" s="331"/>
      <c r="G62" s="331"/>
      <c r="H62" s="331"/>
      <c r="I62" s="331"/>
      <c r="J62" s="331"/>
      <c r="K62" s="331"/>
      <c r="L62" s="331"/>
      <c r="M62" s="330"/>
      <c r="N62" s="324"/>
    </row>
    <row r="63" spans="2:21">
      <c r="B63" s="329"/>
      <c r="C63" s="333" t="s">
        <v>881</v>
      </c>
      <c r="D63" s="331"/>
      <c r="E63" s="331"/>
      <c r="F63" s="331"/>
      <c r="G63" s="331"/>
      <c r="H63" s="331"/>
      <c r="I63" s="331"/>
      <c r="J63" s="331"/>
      <c r="K63" s="331"/>
      <c r="L63" s="331"/>
      <c r="M63" s="330"/>
      <c r="N63" s="324"/>
    </row>
    <row r="64" spans="2:21" ht="15" thickBot="1">
      <c r="B64" s="329"/>
      <c r="C64" s="333"/>
      <c r="D64" s="331"/>
      <c r="E64" s="331"/>
      <c r="F64" s="331"/>
      <c r="G64" s="331"/>
      <c r="H64" s="331"/>
      <c r="I64" s="331"/>
      <c r="J64" s="331"/>
      <c r="K64" s="331"/>
      <c r="L64" s="331"/>
      <c r="M64" s="330"/>
      <c r="N64" s="324"/>
    </row>
    <row r="65" spans="2:14" ht="60" customHeight="1" thickBot="1">
      <c r="B65" s="329"/>
      <c r="C65" s="529" t="s">
        <v>880</v>
      </c>
      <c r="D65" s="530"/>
      <c r="E65" s="504"/>
      <c r="F65" s="505"/>
      <c r="G65" s="331"/>
      <c r="H65" s="331"/>
      <c r="I65" s="331"/>
      <c r="J65" s="331"/>
      <c r="K65" s="331"/>
      <c r="L65" s="331"/>
      <c r="M65" s="330"/>
      <c r="N65" s="324"/>
    </row>
    <row r="66" spans="2:14" ht="15" thickBot="1">
      <c r="B66" s="329"/>
      <c r="C66" s="332"/>
      <c r="D66" s="332"/>
      <c r="E66" s="331"/>
      <c r="F66" s="331"/>
      <c r="G66" s="331"/>
      <c r="H66" s="331"/>
      <c r="I66" s="331"/>
      <c r="J66" s="331"/>
      <c r="K66" s="331"/>
      <c r="L66" s="331"/>
      <c r="M66" s="330"/>
      <c r="N66" s="324"/>
    </row>
    <row r="67" spans="2:14" ht="45" customHeight="1">
      <c r="B67" s="329"/>
      <c r="C67" s="531" t="s">
        <v>879</v>
      </c>
      <c r="D67" s="532"/>
      <c r="E67" s="532" t="s">
        <v>878</v>
      </c>
      <c r="F67" s="533"/>
      <c r="G67" s="331"/>
      <c r="H67" s="331"/>
      <c r="I67" s="331"/>
      <c r="J67" s="331"/>
      <c r="K67" s="331"/>
      <c r="L67" s="331"/>
      <c r="M67" s="330"/>
      <c r="N67" s="324"/>
    </row>
    <row r="68" spans="2:14" ht="45" customHeight="1">
      <c r="B68" s="329"/>
      <c r="C68" s="509" t="s">
        <v>694</v>
      </c>
      <c r="D68" s="510"/>
      <c r="E68" s="507" t="s">
        <v>1013</v>
      </c>
      <c r="F68" s="508"/>
      <c r="G68" s="331"/>
      <c r="H68" s="331"/>
      <c r="I68" s="331"/>
      <c r="J68" s="331"/>
      <c r="K68" s="331"/>
      <c r="L68" s="331"/>
      <c r="M68" s="330"/>
      <c r="N68" s="324"/>
    </row>
    <row r="69" spans="2:14" ht="32.25" customHeight="1" thickBot="1">
      <c r="B69" s="329"/>
      <c r="C69" s="506"/>
      <c r="D69" s="502"/>
      <c r="E69" s="502"/>
      <c r="F69" s="503"/>
      <c r="G69" s="331"/>
      <c r="H69" s="331"/>
      <c r="I69" s="331"/>
      <c r="J69" s="331"/>
      <c r="K69" s="331"/>
      <c r="L69" s="331"/>
      <c r="M69" s="330"/>
      <c r="N69" s="324"/>
    </row>
    <row r="70" spans="2:14">
      <c r="B70" s="329"/>
      <c r="C70" s="324"/>
      <c r="D70" s="324"/>
      <c r="E70" s="324"/>
      <c r="F70" s="324"/>
      <c r="G70" s="324"/>
      <c r="H70" s="324"/>
      <c r="I70" s="324"/>
      <c r="J70" s="324"/>
      <c r="K70" s="324"/>
      <c r="L70" s="324"/>
      <c r="M70" s="328"/>
      <c r="N70" s="324"/>
    </row>
    <row r="71" spans="2:14" ht="15" thickBot="1">
      <c r="B71" s="327"/>
      <c r="C71" s="326"/>
      <c r="D71" s="326"/>
      <c r="E71" s="326"/>
      <c r="F71" s="326"/>
      <c r="G71" s="326"/>
      <c r="H71" s="326"/>
      <c r="I71" s="326"/>
      <c r="J71" s="326"/>
      <c r="K71" s="326"/>
      <c r="L71" s="326"/>
      <c r="M71" s="325"/>
      <c r="N71" s="324"/>
    </row>
  </sheetData>
  <mergeCells count="37">
    <mergeCell ref="J12:J13"/>
    <mergeCell ref="C65:D65"/>
    <mergeCell ref="E65:F65"/>
    <mergeCell ref="C67:D67"/>
    <mergeCell ref="E67:F67"/>
    <mergeCell ref="E45:G45"/>
    <mergeCell ref="E46:G46"/>
    <mergeCell ref="C37:D37"/>
    <mergeCell ref="C38:D38"/>
    <mergeCell ref="E38:G38"/>
    <mergeCell ref="E37:G37"/>
    <mergeCell ref="C43:D43"/>
    <mergeCell ref="C44:D44"/>
    <mergeCell ref="C69:D69"/>
    <mergeCell ref="E69:F69"/>
    <mergeCell ref="E68:F68"/>
    <mergeCell ref="C68:D68"/>
    <mergeCell ref="C35:D35"/>
    <mergeCell ref="C41:D41"/>
    <mergeCell ref="C51:D51"/>
    <mergeCell ref="C52:D52"/>
    <mergeCell ref="C53:D53"/>
    <mergeCell ref="E52:G52"/>
    <mergeCell ref="E53:G53"/>
    <mergeCell ref="E51:G51"/>
    <mergeCell ref="C45:D45"/>
    <mergeCell ref="C46:D46"/>
    <mergeCell ref="E43:G43"/>
    <mergeCell ref="E44:G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63500</xdr:colOff>
                    <xdr:row>7</xdr:row>
                    <xdr:rowOff>292100</xdr:rowOff>
                  </from>
                  <to>
                    <xdr:col>6</xdr:col>
                    <xdr:colOff>508000</xdr:colOff>
                    <xdr:row>7</xdr:row>
                    <xdr:rowOff>444500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xdr:col>
                    <xdr:colOff>63500</xdr:colOff>
                    <xdr:row>7</xdr:row>
                    <xdr:rowOff>50800</xdr:rowOff>
                  </from>
                  <to>
                    <xdr:col>5</xdr:col>
                    <xdr:colOff>1866900</xdr:colOff>
                    <xdr:row>7</xdr:row>
                    <xdr:rowOff>254000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3372"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3373"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3374"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3375"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3376"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3377"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3378"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3379"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3380"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3381"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3382"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A7F1F-F798-4F03-8000-7DCB5EBEED8F}">
  <dimension ref="B1:I45"/>
  <sheetViews>
    <sheetView topLeftCell="A28" zoomScale="81" zoomScaleNormal="81" workbookViewId="0">
      <selection activeCell="D15" sqref="D15"/>
    </sheetView>
  </sheetViews>
  <sheetFormatPr defaultColWidth="9.36328125" defaultRowHeight="14"/>
  <cols>
    <col min="1" max="2" width="1.6328125" style="363" customWidth="1"/>
    <col min="3" max="3" width="50" style="363" customWidth="1"/>
    <col min="4" max="4" width="29.453125" style="363" customWidth="1"/>
    <col min="5" max="5" width="19.453125" style="363" customWidth="1"/>
    <col min="6" max="6" width="21.36328125" style="363" customWidth="1"/>
    <col min="7" max="7" width="26.36328125" style="363" customWidth="1"/>
    <col min="8" max="8" width="57.453125" style="363" bestFit="1" customWidth="1"/>
    <col min="9" max="10" width="1.6328125" style="363" customWidth="1"/>
    <col min="11" max="16384" width="9.36328125" style="363"/>
  </cols>
  <sheetData>
    <row r="1" spans="2:9" ht="14.5" thickBot="1"/>
    <row r="2" spans="2:9" ht="14.5" thickBot="1">
      <c r="B2" s="396"/>
      <c r="C2" s="395"/>
      <c r="D2" s="395"/>
      <c r="E2" s="395"/>
      <c r="F2" s="395"/>
      <c r="G2" s="395"/>
      <c r="H2" s="395"/>
      <c r="I2" s="394"/>
    </row>
    <row r="3" spans="2:9" ht="20.5" thickBot="1">
      <c r="B3" s="367"/>
      <c r="C3" s="542" t="s">
        <v>959</v>
      </c>
      <c r="D3" s="543"/>
      <c r="E3" s="543"/>
      <c r="F3" s="543"/>
      <c r="G3" s="543"/>
      <c r="H3" s="544"/>
      <c r="I3" s="383"/>
    </row>
    <row r="4" spans="2:9">
      <c r="B4" s="367"/>
      <c r="C4" s="364"/>
      <c r="D4" s="364"/>
      <c r="E4" s="364"/>
      <c r="F4" s="364"/>
      <c r="G4" s="364"/>
      <c r="H4" s="364"/>
      <c r="I4" s="383"/>
    </row>
    <row r="5" spans="2:9">
      <c r="B5" s="367"/>
      <c r="C5" s="364"/>
      <c r="D5" s="364"/>
      <c r="E5" s="364"/>
      <c r="F5" s="364"/>
      <c r="G5" s="364"/>
      <c r="H5" s="364"/>
      <c r="I5" s="383"/>
    </row>
    <row r="6" spans="2:9">
      <c r="B6" s="367"/>
      <c r="C6" s="384" t="s">
        <v>958</v>
      </c>
      <c r="D6" s="364"/>
      <c r="E6" s="364"/>
      <c r="F6" s="364"/>
      <c r="G6" s="364"/>
      <c r="H6" s="364"/>
      <c r="I6" s="383"/>
    </row>
    <row r="7" spans="2:9" ht="14.5" thickBot="1">
      <c r="B7" s="367"/>
      <c r="C7" s="364"/>
      <c r="D7" s="364"/>
      <c r="E7" s="364"/>
      <c r="F7" s="364"/>
      <c r="G7" s="364"/>
      <c r="H7" s="364"/>
      <c r="I7" s="383"/>
    </row>
    <row r="8" spans="2:9" ht="45" customHeight="1">
      <c r="B8" s="367"/>
      <c r="C8" s="512" t="s">
        <v>957</v>
      </c>
      <c r="D8" s="513"/>
      <c r="E8" s="546" t="s">
        <v>1014</v>
      </c>
      <c r="F8" s="546"/>
      <c r="G8" s="546"/>
      <c r="H8" s="547"/>
      <c r="I8" s="383"/>
    </row>
    <row r="9" spans="2:9" ht="45" customHeight="1" thickBot="1">
      <c r="B9" s="367"/>
      <c r="C9" s="516" t="s">
        <v>956</v>
      </c>
      <c r="D9" s="517"/>
      <c r="E9" s="502" t="s">
        <v>1015</v>
      </c>
      <c r="F9" s="502"/>
      <c r="G9" s="502"/>
      <c r="H9" s="503"/>
      <c r="I9" s="383"/>
    </row>
    <row r="10" spans="2:9" ht="15" customHeight="1" thickBot="1">
      <c r="B10" s="367"/>
      <c r="C10" s="545"/>
      <c r="D10" s="545"/>
      <c r="E10" s="548"/>
      <c r="F10" s="548"/>
      <c r="G10" s="548"/>
      <c r="H10" s="548"/>
      <c r="I10" s="383"/>
    </row>
    <row r="11" spans="2:9" ht="30" customHeight="1">
      <c r="B11" s="367"/>
      <c r="C11" s="492" t="s">
        <v>955</v>
      </c>
      <c r="D11" s="540"/>
      <c r="E11" s="540"/>
      <c r="F11" s="540"/>
      <c r="G11" s="540"/>
      <c r="H11" s="541"/>
      <c r="I11" s="383"/>
    </row>
    <row r="12" spans="2:9">
      <c r="B12" s="367"/>
      <c r="C12" s="393" t="s">
        <v>954</v>
      </c>
      <c r="D12" s="392" t="s">
        <v>953</v>
      </c>
      <c r="E12" s="392" t="s">
        <v>245</v>
      </c>
      <c r="F12" s="392" t="s">
        <v>243</v>
      </c>
      <c r="G12" s="392" t="s">
        <v>952</v>
      </c>
      <c r="H12" s="391" t="s">
        <v>948</v>
      </c>
      <c r="I12" s="383"/>
    </row>
    <row r="13" spans="2:9" ht="143.25" customHeight="1">
      <c r="B13" s="367"/>
      <c r="C13" s="417" t="s">
        <v>1016</v>
      </c>
      <c r="D13" s="418" t="s">
        <v>1017</v>
      </c>
      <c r="E13" s="419" t="s">
        <v>1018</v>
      </c>
      <c r="F13" s="390">
        <v>0</v>
      </c>
      <c r="G13" s="418" t="s">
        <v>1019</v>
      </c>
      <c r="H13" s="389" t="s">
        <v>1020</v>
      </c>
      <c r="I13" s="383"/>
    </row>
    <row r="14" spans="2:9" ht="189" customHeight="1">
      <c r="B14" s="367"/>
      <c r="C14" s="417" t="s">
        <v>1021</v>
      </c>
      <c r="D14" s="418" t="s">
        <v>1022</v>
      </c>
      <c r="E14" s="419" t="s">
        <v>1023</v>
      </c>
      <c r="F14" s="390">
        <v>0</v>
      </c>
      <c r="G14" s="390">
        <v>16</v>
      </c>
      <c r="H14" s="389" t="s">
        <v>1024</v>
      </c>
      <c r="I14" s="383"/>
    </row>
    <row r="15" spans="2:9" ht="161.25" customHeight="1">
      <c r="B15" s="367"/>
      <c r="C15" s="417" t="s">
        <v>1025</v>
      </c>
      <c r="D15" s="418" t="s">
        <v>1027</v>
      </c>
      <c r="E15" s="419" t="s">
        <v>1028</v>
      </c>
      <c r="F15" s="390">
        <v>0</v>
      </c>
      <c r="G15" s="390">
        <v>16</v>
      </c>
      <c r="H15" s="389" t="s">
        <v>837</v>
      </c>
      <c r="I15" s="383"/>
    </row>
    <row r="16" spans="2:9" ht="360" customHeight="1">
      <c r="B16" s="367"/>
      <c r="C16" s="417" t="s">
        <v>1029</v>
      </c>
      <c r="D16" s="418" t="s">
        <v>1017</v>
      </c>
      <c r="E16" s="419" t="s">
        <v>1030</v>
      </c>
      <c r="F16" s="390">
        <v>0</v>
      </c>
      <c r="G16" s="390" t="s">
        <v>1031</v>
      </c>
      <c r="H16" s="389" t="s">
        <v>837</v>
      </c>
      <c r="I16" s="383"/>
    </row>
    <row r="17" spans="2:9" ht="129.75" customHeight="1">
      <c r="B17" s="367"/>
      <c r="C17" s="417" t="s">
        <v>1032</v>
      </c>
      <c r="D17" s="418" t="s">
        <v>1026</v>
      </c>
      <c r="E17" s="419" t="s">
        <v>1033</v>
      </c>
      <c r="F17" s="390">
        <v>0</v>
      </c>
      <c r="G17" s="390" t="s">
        <v>1034</v>
      </c>
      <c r="H17" s="389" t="s">
        <v>1035</v>
      </c>
      <c r="I17" s="383"/>
    </row>
    <row r="18" spans="2:9" ht="30" customHeight="1" thickBot="1">
      <c r="B18" s="367"/>
      <c r="C18" s="388"/>
      <c r="D18" s="387"/>
      <c r="E18" s="387"/>
      <c r="F18" s="387"/>
      <c r="G18" s="387"/>
      <c r="H18" s="386"/>
      <c r="I18" s="383"/>
    </row>
    <row r="19" spans="2:9">
      <c r="B19" s="367"/>
      <c r="C19" s="364"/>
      <c r="D19" s="364"/>
      <c r="E19" s="364"/>
      <c r="F19" s="364"/>
      <c r="G19" s="364"/>
      <c r="H19" s="364"/>
      <c r="I19" s="383"/>
    </row>
    <row r="20" spans="2:9">
      <c r="B20" s="367"/>
      <c r="C20" s="332"/>
      <c r="D20" s="364"/>
      <c r="E20" s="364"/>
      <c r="F20" s="364"/>
      <c r="G20" s="364"/>
      <c r="H20" s="364"/>
      <c r="I20" s="383"/>
    </row>
    <row r="21" spans="2:9">
      <c r="B21" s="367"/>
      <c r="C21" s="384" t="s">
        <v>951</v>
      </c>
      <c r="D21" s="364"/>
      <c r="E21" s="364"/>
      <c r="F21" s="364"/>
      <c r="G21" s="364"/>
      <c r="H21" s="364"/>
      <c r="I21" s="383"/>
    </row>
    <row r="22" spans="2:9" ht="14.5" thickBot="1">
      <c r="B22" s="367"/>
      <c r="C22" s="384"/>
      <c r="D22" s="364"/>
      <c r="E22" s="364"/>
      <c r="F22" s="364"/>
      <c r="G22" s="364"/>
      <c r="H22" s="364"/>
      <c r="I22" s="383"/>
    </row>
    <row r="23" spans="2:9" ht="30" customHeight="1">
      <c r="B23" s="367"/>
      <c r="C23" s="553" t="s">
        <v>950</v>
      </c>
      <c r="D23" s="554"/>
      <c r="E23" s="554"/>
      <c r="F23" s="554"/>
      <c r="G23" s="554"/>
      <c r="H23" s="555"/>
      <c r="I23" s="383"/>
    </row>
    <row r="24" spans="2:9" ht="30" customHeight="1">
      <c r="B24" s="367"/>
      <c r="C24" s="549" t="s">
        <v>949</v>
      </c>
      <c r="D24" s="550"/>
      <c r="E24" s="550" t="s">
        <v>948</v>
      </c>
      <c r="F24" s="550"/>
      <c r="G24" s="550"/>
      <c r="H24" s="551"/>
      <c r="I24" s="383"/>
    </row>
    <row r="25" spans="2:9" ht="30" customHeight="1">
      <c r="B25" s="367"/>
      <c r="C25" s="509"/>
      <c r="D25" s="510"/>
      <c r="E25" s="507"/>
      <c r="F25" s="556"/>
      <c r="G25" s="556"/>
      <c r="H25" s="508"/>
      <c r="I25" s="383"/>
    </row>
    <row r="26" spans="2:9" ht="30" customHeight="1" thickBot="1">
      <c r="B26" s="367"/>
      <c r="C26" s="552"/>
      <c r="D26" s="520"/>
      <c r="E26" s="502"/>
      <c r="F26" s="502"/>
      <c r="G26" s="502"/>
      <c r="H26" s="503"/>
      <c r="I26" s="383"/>
    </row>
    <row r="27" spans="2:9">
      <c r="B27" s="367"/>
      <c r="C27" s="364"/>
      <c r="D27" s="364"/>
      <c r="E27" s="364"/>
      <c r="F27" s="364"/>
      <c r="G27" s="364"/>
      <c r="H27" s="364"/>
      <c r="I27" s="383"/>
    </row>
    <row r="28" spans="2:9">
      <c r="B28" s="367"/>
      <c r="C28" s="364"/>
      <c r="D28" s="364"/>
      <c r="E28" s="364"/>
      <c r="F28" s="364"/>
      <c r="G28" s="364"/>
      <c r="H28" s="364"/>
      <c r="I28" s="383"/>
    </row>
    <row r="29" spans="2:9">
      <c r="B29" s="367"/>
      <c r="C29" s="384" t="s">
        <v>947</v>
      </c>
      <c r="D29" s="384"/>
      <c r="E29" s="364"/>
      <c r="F29" s="364"/>
      <c r="G29" s="364"/>
      <c r="H29" s="364"/>
      <c r="I29" s="383"/>
    </row>
    <row r="30" spans="2:9" ht="14.5" thickBot="1">
      <c r="B30" s="367"/>
      <c r="C30" s="385"/>
      <c r="D30" s="364"/>
      <c r="E30" s="364"/>
      <c r="F30" s="364"/>
      <c r="G30" s="364"/>
      <c r="H30" s="364"/>
      <c r="I30" s="383"/>
    </row>
    <row r="31" spans="2:9" ht="45" customHeight="1">
      <c r="B31" s="367"/>
      <c r="C31" s="512" t="s">
        <v>946</v>
      </c>
      <c r="D31" s="513"/>
      <c r="E31" s="557" t="s">
        <v>1036</v>
      </c>
      <c r="F31" s="557"/>
      <c r="G31" s="557"/>
      <c r="H31" s="558"/>
      <c r="I31" s="383"/>
    </row>
    <row r="32" spans="2:9" ht="45" customHeight="1" thickBot="1">
      <c r="B32" s="367"/>
      <c r="C32" s="514" t="s">
        <v>945</v>
      </c>
      <c r="D32" s="515"/>
      <c r="E32" s="559" t="s">
        <v>1009</v>
      </c>
      <c r="F32" s="559"/>
      <c r="G32" s="559"/>
      <c r="H32" s="560"/>
      <c r="I32" s="383"/>
    </row>
    <row r="33" spans="2:9" ht="45" customHeight="1">
      <c r="B33" s="367"/>
      <c r="C33" s="514" t="s">
        <v>944</v>
      </c>
      <c r="D33" s="515"/>
      <c r="E33" s="557" t="s">
        <v>1037</v>
      </c>
      <c r="F33" s="557"/>
      <c r="G33" s="557"/>
      <c r="H33" s="558"/>
      <c r="I33" s="383"/>
    </row>
    <row r="34" spans="2:9" ht="45" customHeight="1">
      <c r="B34" s="367"/>
      <c r="C34" s="514" t="s">
        <v>943</v>
      </c>
      <c r="D34" s="515"/>
      <c r="E34" s="559" t="s">
        <v>1009</v>
      </c>
      <c r="F34" s="559"/>
      <c r="G34" s="559"/>
      <c r="H34" s="560"/>
      <c r="I34" s="383"/>
    </row>
    <row r="35" spans="2:9" ht="45" customHeight="1" thickBot="1">
      <c r="B35" s="367"/>
      <c r="C35" s="516" t="s">
        <v>942</v>
      </c>
      <c r="D35" s="517"/>
      <c r="E35" s="561" t="s">
        <v>1038</v>
      </c>
      <c r="F35" s="561"/>
      <c r="G35" s="561"/>
      <c r="H35" s="562"/>
      <c r="I35" s="383"/>
    </row>
    <row r="36" spans="2:9" customFormat="1" ht="15" customHeight="1">
      <c r="B36" s="97"/>
      <c r="C36" s="166"/>
      <c r="D36" s="166"/>
      <c r="E36" s="166"/>
      <c r="F36" s="166"/>
      <c r="G36" s="166"/>
      <c r="H36" s="166"/>
      <c r="I36" s="100"/>
    </row>
    <row r="37" spans="2:9">
      <c r="B37" s="367"/>
      <c r="C37" s="332"/>
      <c r="D37" s="364"/>
      <c r="E37" s="364"/>
      <c r="F37" s="364"/>
      <c r="G37" s="364"/>
      <c r="H37" s="364"/>
      <c r="I37" s="383"/>
    </row>
    <row r="38" spans="2:9">
      <c r="B38" s="367"/>
      <c r="C38" s="384" t="s">
        <v>941</v>
      </c>
      <c r="D38" s="364"/>
      <c r="E38" s="364"/>
      <c r="F38" s="364"/>
      <c r="G38" s="364"/>
      <c r="H38" s="364"/>
      <c r="I38" s="383"/>
    </row>
    <row r="39" spans="2:9" ht="14.5" thickBot="1">
      <c r="B39" s="367"/>
      <c r="C39" s="384"/>
      <c r="D39" s="364"/>
      <c r="E39" s="364"/>
      <c r="F39" s="364"/>
      <c r="G39" s="364"/>
      <c r="H39" s="364"/>
      <c r="I39" s="383"/>
    </row>
    <row r="40" spans="2:9" ht="45" customHeight="1">
      <c r="B40" s="367"/>
      <c r="C40" s="512" t="s">
        <v>940</v>
      </c>
      <c r="D40" s="513"/>
      <c r="E40" s="546"/>
      <c r="F40" s="546"/>
      <c r="G40" s="546"/>
      <c r="H40" s="547"/>
      <c r="I40" s="383"/>
    </row>
    <row r="41" spans="2:9" ht="45" customHeight="1">
      <c r="B41" s="367"/>
      <c r="C41" s="549" t="s">
        <v>939</v>
      </c>
      <c r="D41" s="550"/>
      <c r="E41" s="550" t="s">
        <v>878</v>
      </c>
      <c r="F41" s="550"/>
      <c r="G41" s="550"/>
      <c r="H41" s="551"/>
      <c r="I41" s="383"/>
    </row>
    <row r="42" spans="2:9" ht="45" customHeight="1">
      <c r="B42" s="367"/>
      <c r="C42" s="509" t="s">
        <v>837</v>
      </c>
      <c r="D42" s="510"/>
      <c r="E42" s="507"/>
      <c r="F42" s="556"/>
      <c r="G42" s="556"/>
      <c r="H42" s="508"/>
      <c r="I42" s="383"/>
    </row>
    <row r="43" spans="2:9" ht="45" customHeight="1" thickBot="1">
      <c r="B43" s="367"/>
      <c r="C43" s="563"/>
      <c r="D43" s="564"/>
      <c r="E43" s="565"/>
      <c r="F43" s="566"/>
      <c r="G43" s="566"/>
      <c r="H43" s="567"/>
      <c r="I43" s="383"/>
    </row>
    <row r="44" spans="2:9">
      <c r="B44" s="367"/>
      <c r="C44" s="364"/>
      <c r="D44" s="364"/>
      <c r="E44" s="364"/>
      <c r="F44" s="364"/>
      <c r="G44" s="364"/>
      <c r="H44" s="364"/>
      <c r="I44" s="383"/>
    </row>
    <row r="45" spans="2:9" ht="14.5" thickBot="1">
      <c r="B45" s="382"/>
      <c r="C45" s="381"/>
      <c r="D45" s="381"/>
      <c r="E45" s="381"/>
      <c r="F45" s="381"/>
      <c r="G45" s="381"/>
      <c r="H45" s="381"/>
      <c r="I45" s="380"/>
    </row>
  </sheetData>
  <mergeCells count="33">
    <mergeCell ref="C40:D40"/>
    <mergeCell ref="C41:D41"/>
    <mergeCell ref="E40:H40"/>
    <mergeCell ref="E41:H41"/>
    <mergeCell ref="C43:D43"/>
    <mergeCell ref="E43:H43"/>
    <mergeCell ref="C42:D42"/>
    <mergeCell ref="E42:H42"/>
    <mergeCell ref="C31:D31"/>
    <mergeCell ref="C32:D32"/>
    <mergeCell ref="C33:D33"/>
    <mergeCell ref="C34:D34"/>
    <mergeCell ref="C35:D35"/>
    <mergeCell ref="E31:H31"/>
    <mergeCell ref="E32:H32"/>
    <mergeCell ref="E33:H33"/>
    <mergeCell ref="E34:H34"/>
    <mergeCell ref="E35:H35"/>
    <mergeCell ref="C24:D24"/>
    <mergeCell ref="E24:H24"/>
    <mergeCell ref="C26:D26"/>
    <mergeCell ref="E26:H26"/>
    <mergeCell ref="C23:H23"/>
    <mergeCell ref="C25:D25"/>
    <mergeCell ref="E25:H25"/>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0</xdr:colOff>
                    <xdr:row>39</xdr:row>
                    <xdr:rowOff>0</xdr:rowOff>
                  </from>
                  <to>
                    <xdr:col>4</xdr:col>
                    <xdr:colOff>508000</xdr:colOff>
                    <xdr:row>40</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4</xdr:col>
                    <xdr:colOff>546100</xdr:colOff>
                    <xdr:row>39</xdr:row>
                    <xdr:rowOff>0</xdr:rowOff>
                  </from>
                  <to>
                    <xdr:col>4</xdr:col>
                    <xdr:colOff>1054100</xdr:colOff>
                    <xdr:row>40</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1041400</xdr:colOff>
                    <xdr:row>39</xdr:row>
                    <xdr:rowOff>0</xdr:rowOff>
                  </from>
                  <to>
                    <xdr:col>5</xdr:col>
                    <xdr:colOff>476250</xdr:colOff>
                    <xdr:row>40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68E8-75F2-40A8-8D11-AA9DDDB2DB21}">
  <dimension ref="B1:F34"/>
  <sheetViews>
    <sheetView topLeftCell="A28" workbookViewId="0">
      <selection activeCell="D8" sqref="D8"/>
    </sheetView>
  </sheetViews>
  <sheetFormatPr defaultColWidth="9.36328125" defaultRowHeight="14"/>
  <cols>
    <col min="1" max="2" width="1.6328125" style="21" customWidth="1"/>
    <col min="3" max="3" width="11.453125" style="397" customWidth="1"/>
    <col min="4" max="4" width="116" style="27" customWidth="1"/>
    <col min="5" max="6" width="1.6328125" style="21" customWidth="1"/>
    <col min="7" max="16384" width="9.36328125" style="21"/>
  </cols>
  <sheetData>
    <row r="1" spans="2:6" ht="10.5" customHeight="1" thickBot="1"/>
    <row r="2" spans="2:6" ht="14.5" thickBot="1">
      <c r="B2" s="415"/>
      <c r="C2" s="414"/>
      <c r="D2" s="413"/>
      <c r="E2" s="412"/>
    </row>
    <row r="3" spans="2:6" ht="20.5" thickBot="1">
      <c r="B3" s="405"/>
      <c r="C3" s="489" t="s">
        <v>981</v>
      </c>
      <c r="D3" s="491"/>
      <c r="E3" s="403"/>
    </row>
    <row r="4" spans="2:6" ht="20">
      <c r="B4" s="405"/>
      <c r="C4" s="411"/>
      <c r="D4" s="411"/>
      <c r="E4" s="403"/>
    </row>
    <row r="5" spans="2:6" ht="20">
      <c r="B5" s="405"/>
      <c r="C5" s="333" t="s">
        <v>980</v>
      </c>
      <c r="D5" s="411"/>
      <c r="E5" s="403"/>
    </row>
    <row r="6" spans="2:6" ht="14.5" thickBot="1">
      <c r="B6" s="405"/>
      <c r="C6" s="409"/>
      <c r="D6" s="359"/>
      <c r="E6" s="403"/>
    </row>
    <row r="7" spans="2:6" ht="30" customHeight="1">
      <c r="B7" s="405"/>
      <c r="C7" s="408" t="s">
        <v>967</v>
      </c>
      <c r="D7" s="407" t="s">
        <v>966</v>
      </c>
      <c r="E7" s="403"/>
    </row>
    <row r="8" spans="2:6" ht="42">
      <c r="B8" s="405"/>
      <c r="C8" s="393">
        <v>1</v>
      </c>
      <c r="D8" s="342" t="s">
        <v>979</v>
      </c>
      <c r="E8" s="403"/>
      <c r="F8" s="398"/>
    </row>
    <row r="9" spans="2:6">
      <c r="B9" s="405"/>
      <c r="C9" s="393">
        <v>2</v>
      </c>
      <c r="D9" s="342" t="s">
        <v>978</v>
      </c>
      <c r="E9" s="403"/>
    </row>
    <row r="10" spans="2:6" ht="42">
      <c r="B10" s="405"/>
      <c r="C10" s="393">
        <v>3</v>
      </c>
      <c r="D10" s="342" t="s">
        <v>977</v>
      </c>
      <c r="E10" s="403"/>
    </row>
    <row r="11" spans="2:6">
      <c r="B11" s="405"/>
      <c r="C11" s="393">
        <v>4</v>
      </c>
      <c r="D11" s="342" t="s">
        <v>976</v>
      </c>
      <c r="E11" s="403"/>
    </row>
    <row r="12" spans="2:6" ht="28">
      <c r="B12" s="405"/>
      <c r="C12" s="393">
        <v>5</v>
      </c>
      <c r="D12" s="342" t="s">
        <v>975</v>
      </c>
      <c r="E12" s="403"/>
    </row>
    <row r="13" spans="2:6">
      <c r="B13" s="405"/>
      <c r="C13" s="393">
        <v>6</v>
      </c>
      <c r="D13" s="342" t="s">
        <v>974</v>
      </c>
      <c r="E13" s="403"/>
    </row>
    <row r="14" spans="2:6" ht="28">
      <c r="B14" s="405"/>
      <c r="C14" s="393">
        <v>7</v>
      </c>
      <c r="D14" s="342" t="s">
        <v>973</v>
      </c>
      <c r="E14" s="403"/>
    </row>
    <row r="15" spans="2:6">
      <c r="B15" s="405"/>
      <c r="C15" s="393">
        <v>8</v>
      </c>
      <c r="D15" s="342" t="s">
        <v>972</v>
      </c>
      <c r="E15" s="403"/>
    </row>
    <row r="16" spans="2:6">
      <c r="B16" s="405"/>
      <c r="C16" s="393">
        <v>9</v>
      </c>
      <c r="D16" s="342" t="s">
        <v>971</v>
      </c>
      <c r="E16" s="403"/>
    </row>
    <row r="17" spans="2:5">
      <c r="B17" s="405"/>
      <c r="C17" s="393">
        <v>10</v>
      </c>
      <c r="D17" s="406" t="s">
        <v>970</v>
      </c>
      <c r="E17" s="403"/>
    </row>
    <row r="18" spans="2:5" ht="28.5" thickBot="1">
      <c r="B18" s="405"/>
      <c r="C18" s="404">
        <v>11</v>
      </c>
      <c r="D18" s="368" t="s">
        <v>969</v>
      </c>
      <c r="E18" s="403"/>
    </row>
    <row r="19" spans="2:5">
      <c r="B19" s="405"/>
      <c r="C19" s="410"/>
      <c r="D19" s="355"/>
      <c r="E19" s="403"/>
    </row>
    <row r="20" spans="2:5">
      <c r="B20" s="405"/>
      <c r="C20" s="333" t="s">
        <v>968</v>
      </c>
      <c r="D20" s="355"/>
      <c r="E20" s="403"/>
    </row>
    <row r="21" spans="2:5" ht="14.5" thickBot="1">
      <c r="B21" s="405"/>
      <c r="C21" s="409"/>
      <c r="D21" s="355"/>
      <c r="E21" s="403"/>
    </row>
    <row r="22" spans="2:5" ht="30" customHeight="1">
      <c r="B22" s="405"/>
      <c r="C22" s="408" t="s">
        <v>967</v>
      </c>
      <c r="D22" s="407" t="s">
        <v>966</v>
      </c>
      <c r="E22" s="403"/>
    </row>
    <row r="23" spans="2:5">
      <c r="B23" s="405"/>
      <c r="C23" s="393">
        <v>1</v>
      </c>
      <c r="D23" s="406" t="s">
        <v>965</v>
      </c>
      <c r="E23" s="403"/>
    </row>
    <row r="24" spans="2:5">
      <c r="B24" s="405"/>
      <c r="C24" s="393">
        <v>2</v>
      </c>
      <c r="D24" s="342" t="s">
        <v>964</v>
      </c>
      <c r="E24" s="403"/>
    </row>
    <row r="25" spans="2:5">
      <c r="B25" s="405"/>
      <c r="C25" s="393">
        <v>3</v>
      </c>
      <c r="D25" s="342" t="s">
        <v>963</v>
      </c>
      <c r="E25" s="403"/>
    </row>
    <row r="26" spans="2:5">
      <c r="B26" s="405"/>
      <c r="C26" s="393">
        <v>4</v>
      </c>
      <c r="D26" s="342" t="s">
        <v>962</v>
      </c>
      <c r="E26" s="403"/>
    </row>
    <row r="27" spans="2:5">
      <c r="B27" s="405"/>
      <c r="C27" s="393">
        <v>5</v>
      </c>
      <c r="D27" s="342" t="s">
        <v>961</v>
      </c>
      <c r="E27" s="403"/>
    </row>
    <row r="28" spans="2:5" ht="42.5" thickBot="1">
      <c r="B28" s="405"/>
      <c r="C28" s="404">
        <v>6</v>
      </c>
      <c r="D28" s="368" t="s">
        <v>960</v>
      </c>
      <c r="E28" s="403"/>
    </row>
    <row r="29" spans="2:5" ht="14.5" thickBot="1">
      <c r="B29" s="402"/>
      <c r="C29" s="401"/>
      <c r="D29" s="400"/>
      <c r="E29" s="399"/>
    </row>
    <row r="30" spans="2:5">
      <c r="D30" s="398"/>
    </row>
    <row r="31" spans="2:5">
      <c r="D31" s="398"/>
    </row>
    <row r="32" spans="2:5">
      <c r="D32" s="398"/>
    </row>
    <row r="33" spans="4:4">
      <c r="D33" s="398"/>
    </row>
    <row r="34" spans="4:4">
      <c r="D34" s="398"/>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37"/>
  <sheetViews>
    <sheetView topLeftCell="A29" zoomScaleNormal="100" zoomScalePageLayoutView="80" workbookViewId="0">
      <selection activeCell="I64" sqref="I64"/>
    </sheetView>
  </sheetViews>
  <sheetFormatPr defaultColWidth="8.81640625" defaultRowHeight="14.5"/>
  <cols>
    <col min="1" max="1" width="2.1796875" customWidth="1"/>
    <col min="2" max="2" width="2.36328125" customWidth="1"/>
    <col min="3" max="3" width="22.453125" style="11" customWidth="1"/>
    <col min="4" max="4" width="15.453125" customWidth="1"/>
    <col min="5" max="5" width="15" customWidth="1"/>
    <col min="6" max="6" width="18.81640625" customWidth="1"/>
    <col min="7" max="7" width="9.81640625" customWidth="1"/>
    <col min="8" max="8" width="29.36328125" customWidth="1"/>
    <col min="9" max="9" width="13.81640625" customWidth="1"/>
    <col min="10" max="10" width="2.6328125" customWidth="1"/>
    <col min="11" max="11" width="2" customWidth="1"/>
    <col min="12" max="12" width="40.6328125" customWidth="1"/>
  </cols>
  <sheetData>
    <row r="1" spans="1:52" ht="15" thickBot="1">
      <c r="A1" s="21"/>
      <c r="B1" s="21"/>
      <c r="C1" s="20"/>
      <c r="D1" s="21"/>
      <c r="E1" s="21"/>
      <c r="F1" s="21"/>
      <c r="G1" s="21"/>
      <c r="H1" s="104"/>
      <c r="I1" s="104"/>
      <c r="J1" s="21"/>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2" ht="15" thickBot="1">
      <c r="A2" s="21"/>
      <c r="B2" s="44"/>
      <c r="C2" s="45"/>
      <c r="D2" s="46"/>
      <c r="E2" s="46"/>
      <c r="F2" s="46"/>
      <c r="G2" s="46"/>
      <c r="H2" s="117"/>
      <c r="I2" s="117"/>
      <c r="J2" s="47"/>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row>
    <row r="3" spans="1:52" ht="20.5" thickBot="1">
      <c r="A3" s="21"/>
      <c r="B3" s="97"/>
      <c r="C3" s="435" t="s">
        <v>254</v>
      </c>
      <c r="D3" s="436"/>
      <c r="E3" s="436"/>
      <c r="F3" s="436"/>
      <c r="G3" s="436"/>
      <c r="H3" s="436"/>
      <c r="I3" s="437"/>
      <c r="J3" s="99"/>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row>
    <row r="4" spans="1:52" ht="15" customHeight="1">
      <c r="A4" s="21"/>
      <c r="B4" s="48"/>
      <c r="C4" s="591" t="s">
        <v>223</v>
      </c>
      <c r="D4" s="591"/>
      <c r="E4" s="591"/>
      <c r="F4" s="591"/>
      <c r="G4" s="591"/>
      <c r="H4" s="591"/>
      <c r="I4" s="591"/>
      <c r="J4" s="49"/>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row>
    <row r="5" spans="1:52" ht="15" customHeight="1">
      <c r="A5" s="21"/>
      <c r="B5" s="48"/>
      <c r="C5" s="141"/>
      <c r="D5" s="141"/>
      <c r="E5" s="141"/>
      <c r="F5" s="141"/>
      <c r="G5" s="141"/>
      <c r="H5" s="141"/>
      <c r="I5" s="141"/>
      <c r="J5" s="49"/>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row>
    <row r="6" spans="1:52">
      <c r="A6" s="21"/>
      <c r="B6" s="48"/>
      <c r="C6" s="50"/>
      <c r="D6" s="51"/>
      <c r="E6" s="51"/>
      <c r="F6" s="51"/>
      <c r="G6" s="51"/>
      <c r="H6" s="118"/>
      <c r="I6" s="118"/>
      <c r="J6" s="49"/>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row>
    <row r="7" spans="1:52" ht="15.75" customHeight="1" thickBot="1">
      <c r="A7" s="21"/>
      <c r="B7" s="48"/>
      <c r="C7" s="50"/>
      <c r="D7" s="593" t="s">
        <v>255</v>
      </c>
      <c r="E7" s="593"/>
      <c r="F7" s="593" t="s">
        <v>259</v>
      </c>
      <c r="G7" s="593"/>
      <c r="H7" s="116" t="s">
        <v>260</v>
      </c>
      <c r="I7" s="116" t="s">
        <v>232</v>
      </c>
      <c r="J7" s="49"/>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row>
    <row r="8" spans="1:52" s="11" customFormat="1" ht="49.5" customHeight="1" thickBot="1">
      <c r="A8" s="20"/>
      <c r="B8" s="53"/>
      <c r="C8" s="115" t="s">
        <v>252</v>
      </c>
      <c r="D8" s="568" t="s">
        <v>740</v>
      </c>
      <c r="E8" s="592"/>
      <c r="F8" s="570" t="s">
        <v>741</v>
      </c>
      <c r="G8" s="571"/>
      <c r="H8" s="294" t="s">
        <v>742</v>
      </c>
      <c r="I8" s="295" t="s">
        <v>20</v>
      </c>
      <c r="J8" s="5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row>
    <row r="9" spans="1:52" s="11" customFormat="1" ht="49.5" customHeight="1" thickBot="1">
      <c r="A9" s="20"/>
      <c r="B9" s="53"/>
      <c r="C9" s="115"/>
      <c r="D9" s="568" t="s">
        <v>743</v>
      </c>
      <c r="E9" s="592"/>
      <c r="F9" s="570" t="s">
        <v>741</v>
      </c>
      <c r="G9" s="571"/>
      <c r="H9" s="294" t="s">
        <v>742</v>
      </c>
      <c r="I9" s="295" t="s">
        <v>20</v>
      </c>
      <c r="J9" s="5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row>
    <row r="10" spans="1:52" s="11" customFormat="1" ht="49.5" customHeight="1" thickBot="1">
      <c r="A10" s="20"/>
      <c r="B10" s="53"/>
      <c r="C10" s="115"/>
      <c r="D10" s="568" t="s">
        <v>744</v>
      </c>
      <c r="E10" s="592"/>
      <c r="F10" s="570" t="s">
        <v>754</v>
      </c>
      <c r="G10" s="571"/>
      <c r="H10" s="294" t="s">
        <v>742</v>
      </c>
      <c r="I10" s="295" t="s">
        <v>20</v>
      </c>
      <c r="J10" s="5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row>
    <row r="11" spans="1:52" s="11" customFormat="1" ht="49.5" customHeight="1" thickBot="1">
      <c r="A11" s="20"/>
      <c r="B11" s="53"/>
      <c r="C11" s="115"/>
      <c r="D11" s="568" t="s">
        <v>745</v>
      </c>
      <c r="E11" s="592"/>
      <c r="F11" s="570" t="s">
        <v>741</v>
      </c>
      <c r="G11" s="571"/>
      <c r="H11" s="294" t="s">
        <v>757</v>
      </c>
      <c r="I11" s="295" t="s">
        <v>755</v>
      </c>
      <c r="J11" s="5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row>
    <row r="12" spans="1:52" s="11" customFormat="1" ht="49.5" customHeight="1" thickBot="1">
      <c r="A12" s="20"/>
      <c r="B12" s="53"/>
      <c r="C12" s="115"/>
      <c r="D12" s="568" t="s">
        <v>746</v>
      </c>
      <c r="E12" s="592"/>
      <c r="F12" s="570" t="s">
        <v>756</v>
      </c>
      <c r="G12" s="571"/>
      <c r="H12" s="294" t="s">
        <v>757</v>
      </c>
      <c r="I12" s="295" t="s">
        <v>755</v>
      </c>
      <c r="J12" s="5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row>
    <row r="13" spans="1:52" s="11" customFormat="1" ht="49.5" customHeight="1" thickBot="1">
      <c r="A13" s="20"/>
      <c r="B13" s="53"/>
      <c r="C13" s="115"/>
      <c r="D13" s="568" t="s">
        <v>747</v>
      </c>
      <c r="E13" s="592"/>
      <c r="F13" s="570" t="s">
        <v>758</v>
      </c>
      <c r="G13" s="571"/>
      <c r="H13" s="294" t="s">
        <v>759</v>
      </c>
      <c r="I13" s="295" t="s">
        <v>755</v>
      </c>
      <c r="J13" s="5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row>
    <row r="14" spans="1:52" s="11" customFormat="1" ht="49.5" customHeight="1" thickBot="1">
      <c r="A14" s="20"/>
      <c r="B14" s="53"/>
      <c r="C14" s="115"/>
      <c r="D14" s="568" t="s">
        <v>748</v>
      </c>
      <c r="E14" s="592"/>
      <c r="F14" s="570" t="s">
        <v>761</v>
      </c>
      <c r="G14" s="571"/>
      <c r="H14" s="294" t="s">
        <v>760</v>
      </c>
      <c r="I14" s="295" t="s">
        <v>755</v>
      </c>
      <c r="J14" s="5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row>
    <row r="15" spans="1:52" s="11" customFormat="1" ht="49.5" customHeight="1" thickBot="1">
      <c r="A15" s="20"/>
      <c r="B15" s="53"/>
      <c r="C15" s="115"/>
      <c r="D15" s="568" t="s">
        <v>749</v>
      </c>
      <c r="E15" s="592"/>
      <c r="F15" s="570" t="s">
        <v>762</v>
      </c>
      <c r="G15" s="571"/>
      <c r="H15" s="294" t="s">
        <v>764</v>
      </c>
      <c r="I15" s="295" t="s">
        <v>20</v>
      </c>
      <c r="J15" s="5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row>
    <row r="16" spans="1:52" s="11" customFormat="1" ht="49.5" customHeight="1" thickBot="1">
      <c r="A16" s="20"/>
      <c r="B16" s="53"/>
      <c r="C16" s="115"/>
      <c r="D16" s="568" t="s">
        <v>750</v>
      </c>
      <c r="E16" s="592"/>
      <c r="F16" s="570" t="s">
        <v>763</v>
      </c>
      <c r="G16" s="571"/>
      <c r="H16" s="294" t="s">
        <v>764</v>
      </c>
      <c r="I16" s="295" t="s">
        <v>20</v>
      </c>
      <c r="J16" s="5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row>
    <row r="17" spans="1:52" s="11" customFormat="1" ht="49.5" customHeight="1" thickBot="1">
      <c r="A17" s="20"/>
      <c r="B17" s="53"/>
      <c r="C17" s="115"/>
      <c r="D17" s="568" t="s">
        <v>751</v>
      </c>
      <c r="E17" s="592"/>
      <c r="F17" s="570" t="s">
        <v>765</v>
      </c>
      <c r="G17" s="571"/>
      <c r="H17" s="294" t="s">
        <v>766</v>
      </c>
      <c r="I17" s="295" t="s">
        <v>20</v>
      </c>
      <c r="J17" s="5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row>
    <row r="18" spans="1:52" s="11" customFormat="1" ht="49.5" customHeight="1" thickBot="1">
      <c r="A18" s="20"/>
      <c r="B18" s="53"/>
      <c r="C18" s="115"/>
      <c r="D18" s="568" t="s">
        <v>752</v>
      </c>
      <c r="E18" s="592"/>
      <c r="F18" s="570" t="s">
        <v>767</v>
      </c>
      <c r="G18" s="571"/>
      <c r="H18" s="294" t="s">
        <v>768</v>
      </c>
      <c r="I18" s="295" t="s">
        <v>755</v>
      </c>
      <c r="J18" s="5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row>
    <row r="19" spans="1:52" s="11" customFormat="1" ht="90.75" customHeight="1" thickBot="1">
      <c r="A19" s="20"/>
      <c r="B19" s="53"/>
      <c r="C19" s="115"/>
      <c r="D19" s="568" t="s">
        <v>753</v>
      </c>
      <c r="E19" s="592"/>
      <c r="F19" s="570" t="s">
        <v>769</v>
      </c>
      <c r="G19" s="571"/>
      <c r="H19" s="294" t="s">
        <v>818</v>
      </c>
      <c r="I19" s="295" t="s">
        <v>755</v>
      </c>
      <c r="J19" s="5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row>
    <row r="20" spans="1:52" s="11" customFormat="1" ht="18.75" customHeight="1" thickBot="1">
      <c r="A20" s="20"/>
      <c r="B20" s="53"/>
      <c r="C20" s="113"/>
      <c r="D20" s="55"/>
      <c r="E20" s="55"/>
      <c r="F20" s="55"/>
      <c r="G20" s="55"/>
      <c r="H20" s="122" t="s">
        <v>256</v>
      </c>
      <c r="I20" s="296" t="s">
        <v>20</v>
      </c>
      <c r="J20" s="5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row>
    <row r="21" spans="1:52" s="11" customFormat="1" ht="18.75" customHeight="1">
      <c r="A21" s="20"/>
      <c r="B21" s="53"/>
      <c r="C21" s="165"/>
      <c r="D21" s="55"/>
      <c r="E21" s="55"/>
      <c r="F21" s="55"/>
      <c r="G21" s="55"/>
      <c r="H21" s="123"/>
      <c r="I21" s="50"/>
      <c r="J21" s="5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row>
    <row r="22" spans="1:52" s="11" customFormat="1" ht="15" thickBot="1">
      <c r="A22" s="20"/>
      <c r="B22" s="53"/>
      <c r="C22" s="144"/>
      <c r="D22" s="597" t="s">
        <v>824</v>
      </c>
      <c r="E22" s="597"/>
      <c r="F22" s="597"/>
      <c r="G22" s="597"/>
      <c r="H22" s="597"/>
      <c r="I22" s="597"/>
      <c r="J22" s="5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row>
    <row r="23" spans="1:52" s="11" customFormat="1" ht="15" thickBot="1">
      <c r="A23" s="20"/>
      <c r="B23" s="53"/>
      <c r="C23" s="144"/>
      <c r="D23" s="91" t="s">
        <v>60</v>
      </c>
      <c r="E23" s="594" t="s">
        <v>684</v>
      </c>
      <c r="F23" s="595"/>
      <c r="G23" s="595"/>
      <c r="H23" s="596"/>
      <c r="I23" s="55"/>
      <c r="J23" s="5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row>
    <row r="24" spans="1:52" s="11" customFormat="1" ht="15" thickBot="1">
      <c r="A24" s="20"/>
      <c r="B24" s="53"/>
      <c r="C24" s="144"/>
      <c r="D24" s="91" t="s">
        <v>62</v>
      </c>
      <c r="E24" s="582" t="s">
        <v>685</v>
      </c>
      <c r="F24" s="583"/>
      <c r="G24" s="583"/>
      <c r="H24" s="584"/>
      <c r="I24" s="55"/>
      <c r="J24" s="5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row>
    <row r="25" spans="1:52" s="11" customFormat="1" ht="13.5" customHeight="1">
      <c r="A25" s="20"/>
      <c r="B25" s="53"/>
      <c r="C25" s="144"/>
      <c r="D25" s="55"/>
      <c r="E25" s="55"/>
      <c r="F25" s="55"/>
      <c r="G25" s="55"/>
      <c r="H25" s="55"/>
      <c r="I25" s="55"/>
      <c r="J25" s="5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row>
    <row r="26" spans="1:52" s="11" customFormat="1" ht="30.75" customHeight="1" thickBot="1">
      <c r="A26" s="20"/>
      <c r="B26" s="53"/>
      <c r="C26" s="456" t="s">
        <v>224</v>
      </c>
      <c r="D26" s="456"/>
      <c r="E26" s="456"/>
      <c r="F26" s="456"/>
      <c r="G26" s="456"/>
      <c r="H26" s="456"/>
      <c r="I26" s="118"/>
      <c r="J26" s="5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row>
    <row r="27" spans="1:52" s="11" customFormat="1" ht="30.75" customHeight="1">
      <c r="A27" s="20"/>
      <c r="B27" s="53"/>
      <c r="C27" s="120"/>
      <c r="D27" s="598" t="s">
        <v>825</v>
      </c>
      <c r="E27" s="599"/>
      <c r="F27" s="599"/>
      <c r="G27" s="599"/>
      <c r="H27" s="599"/>
      <c r="I27" s="600"/>
      <c r="J27" s="5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row>
    <row r="28" spans="1:52" s="11" customFormat="1" ht="30.75" customHeight="1">
      <c r="A28" s="20"/>
      <c r="B28" s="53"/>
      <c r="C28" s="120"/>
      <c r="D28" s="601"/>
      <c r="E28" s="602"/>
      <c r="F28" s="602"/>
      <c r="G28" s="602"/>
      <c r="H28" s="602"/>
      <c r="I28" s="603"/>
      <c r="J28" s="5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row>
    <row r="29" spans="1:52" s="11" customFormat="1" ht="30.75" customHeight="1">
      <c r="A29" s="20"/>
      <c r="B29" s="53"/>
      <c r="C29" s="120"/>
      <c r="D29" s="601"/>
      <c r="E29" s="602"/>
      <c r="F29" s="602"/>
      <c r="G29" s="602"/>
      <c r="H29" s="602"/>
      <c r="I29" s="603"/>
      <c r="J29" s="5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row>
    <row r="30" spans="1:52" s="11" customFormat="1" ht="89.25" customHeight="1" thickBot="1">
      <c r="A30" s="20"/>
      <c r="B30" s="53"/>
      <c r="C30" s="120"/>
      <c r="D30" s="604"/>
      <c r="E30" s="605"/>
      <c r="F30" s="605"/>
      <c r="G30" s="605"/>
      <c r="H30" s="605"/>
      <c r="I30" s="606"/>
      <c r="J30" s="5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row>
    <row r="31" spans="1:52" s="11" customFormat="1">
      <c r="A31" s="20"/>
      <c r="B31" s="53"/>
      <c r="C31" s="114"/>
      <c r="D31" s="114"/>
      <c r="E31" s="114"/>
      <c r="F31" s="120"/>
      <c r="G31" s="114"/>
      <c r="H31" s="118"/>
      <c r="I31" s="118"/>
      <c r="J31" s="5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row>
    <row r="32" spans="1:52" ht="15.75" customHeight="1" thickBot="1">
      <c r="A32" s="21"/>
      <c r="B32" s="53"/>
      <c r="C32" s="56"/>
      <c r="D32" s="593" t="s">
        <v>255</v>
      </c>
      <c r="E32" s="593"/>
      <c r="F32" s="593" t="s">
        <v>259</v>
      </c>
      <c r="G32" s="593"/>
      <c r="H32" s="116" t="s">
        <v>260</v>
      </c>
      <c r="I32" s="116" t="s">
        <v>232</v>
      </c>
      <c r="J32" s="54"/>
      <c r="K32" s="6"/>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row>
    <row r="33" spans="1:52" ht="40" customHeight="1" thickBot="1">
      <c r="A33" s="21"/>
      <c r="B33" s="53"/>
      <c r="C33" s="115" t="s">
        <v>253</v>
      </c>
      <c r="D33" s="568" t="s">
        <v>743</v>
      </c>
      <c r="E33" s="592"/>
      <c r="F33" s="570" t="s">
        <v>741</v>
      </c>
      <c r="G33" s="571"/>
      <c r="H33" s="294" t="s">
        <v>742</v>
      </c>
      <c r="I33" s="295" t="s">
        <v>20</v>
      </c>
      <c r="J33" s="54"/>
      <c r="K33" s="6"/>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row>
    <row r="34" spans="1:52" s="11" customFormat="1" ht="49.5" customHeight="1" thickBot="1">
      <c r="A34" s="20"/>
      <c r="B34" s="53"/>
      <c r="C34" s="115"/>
      <c r="D34" s="568" t="s">
        <v>744</v>
      </c>
      <c r="E34" s="592"/>
      <c r="F34" s="570" t="s">
        <v>754</v>
      </c>
      <c r="G34" s="571"/>
      <c r="H34" s="294" t="s">
        <v>742</v>
      </c>
      <c r="I34" s="295" t="s">
        <v>20</v>
      </c>
      <c r="J34" s="5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row>
    <row r="35" spans="1:52" s="11" customFormat="1" ht="49.5" customHeight="1" thickBot="1">
      <c r="A35" s="20"/>
      <c r="B35" s="53"/>
      <c r="C35" s="115"/>
      <c r="D35" s="568" t="s">
        <v>745</v>
      </c>
      <c r="E35" s="592"/>
      <c r="F35" s="570" t="s">
        <v>741</v>
      </c>
      <c r="G35" s="571"/>
      <c r="H35" s="294" t="s">
        <v>757</v>
      </c>
      <c r="I35" s="295" t="s">
        <v>755</v>
      </c>
      <c r="J35" s="5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row>
    <row r="36" spans="1:52" s="11" customFormat="1" ht="49.5" customHeight="1" thickBot="1">
      <c r="A36" s="20"/>
      <c r="B36" s="53"/>
      <c r="C36" s="115"/>
      <c r="D36" s="568" t="s">
        <v>746</v>
      </c>
      <c r="E36" s="592"/>
      <c r="F36" s="570" t="s">
        <v>756</v>
      </c>
      <c r="G36" s="571"/>
      <c r="H36" s="294" t="s">
        <v>757</v>
      </c>
      <c r="I36" s="295" t="s">
        <v>755</v>
      </c>
      <c r="J36" s="5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row>
    <row r="37" spans="1:52" s="11" customFormat="1" ht="49.5" customHeight="1" thickBot="1">
      <c r="A37" s="20"/>
      <c r="B37" s="53"/>
      <c r="C37" s="115"/>
      <c r="D37" s="568" t="s">
        <v>747</v>
      </c>
      <c r="E37" s="592"/>
      <c r="F37" s="570" t="s">
        <v>758</v>
      </c>
      <c r="G37" s="571"/>
      <c r="H37" s="294" t="s">
        <v>759</v>
      </c>
      <c r="I37" s="295" t="s">
        <v>20</v>
      </c>
      <c r="J37" s="5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row>
    <row r="38" spans="1:52" s="11" customFormat="1" ht="49.5" customHeight="1" thickBot="1">
      <c r="A38" s="20"/>
      <c r="B38" s="53"/>
      <c r="C38" s="115"/>
      <c r="D38" s="568" t="s">
        <v>748</v>
      </c>
      <c r="E38" s="592"/>
      <c r="F38" s="570" t="s">
        <v>761</v>
      </c>
      <c r="G38" s="571"/>
      <c r="H38" s="294" t="s">
        <v>760</v>
      </c>
      <c r="I38" s="295" t="s">
        <v>20</v>
      </c>
      <c r="J38" s="5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row>
    <row r="39" spans="1:52" s="11" customFormat="1" ht="49.5" customHeight="1" thickBot="1">
      <c r="A39" s="20"/>
      <c r="B39" s="53"/>
      <c r="C39" s="115"/>
      <c r="D39" s="568" t="s">
        <v>749</v>
      </c>
      <c r="E39" s="592"/>
      <c r="F39" s="570" t="s">
        <v>762</v>
      </c>
      <c r="G39" s="571"/>
      <c r="H39" s="294" t="s">
        <v>764</v>
      </c>
      <c r="I39" s="295" t="s">
        <v>20</v>
      </c>
      <c r="J39" s="5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row>
    <row r="40" spans="1:52" s="11" customFormat="1" ht="49.5" customHeight="1" thickBot="1">
      <c r="A40" s="20"/>
      <c r="B40" s="53"/>
      <c r="C40" s="115"/>
      <c r="D40" s="568" t="s">
        <v>750</v>
      </c>
      <c r="E40" s="592"/>
      <c r="F40" s="570" t="s">
        <v>763</v>
      </c>
      <c r="G40" s="571"/>
      <c r="H40" s="294" t="s">
        <v>764</v>
      </c>
      <c r="I40" s="295" t="s">
        <v>20</v>
      </c>
      <c r="J40" s="5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row>
    <row r="41" spans="1:52" s="11" customFormat="1" ht="49.5" customHeight="1" thickBot="1">
      <c r="A41" s="20"/>
      <c r="B41" s="53"/>
      <c r="C41" s="115"/>
      <c r="D41" s="568" t="s">
        <v>751</v>
      </c>
      <c r="E41" s="592"/>
      <c r="F41" s="570" t="s">
        <v>765</v>
      </c>
      <c r="G41" s="571"/>
      <c r="H41" s="294" t="s">
        <v>766</v>
      </c>
      <c r="I41" s="295" t="s">
        <v>20</v>
      </c>
      <c r="J41" s="5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row>
    <row r="42" spans="1:52" s="11" customFormat="1" ht="49.5" customHeight="1" thickBot="1">
      <c r="A42" s="20"/>
      <c r="B42" s="53"/>
      <c r="C42" s="115"/>
      <c r="D42" s="568" t="s">
        <v>752</v>
      </c>
      <c r="E42" s="592"/>
      <c r="F42" s="570" t="s">
        <v>767</v>
      </c>
      <c r="G42" s="571"/>
      <c r="H42" s="294" t="s">
        <v>768</v>
      </c>
      <c r="I42" s="295" t="s">
        <v>755</v>
      </c>
      <c r="J42" s="5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row>
    <row r="43" spans="1:52" s="11" customFormat="1" ht="69" customHeight="1" thickBot="1">
      <c r="A43" s="20"/>
      <c r="B43" s="53"/>
      <c r="C43" s="115"/>
      <c r="D43" s="568" t="s">
        <v>753</v>
      </c>
      <c r="E43" s="592"/>
      <c r="F43" s="570" t="s">
        <v>769</v>
      </c>
      <c r="G43" s="571"/>
      <c r="H43" s="294" t="s">
        <v>818</v>
      </c>
      <c r="I43" s="295" t="s">
        <v>20</v>
      </c>
      <c r="J43" s="5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row>
    <row r="44" spans="1:52" ht="48" customHeight="1" thickBot="1">
      <c r="A44" s="21"/>
      <c r="B44" s="53"/>
      <c r="C44" s="285"/>
      <c r="D44" s="50"/>
      <c r="E44" s="50"/>
      <c r="F44" s="50"/>
      <c r="G44" s="50"/>
      <c r="H44" s="122" t="s">
        <v>256</v>
      </c>
      <c r="I44" s="295" t="s">
        <v>20</v>
      </c>
      <c r="J44" s="5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row>
    <row r="45" spans="1:52" ht="18.75" customHeight="1" thickBot="1">
      <c r="A45" s="21"/>
      <c r="B45" s="53"/>
      <c r="C45" s="50"/>
      <c r="D45" s="163" t="s">
        <v>823</v>
      </c>
      <c r="E45" s="166"/>
      <c r="F45" s="50"/>
      <c r="G45" s="50"/>
      <c r="H45" s="123"/>
      <c r="I45" s="50"/>
      <c r="J45" s="5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row>
    <row r="46" spans="1:52" ht="15" thickBot="1">
      <c r="A46" s="21"/>
      <c r="B46" s="53"/>
      <c r="C46" s="50"/>
      <c r="D46" s="91" t="s">
        <v>60</v>
      </c>
      <c r="E46" s="607" t="s">
        <v>738</v>
      </c>
      <c r="F46" s="583"/>
      <c r="G46" s="583"/>
      <c r="H46" s="584"/>
      <c r="I46" s="50"/>
      <c r="J46" s="5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row>
    <row r="47" spans="1:52" ht="15" thickBot="1">
      <c r="A47" s="21"/>
      <c r="B47" s="53"/>
      <c r="C47" s="50"/>
      <c r="D47" s="91" t="s">
        <v>62</v>
      </c>
      <c r="E47" s="582" t="s">
        <v>739</v>
      </c>
      <c r="F47" s="583"/>
      <c r="G47" s="583"/>
      <c r="H47" s="584"/>
      <c r="I47" s="50"/>
      <c r="J47" s="5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row>
    <row r="48" spans="1:52">
      <c r="A48" s="21"/>
      <c r="B48" s="53"/>
      <c r="C48" s="50"/>
      <c r="D48" s="50"/>
      <c r="E48" s="50"/>
      <c r="F48" s="50"/>
      <c r="G48" s="50"/>
      <c r="H48" s="123"/>
      <c r="I48" s="50"/>
      <c r="J48" s="5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row>
    <row r="49" spans="1:52" ht="15" thickBot="1">
      <c r="A49" s="21"/>
      <c r="B49" s="53"/>
      <c r="C49" s="50"/>
      <c r="D49" s="593" t="s">
        <v>255</v>
      </c>
      <c r="E49" s="593"/>
      <c r="F49" s="593" t="s">
        <v>259</v>
      </c>
      <c r="G49" s="593"/>
      <c r="H49" s="116" t="s">
        <v>260</v>
      </c>
      <c r="I49" s="116" t="s">
        <v>232</v>
      </c>
      <c r="J49" s="5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row>
    <row r="50" spans="1:52" ht="117" customHeight="1" thickBot="1">
      <c r="A50" s="21"/>
      <c r="B50" s="53"/>
      <c r="C50" s="56"/>
      <c r="D50" s="585" t="s">
        <v>849</v>
      </c>
      <c r="E50" s="586"/>
      <c r="F50" s="570" t="s">
        <v>850</v>
      </c>
      <c r="G50" s="571"/>
      <c r="H50" s="314" t="s">
        <v>851</v>
      </c>
      <c r="I50" s="318" t="s">
        <v>843</v>
      </c>
      <c r="J50" s="54"/>
      <c r="K50" s="6"/>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row>
    <row r="51" spans="1:52" ht="40" customHeight="1" thickBot="1">
      <c r="A51" s="21"/>
      <c r="B51" s="53"/>
      <c r="C51" s="115" t="s">
        <v>285</v>
      </c>
      <c r="D51" s="585" t="s">
        <v>838</v>
      </c>
      <c r="E51" s="586"/>
      <c r="F51" s="570" t="s">
        <v>853</v>
      </c>
      <c r="G51" s="571"/>
      <c r="H51" s="314" t="s">
        <v>852</v>
      </c>
      <c r="I51" s="318" t="s">
        <v>843</v>
      </c>
      <c r="J51" s="54"/>
      <c r="K51" s="6"/>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row>
    <row r="52" spans="1:52" ht="40" customHeight="1" thickBot="1">
      <c r="A52" s="21"/>
      <c r="B52" s="53"/>
      <c r="C52" s="115"/>
      <c r="D52" s="585" t="s">
        <v>839</v>
      </c>
      <c r="E52" s="586"/>
      <c r="F52" s="570" t="s">
        <v>844</v>
      </c>
      <c r="G52" s="571"/>
      <c r="H52" s="314" t="s">
        <v>845</v>
      </c>
      <c r="I52" s="318" t="s">
        <v>755</v>
      </c>
      <c r="J52" s="54"/>
      <c r="K52" s="6"/>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row>
    <row r="53" spans="1:52" ht="40" customHeight="1" thickBot="1">
      <c r="A53" s="21"/>
      <c r="B53" s="53"/>
      <c r="C53" s="115"/>
      <c r="D53" s="585" t="s">
        <v>840</v>
      </c>
      <c r="E53" s="586"/>
      <c r="F53" s="570" t="s">
        <v>844</v>
      </c>
      <c r="G53" s="571"/>
      <c r="H53" s="314" t="s">
        <v>845</v>
      </c>
      <c r="I53" s="318" t="s">
        <v>755</v>
      </c>
      <c r="J53" s="54"/>
      <c r="K53" s="6"/>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row>
    <row r="54" spans="1:52" ht="40" customHeight="1" thickBot="1">
      <c r="A54" s="21"/>
      <c r="B54" s="53"/>
      <c r="C54" s="115"/>
      <c r="D54" s="585" t="s">
        <v>848</v>
      </c>
      <c r="E54" s="586"/>
      <c r="F54" s="570" t="s">
        <v>847</v>
      </c>
      <c r="G54" s="571"/>
      <c r="H54" s="314" t="s">
        <v>846</v>
      </c>
      <c r="I54" s="318" t="s">
        <v>755</v>
      </c>
      <c r="J54" s="54"/>
      <c r="K54" s="6"/>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row>
    <row r="55" spans="1:52" ht="48.75" customHeight="1" thickBot="1">
      <c r="A55" s="21"/>
      <c r="B55" s="53"/>
      <c r="C55" s="115"/>
      <c r="D55" s="568" t="s">
        <v>854</v>
      </c>
      <c r="E55" s="569"/>
      <c r="F55" s="570" t="s">
        <v>844</v>
      </c>
      <c r="G55" s="571"/>
      <c r="H55" s="314" t="s">
        <v>845</v>
      </c>
      <c r="I55" s="318" t="s">
        <v>755</v>
      </c>
      <c r="J55" s="54"/>
      <c r="K55" s="6"/>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row>
    <row r="56" spans="1:52" ht="81" customHeight="1" thickBot="1">
      <c r="A56" s="21"/>
      <c r="B56" s="53"/>
      <c r="C56" s="115"/>
      <c r="D56" s="568" t="s">
        <v>855</v>
      </c>
      <c r="E56" s="569"/>
      <c r="F56" s="570" t="s">
        <v>841</v>
      </c>
      <c r="G56" s="571"/>
      <c r="H56" s="314" t="s">
        <v>842</v>
      </c>
      <c r="I56" s="318" t="s">
        <v>874</v>
      </c>
      <c r="J56" s="54"/>
      <c r="K56" s="6"/>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row>
    <row r="57" spans="1:52" ht="42.75" customHeight="1" thickBot="1">
      <c r="A57" s="21"/>
      <c r="B57" s="53"/>
      <c r="C57" s="115"/>
      <c r="D57" s="568" t="s">
        <v>856</v>
      </c>
      <c r="E57" s="569"/>
      <c r="F57" s="570" t="s">
        <v>857</v>
      </c>
      <c r="G57" s="571"/>
      <c r="H57" s="314" t="s">
        <v>858</v>
      </c>
      <c r="I57" s="318" t="s">
        <v>843</v>
      </c>
      <c r="J57" s="54"/>
      <c r="K57" s="6"/>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row>
    <row r="58" spans="1:52" ht="55.5" customHeight="1" thickBot="1">
      <c r="A58" s="21"/>
      <c r="B58" s="53"/>
      <c r="C58" s="115"/>
      <c r="D58" s="568" t="s">
        <v>859</v>
      </c>
      <c r="E58" s="569"/>
      <c r="F58" s="570" t="s">
        <v>860</v>
      </c>
      <c r="G58" s="571"/>
      <c r="H58" s="314" t="s">
        <v>861</v>
      </c>
      <c r="I58" s="318" t="s">
        <v>843</v>
      </c>
      <c r="J58" s="54"/>
      <c r="K58" s="6"/>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row>
    <row r="59" spans="1:52" ht="60" customHeight="1" thickBot="1">
      <c r="A59" s="21"/>
      <c r="B59" s="53"/>
      <c r="C59" s="115"/>
      <c r="D59" s="568" t="s">
        <v>862</v>
      </c>
      <c r="E59" s="569"/>
      <c r="F59" s="570" t="s">
        <v>860</v>
      </c>
      <c r="G59" s="571"/>
      <c r="H59" s="314" t="s">
        <v>861</v>
      </c>
      <c r="I59" s="318" t="s">
        <v>843</v>
      </c>
      <c r="J59" s="54"/>
      <c r="K59" s="6"/>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row>
    <row r="60" spans="1:52" ht="69.75" customHeight="1" thickBot="1">
      <c r="A60" s="21"/>
      <c r="B60" s="53"/>
      <c r="C60" s="115"/>
      <c r="D60" s="568" t="s">
        <v>863</v>
      </c>
      <c r="E60" s="569"/>
      <c r="F60" s="570" t="s">
        <v>865</v>
      </c>
      <c r="G60" s="571"/>
      <c r="H60" s="314" t="s">
        <v>864</v>
      </c>
      <c r="I60" s="318" t="s">
        <v>843</v>
      </c>
      <c r="J60" s="54"/>
      <c r="K60" s="6"/>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row>
    <row r="61" spans="1:52" ht="43.5" customHeight="1" thickBot="1">
      <c r="A61" s="21"/>
      <c r="B61" s="53"/>
      <c r="C61" s="115"/>
      <c r="D61" s="568" t="s">
        <v>866</v>
      </c>
      <c r="E61" s="569"/>
      <c r="F61" s="570" t="s">
        <v>872</v>
      </c>
      <c r="G61" s="572"/>
      <c r="H61" s="314" t="s">
        <v>869</v>
      </c>
      <c r="I61" s="318" t="s">
        <v>20</v>
      </c>
      <c r="J61" s="54"/>
      <c r="K61" s="6"/>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row>
    <row r="62" spans="1:52" ht="55.5" customHeight="1" thickBot="1">
      <c r="A62" s="21"/>
      <c r="B62" s="53"/>
      <c r="C62" s="115"/>
      <c r="D62" s="568" t="s">
        <v>867</v>
      </c>
      <c r="E62" s="569"/>
      <c r="F62" s="570" t="s">
        <v>872</v>
      </c>
      <c r="G62" s="572"/>
      <c r="H62" s="314" t="s">
        <v>870</v>
      </c>
      <c r="I62" s="318" t="s">
        <v>755</v>
      </c>
      <c r="J62" s="54"/>
      <c r="K62" s="6"/>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row>
    <row r="63" spans="1:52" ht="40" customHeight="1" thickBot="1">
      <c r="A63" s="21"/>
      <c r="B63" s="53"/>
      <c r="C63" s="115"/>
      <c r="D63" s="568" t="s">
        <v>868</v>
      </c>
      <c r="E63" s="569"/>
      <c r="F63" s="570" t="s">
        <v>873</v>
      </c>
      <c r="G63" s="572"/>
      <c r="H63" s="314" t="s">
        <v>871</v>
      </c>
      <c r="I63" s="318" t="s">
        <v>755</v>
      </c>
      <c r="J63" s="54"/>
      <c r="K63" s="6"/>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row>
    <row r="64" spans="1:52" ht="48" customHeight="1" thickBot="1">
      <c r="A64" s="21"/>
      <c r="B64" s="53"/>
      <c r="C64" s="285"/>
      <c r="D64" s="50"/>
      <c r="E64" s="50"/>
      <c r="F64" s="50"/>
      <c r="G64" s="50"/>
      <c r="H64" s="122" t="s">
        <v>256</v>
      </c>
      <c r="I64" s="296" t="s">
        <v>20</v>
      </c>
      <c r="J64" s="5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row>
    <row r="65" spans="1:52" ht="21.75" customHeight="1" thickBot="1">
      <c r="A65" s="21"/>
      <c r="B65" s="53"/>
      <c r="C65" s="50"/>
      <c r="D65" s="163" t="s">
        <v>282</v>
      </c>
      <c r="E65" s="166"/>
      <c r="F65" s="50"/>
      <c r="G65" s="50"/>
      <c r="H65" s="123"/>
      <c r="I65" s="50"/>
      <c r="J65" s="5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row>
    <row r="66" spans="1:52" ht="15" thickBot="1">
      <c r="A66" s="21"/>
      <c r="B66" s="53"/>
      <c r="C66" s="50"/>
      <c r="D66" s="91" t="s">
        <v>60</v>
      </c>
      <c r="E66" s="582" t="s">
        <v>739</v>
      </c>
      <c r="F66" s="583"/>
      <c r="G66" s="583"/>
      <c r="H66" s="584"/>
      <c r="I66" s="50"/>
      <c r="J66" s="5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row>
    <row r="67" spans="1:52" ht="15" thickBot="1">
      <c r="A67" s="21"/>
      <c r="B67" s="53"/>
      <c r="C67" s="50"/>
      <c r="D67" s="91" t="s">
        <v>62</v>
      </c>
      <c r="E67" s="582" t="s">
        <v>738</v>
      </c>
      <c r="F67" s="583"/>
      <c r="G67" s="583"/>
      <c r="H67" s="584"/>
      <c r="I67" s="50"/>
      <c r="J67" s="5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row>
    <row r="68" spans="1:52" ht="15" thickBot="1">
      <c r="A68" s="21"/>
      <c r="B68" s="53"/>
      <c r="C68" s="50"/>
      <c r="D68" s="91"/>
      <c r="E68" s="50"/>
      <c r="F68" s="50"/>
      <c r="G68" s="50"/>
      <c r="H68" s="50"/>
      <c r="I68" s="50"/>
      <c r="J68" s="5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row>
    <row r="69" spans="1:52" ht="44.25" customHeight="1" thickBot="1">
      <c r="A69" s="21"/>
      <c r="B69" s="53"/>
      <c r="C69" s="50"/>
      <c r="D69" s="587" t="s">
        <v>261</v>
      </c>
      <c r="E69" s="587"/>
      <c r="F69" s="588" t="s">
        <v>875</v>
      </c>
      <c r="G69" s="589"/>
      <c r="H69" s="589"/>
      <c r="I69" s="590"/>
      <c r="J69" s="5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row>
    <row r="70" spans="1:52" ht="13.5" customHeight="1">
      <c r="A70" s="21"/>
      <c r="B70" s="53"/>
      <c r="C70" s="121"/>
      <c r="D70" s="57"/>
      <c r="E70" s="57"/>
      <c r="F70" s="57"/>
      <c r="G70" s="57"/>
      <c r="H70" s="118"/>
      <c r="I70" s="118"/>
      <c r="J70" s="5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row>
    <row r="71" spans="1:52" s="11" customFormat="1" ht="18.75" customHeight="1" thickBot="1">
      <c r="A71" s="20"/>
      <c r="B71" s="53"/>
      <c r="C71" s="57"/>
      <c r="D71" s="51"/>
      <c r="E71" s="51"/>
      <c r="F71" s="51"/>
      <c r="G71" s="90" t="s">
        <v>225</v>
      </c>
      <c r="H71" s="118"/>
      <c r="I71" s="118"/>
      <c r="J71" s="5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row>
    <row r="72" spans="1:52" s="11" customFormat="1" ht="15.75" customHeight="1">
      <c r="A72" s="20"/>
      <c r="B72" s="53"/>
      <c r="C72" s="50"/>
      <c r="D72" s="51"/>
      <c r="E72" s="51"/>
      <c r="F72" s="32" t="s">
        <v>226</v>
      </c>
      <c r="G72" s="576" t="s">
        <v>293</v>
      </c>
      <c r="H72" s="577"/>
      <c r="I72" s="578"/>
      <c r="J72" s="5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row>
    <row r="73" spans="1:52" s="11" customFormat="1" ht="78" customHeight="1">
      <c r="A73" s="20"/>
      <c r="B73" s="53"/>
      <c r="C73" s="50"/>
      <c r="D73" s="51"/>
      <c r="E73" s="51"/>
      <c r="F73" s="33" t="s">
        <v>227</v>
      </c>
      <c r="G73" s="579" t="s">
        <v>294</v>
      </c>
      <c r="H73" s="580"/>
      <c r="I73" s="581"/>
      <c r="J73" s="5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row>
    <row r="74" spans="1:52" s="11" customFormat="1" ht="54.75" customHeight="1">
      <c r="A74" s="20"/>
      <c r="B74" s="53"/>
      <c r="C74" s="50"/>
      <c r="D74" s="51"/>
      <c r="E74" s="51"/>
      <c r="F74" s="33" t="s">
        <v>228</v>
      </c>
      <c r="G74" s="579" t="s">
        <v>295</v>
      </c>
      <c r="H74" s="580"/>
      <c r="I74" s="581"/>
      <c r="J74" s="5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row>
    <row r="75" spans="1:52" s="11" customFormat="1" ht="58.5" customHeight="1">
      <c r="A75" s="20"/>
      <c r="B75" s="53"/>
      <c r="C75" s="50"/>
      <c r="D75" s="51"/>
      <c r="E75" s="51"/>
      <c r="F75" s="33" t="s">
        <v>229</v>
      </c>
      <c r="G75" s="579" t="s">
        <v>296</v>
      </c>
      <c r="H75" s="580"/>
      <c r="I75" s="581"/>
      <c r="J75" s="5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row>
    <row r="76" spans="1:52" ht="60" customHeight="1">
      <c r="A76" s="21"/>
      <c r="B76" s="53"/>
      <c r="C76" s="50"/>
      <c r="D76" s="51"/>
      <c r="E76" s="51"/>
      <c r="F76" s="33" t="s">
        <v>230</v>
      </c>
      <c r="G76" s="579" t="s">
        <v>297</v>
      </c>
      <c r="H76" s="580"/>
      <c r="I76" s="581"/>
      <c r="J76" s="5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row>
    <row r="77" spans="1:52" ht="54" customHeight="1" thickBot="1">
      <c r="A77" s="21"/>
      <c r="B77" s="48"/>
      <c r="C77" s="50"/>
      <c r="D77" s="51"/>
      <c r="E77" s="51"/>
      <c r="F77" s="34" t="s">
        <v>231</v>
      </c>
      <c r="G77" s="573" t="s">
        <v>298</v>
      </c>
      <c r="H77" s="574"/>
      <c r="I77" s="575"/>
      <c r="J77" s="49"/>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row>
    <row r="78" spans="1:52" ht="61.5" customHeight="1" thickBot="1">
      <c r="A78" s="21"/>
      <c r="B78" s="48"/>
      <c r="C78" s="50"/>
      <c r="D78" s="60"/>
      <c r="E78" s="60"/>
      <c r="F78" s="60"/>
      <c r="G78" s="60"/>
      <c r="H78" s="119"/>
      <c r="I78" s="119"/>
      <c r="J78" s="49"/>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row>
    <row r="79" spans="1:52" ht="15" thickBot="1">
      <c r="A79" s="21"/>
      <c r="B79" s="58"/>
      <c r="C79" s="59"/>
      <c r="D79" s="104"/>
      <c r="E79" s="104"/>
      <c r="F79" s="104"/>
      <c r="G79" s="104"/>
      <c r="H79" s="104"/>
      <c r="I79" s="104"/>
      <c r="J79" s="61"/>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row>
    <row r="80" spans="1:52" ht="50" customHeight="1">
      <c r="A80" s="21"/>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row>
    <row r="81" spans="1:52" ht="50" customHeight="1">
      <c r="A81" s="21"/>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row>
    <row r="82" spans="1:52" ht="49.5" customHeight="1">
      <c r="A82" s="21"/>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row>
    <row r="83" spans="1:52" ht="50" customHeight="1">
      <c r="A83" s="21"/>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row>
    <row r="84" spans="1:52" ht="50" customHeight="1">
      <c r="A84" s="21"/>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row>
    <row r="85" spans="1:52" ht="50" customHeight="1">
      <c r="A85" s="21"/>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row>
    <row r="86" spans="1:52">
      <c r="A86" s="21"/>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row>
    <row r="87" spans="1:52">
      <c r="A87" s="21"/>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row>
    <row r="88" spans="1:52">
      <c r="A88" s="21"/>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row>
    <row r="89" spans="1:52">
      <c r="A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row>
    <row r="90" spans="1:5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row>
    <row r="91" spans="1:52">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row>
    <row r="92" spans="1:52">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row>
    <row r="93" spans="1:52">
      <c r="A93" s="104"/>
      <c r="B93" s="104"/>
      <c r="C93" s="104"/>
      <c r="D93" s="104"/>
      <c r="E93" s="104"/>
      <c r="F93" s="104"/>
      <c r="G93" s="104"/>
      <c r="H93" s="104"/>
      <c r="I93" s="104"/>
      <c r="J93" s="104"/>
      <c r="K93" s="104"/>
    </row>
    <row r="94" spans="1:52">
      <c r="A94" s="104"/>
      <c r="B94" s="104"/>
      <c r="C94" s="104"/>
      <c r="D94" s="104"/>
      <c r="E94" s="104"/>
      <c r="F94" s="104"/>
      <c r="G94" s="104"/>
      <c r="H94" s="104"/>
      <c r="I94" s="104"/>
      <c r="J94" s="104"/>
      <c r="K94" s="104"/>
    </row>
    <row r="95" spans="1:52">
      <c r="A95" s="104"/>
      <c r="B95" s="104"/>
      <c r="C95" s="104"/>
      <c r="D95" s="104"/>
      <c r="E95" s="104"/>
      <c r="F95" s="104"/>
      <c r="G95" s="104"/>
      <c r="H95" s="104"/>
      <c r="I95" s="104"/>
      <c r="J95" s="104"/>
      <c r="K95" s="104"/>
    </row>
    <row r="96" spans="1:52">
      <c r="A96" s="104"/>
      <c r="B96" s="104"/>
      <c r="C96" s="104"/>
      <c r="D96" s="104"/>
      <c r="E96" s="104"/>
      <c r="F96" s="104"/>
      <c r="G96" s="104"/>
      <c r="H96" s="104"/>
      <c r="I96" s="104"/>
      <c r="J96" s="104"/>
      <c r="K96" s="104"/>
    </row>
    <row r="97" spans="1:11">
      <c r="A97" s="104"/>
      <c r="B97" s="104"/>
      <c r="C97" s="104"/>
      <c r="D97" s="104"/>
      <c r="E97" s="104"/>
      <c r="F97" s="104"/>
      <c r="G97" s="104"/>
      <c r="H97" s="104"/>
      <c r="I97" s="104"/>
      <c r="J97" s="104"/>
      <c r="K97" s="104"/>
    </row>
    <row r="98" spans="1:11">
      <c r="A98" s="104"/>
      <c r="B98" s="104"/>
      <c r="C98" s="104"/>
      <c r="D98" s="104"/>
      <c r="E98" s="104"/>
      <c r="F98" s="104"/>
      <c r="G98" s="104"/>
      <c r="H98" s="104"/>
      <c r="I98" s="104"/>
      <c r="J98" s="104"/>
      <c r="K98" s="104"/>
    </row>
    <row r="99" spans="1:11">
      <c r="A99" s="104"/>
      <c r="B99" s="104"/>
      <c r="C99" s="104"/>
      <c r="D99" s="104"/>
      <c r="E99" s="104"/>
      <c r="F99" s="104"/>
      <c r="G99" s="104"/>
      <c r="H99" s="104"/>
      <c r="I99" s="104"/>
      <c r="J99" s="104"/>
      <c r="K99" s="104"/>
    </row>
    <row r="100" spans="1:11">
      <c r="A100" s="104"/>
      <c r="B100" s="104"/>
      <c r="C100" s="104"/>
      <c r="D100" s="104"/>
      <c r="E100" s="104"/>
      <c r="F100" s="104"/>
      <c r="G100" s="104"/>
      <c r="H100" s="104"/>
      <c r="I100" s="104"/>
      <c r="J100" s="104"/>
      <c r="K100" s="104"/>
    </row>
    <row r="101" spans="1:11">
      <c r="A101" s="104"/>
      <c r="B101" s="104"/>
      <c r="C101" s="104"/>
      <c r="D101" s="104"/>
      <c r="E101" s="104"/>
      <c r="F101" s="104"/>
      <c r="G101" s="104"/>
      <c r="H101" s="104"/>
      <c r="I101" s="104"/>
      <c r="J101" s="104"/>
      <c r="K101" s="104"/>
    </row>
    <row r="102" spans="1:11">
      <c r="A102" s="104"/>
      <c r="B102" s="104"/>
      <c r="C102" s="104"/>
      <c r="D102" s="104"/>
      <c r="E102" s="104"/>
      <c r="F102" s="104"/>
      <c r="G102" s="104"/>
      <c r="H102" s="104"/>
      <c r="I102" s="104"/>
      <c r="J102" s="104"/>
      <c r="K102" s="104"/>
    </row>
    <row r="103" spans="1:11">
      <c r="A103" s="104"/>
      <c r="B103" s="104"/>
      <c r="C103" s="104"/>
      <c r="D103" s="104"/>
      <c r="E103" s="104"/>
      <c r="F103" s="104"/>
      <c r="G103" s="104"/>
      <c r="H103" s="104"/>
      <c r="I103" s="104"/>
      <c r="J103" s="104"/>
      <c r="K103" s="104"/>
    </row>
    <row r="104" spans="1:11">
      <c r="A104" s="104"/>
      <c r="B104" s="104"/>
      <c r="C104" s="104"/>
      <c r="D104" s="104"/>
      <c r="E104" s="104"/>
      <c r="F104" s="104"/>
      <c r="G104" s="104"/>
      <c r="H104" s="104"/>
      <c r="I104" s="104"/>
      <c r="J104" s="104"/>
      <c r="K104" s="104"/>
    </row>
    <row r="105" spans="1:11">
      <c r="A105" s="104"/>
      <c r="B105" s="104"/>
      <c r="C105" s="104"/>
      <c r="D105" s="104"/>
      <c r="E105" s="104"/>
      <c r="F105" s="104"/>
      <c r="G105" s="104"/>
      <c r="H105" s="104"/>
      <c r="I105" s="104"/>
      <c r="J105" s="104"/>
      <c r="K105" s="104"/>
    </row>
    <row r="106" spans="1:11">
      <c r="A106" s="104"/>
      <c r="B106" s="104"/>
      <c r="C106" s="104"/>
      <c r="D106" s="104"/>
      <c r="E106" s="104"/>
      <c r="F106" s="104"/>
      <c r="G106" s="104"/>
      <c r="H106" s="104"/>
      <c r="I106" s="104"/>
      <c r="J106" s="104"/>
      <c r="K106" s="104"/>
    </row>
    <row r="107" spans="1:11">
      <c r="A107" s="104"/>
      <c r="B107" s="104"/>
      <c r="C107" s="104"/>
      <c r="D107" s="104"/>
      <c r="E107" s="104"/>
      <c r="F107" s="104"/>
      <c r="G107" s="104"/>
      <c r="H107" s="104"/>
      <c r="I107" s="104"/>
      <c r="J107" s="104"/>
      <c r="K107" s="104"/>
    </row>
    <row r="108" spans="1:11">
      <c r="A108" s="104"/>
      <c r="B108" s="104"/>
      <c r="C108" s="104"/>
      <c r="D108" s="104"/>
      <c r="E108" s="104"/>
      <c r="F108" s="104"/>
      <c r="G108" s="104"/>
      <c r="H108" s="104"/>
      <c r="I108" s="104"/>
      <c r="J108" s="104"/>
      <c r="K108" s="104"/>
    </row>
    <row r="109" spans="1:11">
      <c r="A109" s="104"/>
      <c r="B109" s="104"/>
      <c r="C109" s="104"/>
      <c r="D109" s="104"/>
      <c r="E109" s="104"/>
      <c r="F109" s="104"/>
      <c r="G109" s="104"/>
      <c r="H109" s="104"/>
      <c r="I109" s="104"/>
      <c r="J109" s="104"/>
      <c r="K109" s="104"/>
    </row>
    <row r="110" spans="1:11">
      <c r="A110" s="104"/>
      <c r="B110" s="104"/>
      <c r="C110" s="104"/>
      <c r="D110" s="104"/>
      <c r="E110" s="104"/>
      <c r="F110" s="104"/>
      <c r="G110" s="104"/>
      <c r="H110" s="104"/>
      <c r="I110" s="104"/>
      <c r="J110" s="104"/>
      <c r="K110" s="104"/>
    </row>
    <row r="111" spans="1:11">
      <c r="A111" s="104"/>
      <c r="B111" s="104"/>
      <c r="C111" s="104"/>
      <c r="D111" s="104"/>
      <c r="E111" s="104"/>
      <c r="F111" s="104"/>
      <c r="G111" s="104"/>
      <c r="H111" s="104"/>
      <c r="I111" s="104"/>
      <c r="J111" s="104"/>
      <c r="K111" s="104"/>
    </row>
    <row r="112" spans="1:11">
      <c r="A112" s="104"/>
      <c r="B112" s="104"/>
      <c r="C112" s="104"/>
      <c r="D112" s="104"/>
      <c r="E112" s="104"/>
      <c r="F112" s="104"/>
      <c r="G112" s="104"/>
      <c r="H112" s="104"/>
      <c r="I112" s="104"/>
      <c r="J112" s="104"/>
      <c r="K112" s="104"/>
    </row>
    <row r="113" spans="1:11">
      <c r="A113" s="104"/>
      <c r="B113" s="104"/>
      <c r="C113" s="104"/>
      <c r="D113" s="104"/>
      <c r="E113" s="104"/>
      <c r="F113" s="104"/>
      <c r="G113" s="104"/>
      <c r="H113" s="104"/>
      <c r="I113" s="104"/>
      <c r="J113" s="104"/>
      <c r="K113" s="104"/>
    </row>
    <row r="114" spans="1:11">
      <c r="A114" s="104"/>
      <c r="B114" s="104"/>
      <c r="C114" s="104"/>
      <c r="D114" s="104"/>
      <c r="E114" s="104"/>
      <c r="F114" s="104"/>
      <c r="G114" s="104"/>
      <c r="H114" s="104"/>
      <c r="I114" s="104"/>
      <c r="J114" s="104"/>
      <c r="K114" s="104"/>
    </row>
    <row r="115" spans="1:11">
      <c r="A115" s="104"/>
      <c r="B115" s="104"/>
      <c r="C115" s="104"/>
      <c r="D115" s="104"/>
      <c r="E115" s="104"/>
      <c r="F115" s="104"/>
      <c r="G115" s="104"/>
      <c r="H115" s="104"/>
      <c r="I115" s="104"/>
      <c r="J115" s="104"/>
      <c r="K115" s="104"/>
    </row>
    <row r="116" spans="1:11">
      <c r="A116" s="104"/>
      <c r="B116" s="104"/>
      <c r="C116" s="104"/>
      <c r="D116" s="104"/>
      <c r="E116" s="104"/>
      <c r="F116" s="104"/>
      <c r="G116" s="104"/>
      <c r="H116" s="104"/>
      <c r="I116" s="104"/>
      <c r="J116" s="104"/>
      <c r="K116" s="104"/>
    </row>
    <row r="117" spans="1:11">
      <c r="A117" s="104"/>
      <c r="B117" s="104"/>
      <c r="C117" s="104"/>
      <c r="D117" s="104"/>
      <c r="E117" s="104"/>
      <c r="F117" s="104"/>
      <c r="G117" s="104"/>
      <c r="H117" s="104"/>
      <c r="I117" s="104"/>
      <c r="J117" s="104"/>
      <c r="K117" s="104"/>
    </row>
    <row r="118" spans="1:11">
      <c r="A118" s="104"/>
      <c r="B118" s="104"/>
      <c r="C118" s="104"/>
      <c r="D118" s="104"/>
      <c r="E118" s="104"/>
      <c r="F118" s="104"/>
      <c r="G118" s="104"/>
      <c r="H118" s="104"/>
      <c r="I118" s="104"/>
      <c r="J118" s="104"/>
      <c r="K118" s="104"/>
    </row>
    <row r="119" spans="1:11">
      <c r="A119" s="104"/>
      <c r="B119" s="104"/>
      <c r="C119" s="104"/>
      <c r="D119" s="104"/>
      <c r="E119" s="104"/>
      <c r="F119" s="104"/>
      <c r="G119" s="104"/>
      <c r="H119" s="104"/>
      <c r="I119" s="104"/>
      <c r="J119" s="104"/>
      <c r="K119" s="104"/>
    </row>
    <row r="120" spans="1:11">
      <c r="A120" s="104"/>
      <c r="B120" s="104"/>
      <c r="C120" s="104"/>
      <c r="D120" s="104"/>
      <c r="E120" s="104"/>
      <c r="F120" s="104"/>
      <c r="G120" s="104"/>
      <c r="H120" s="104"/>
      <c r="I120" s="104"/>
      <c r="J120" s="104"/>
      <c r="K120" s="104"/>
    </row>
    <row r="121" spans="1:11">
      <c r="A121" s="104"/>
      <c r="B121" s="104"/>
      <c r="C121" s="104"/>
      <c r="D121" s="104"/>
      <c r="E121" s="104"/>
      <c r="F121" s="104"/>
      <c r="G121" s="104"/>
      <c r="H121" s="104"/>
      <c r="I121" s="104"/>
      <c r="J121" s="104"/>
      <c r="K121" s="104"/>
    </row>
    <row r="122" spans="1:11">
      <c r="A122" s="104"/>
      <c r="B122" s="104"/>
      <c r="C122" s="104"/>
      <c r="D122" s="104"/>
      <c r="E122" s="104"/>
      <c r="F122" s="104"/>
      <c r="G122" s="104"/>
      <c r="H122" s="104"/>
      <c r="I122" s="104"/>
      <c r="J122" s="104"/>
      <c r="K122" s="104"/>
    </row>
    <row r="123" spans="1:11">
      <c r="A123" s="104"/>
      <c r="B123" s="104"/>
      <c r="C123" s="104"/>
      <c r="D123" s="104"/>
      <c r="E123" s="104"/>
      <c r="F123" s="104"/>
      <c r="G123" s="104"/>
      <c r="H123" s="104"/>
      <c r="I123" s="104"/>
      <c r="J123" s="104"/>
      <c r="K123" s="104"/>
    </row>
    <row r="124" spans="1:11">
      <c r="A124" s="104"/>
      <c r="B124" s="104"/>
      <c r="C124" s="104"/>
      <c r="D124" s="104"/>
      <c r="E124" s="104"/>
      <c r="F124" s="104"/>
      <c r="G124" s="104"/>
      <c r="H124" s="104"/>
      <c r="I124" s="104"/>
      <c r="J124" s="104"/>
      <c r="K124" s="104"/>
    </row>
    <row r="125" spans="1:11">
      <c r="A125" s="104"/>
      <c r="B125" s="104"/>
      <c r="C125" s="104"/>
      <c r="D125" s="104"/>
      <c r="E125" s="104"/>
      <c r="F125" s="104"/>
      <c r="G125" s="104"/>
      <c r="H125" s="104"/>
      <c r="I125" s="104"/>
      <c r="J125" s="104"/>
      <c r="K125" s="104"/>
    </row>
    <row r="126" spans="1:11">
      <c r="A126" s="104"/>
      <c r="B126" s="104"/>
      <c r="C126" s="104"/>
      <c r="D126" s="104"/>
      <c r="E126" s="104"/>
      <c r="F126" s="104"/>
      <c r="G126" s="104"/>
      <c r="H126" s="104"/>
      <c r="I126" s="104"/>
      <c r="J126" s="104"/>
      <c r="K126" s="104"/>
    </row>
    <row r="127" spans="1:11">
      <c r="A127" s="104"/>
      <c r="B127" s="104"/>
      <c r="C127" s="104"/>
      <c r="H127" s="104"/>
      <c r="I127" s="104"/>
      <c r="J127" s="104"/>
      <c r="K127" s="104"/>
    </row>
    <row r="128" spans="1:11">
      <c r="A128" s="104"/>
      <c r="B128" s="104"/>
      <c r="H128" s="104"/>
      <c r="I128" s="104"/>
      <c r="J128" s="104"/>
      <c r="K128" s="104"/>
    </row>
    <row r="129" spans="1:11">
      <c r="A129" s="104"/>
      <c r="B129" s="104"/>
      <c r="H129" s="104"/>
      <c r="I129" s="104"/>
      <c r="J129" s="104"/>
      <c r="K129" s="104"/>
    </row>
    <row r="130" spans="1:11">
      <c r="A130" s="104"/>
      <c r="B130" s="104"/>
      <c r="H130" s="104"/>
      <c r="I130" s="104"/>
      <c r="J130" s="104"/>
      <c r="K130" s="104"/>
    </row>
    <row r="131" spans="1:11">
      <c r="A131" s="104"/>
      <c r="B131" s="104"/>
      <c r="H131" s="104"/>
      <c r="I131" s="104"/>
      <c r="J131" s="104"/>
      <c r="K131" s="104"/>
    </row>
    <row r="132" spans="1:11">
      <c r="A132" s="104"/>
      <c r="B132" s="104"/>
      <c r="H132" s="104"/>
      <c r="I132" s="104"/>
      <c r="J132" s="104"/>
      <c r="K132" s="104"/>
    </row>
    <row r="133" spans="1:11">
      <c r="A133" s="104"/>
      <c r="B133" s="104"/>
      <c r="H133" s="104"/>
      <c r="I133" s="104"/>
      <c r="J133" s="104"/>
      <c r="K133" s="104"/>
    </row>
    <row r="134" spans="1:11">
      <c r="A134" s="104"/>
      <c r="B134" s="104"/>
      <c r="H134" s="104"/>
      <c r="I134" s="104"/>
      <c r="J134" s="104"/>
      <c r="K134" s="104"/>
    </row>
    <row r="135" spans="1:11">
      <c r="A135" s="104"/>
      <c r="B135" s="104"/>
      <c r="H135" s="104"/>
      <c r="I135" s="104"/>
      <c r="J135" s="104"/>
      <c r="K135" s="104"/>
    </row>
    <row r="136" spans="1:11">
      <c r="A136" s="104"/>
      <c r="B136" s="104"/>
      <c r="J136" s="104"/>
      <c r="K136" s="104"/>
    </row>
    <row r="137" spans="1:11">
      <c r="B137" s="104"/>
      <c r="J137" s="104"/>
    </row>
  </sheetData>
  <mergeCells count="99">
    <mergeCell ref="F59:G59"/>
    <mergeCell ref="F60:G60"/>
    <mergeCell ref="F61:G61"/>
    <mergeCell ref="D43:E43"/>
    <mergeCell ref="F43:G43"/>
    <mergeCell ref="E46:H46"/>
    <mergeCell ref="E47:H47"/>
    <mergeCell ref="D49:E49"/>
    <mergeCell ref="F49:G49"/>
    <mergeCell ref="D50:E50"/>
    <mergeCell ref="F50:G50"/>
    <mergeCell ref="D56:E56"/>
    <mergeCell ref="D40:E40"/>
    <mergeCell ref="F40:G40"/>
    <mergeCell ref="D41:E41"/>
    <mergeCell ref="F41:G41"/>
    <mergeCell ref="D42:E42"/>
    <mergeCell ref="F42:G42"/>
    <mergeCell ref="F37:G37"/>
    <mergeCell ref="D38:E38"/>
    <mergeCell ref="F38:G38"/>
    <mergeCell ref="D39:E39"/>
    <mergeCell ref="F39:G39"/>
    <mergeCell ref="D37:E37"/>
    <mergeCell ref="D18:E18"/>
    <mergeCell ref="F18:G18"/>
    <mergeCell ref="D19:E19"/>
    <mergeCell ref="F19:G19"/>
    <mergeCell ref="D33:E33"/>
    <mergeCell ref="F33:G33"/>
    <mergeCell ref="D27:I30"/>
    <mergeCell ref="D32:E32"/>
    <mergeCell ref="F32:G32"/>
    <mergeCell ref="D15:E15"/>
    <mergeCell ref="F15:G15"/>
    <mergeCell ref="D16:E16"/>
    <mergeCell ref="F16:G16"/>
    <mergeCell ref="D17:E17"/>
    <mergeCell ref="F17:G17"/>
    <mergeCell ref="D12:E12"/>
    <mergeCell ref="F12:G12"/>
    <mergeCell ref="D13:E13"/>
    <mergeCell ref="F13:G13"/>
    <mergeCell ref="D14:E14"/>
    <mergeCell ref="F14:G14"/>
    <mergeCell ref="D34:E34"/>
    <mergeCell ref="F34:G34"/>
    <mergeCell ref="D35:E35"/>
    <mergeCell ref="F35:G35"/>
    <mergeCell ref="D36:E36"/>
    <mergeCell ref="F36:G36"/>
    <mergeCell ref="C3:I3"/>
    <mergeCell ref="C4:I4"/>
    <mergeCell ref="C26:H26"/>
    <mergeCell ref="D8:E8"/>
    <mergeCell ref="D7:E7"/>
    <mergeCell ref="F7:G7"/>
    <mergeCell ref="F8:G8"/>
    <mergeCell ref="E23:H23"/>
    <mergeCell ref="E24:H24"/>
    <mergeCell ref="D22:I22"/>
    <mergeCell ref="D9:E9"/>
    <mergeCell ref="F9:G9"/>
    <mergeCell ref="D10:E10"/>
    <mergeCell ref="F10:G10"/>
    <mergeCell ref="D11:E11"/>
    <mergeCell ref="F11:G11"/>
    <mergeCell ref="G77:I77"/>
    <mergeCell ref="F51:G51"/>
    <mergeCell ref="G72:I72"/>
    <mergeCell ref="G73:I73"/>
    <mergeCell ref="G74:I74"/>
    <mergeCell ref="G75:I75"/>
    <mergeCell ref="G76:I76"/>
    <mergeCell ref="E67:H67"/>
    <mergeCell ref="D51:E51"/>
    <mergeCell ref="E66:H66"/>
    <mergeCell ref="D69:E69"/>
    <mergeCell ref="F69:I69"/>
    <mergeCell ref="D52:E52"/>
    <mergeCell ref="D53:E53"/>
    <mergeCell ref="D54:E54"/>
    <mergeCell ref="D55:E55"/>
    <mergeCell ref="D63:E63"/>
    <mergeCell ref="F52:G52"/>
    <mergeCell ref="F53:G53"/>
    <mergeCell ref="F54:G54"/>
    <mergeCell ref="F55:G55"/>
    <mergeCell ref="F56:G56"/>
    <mergeCell ref="F63:G63"/>
    <mergeCell ref="F62:G62"/>
    <mergeCell ref="D57:E57"/>
    <mergeCell ref="D58:E58"/>
    <mergeCell ref="D62:E62"/>
    <mergeCell ref="D59:E59"/>
    <mergeCell ref="D60:E60"/>
    <mergeCell ref="D61:E61"/>
    <mergeCell ref="F57:G57"/>
    <mergeCell ref="F58:G58"/>
  </mergeCells>
  <phoneticPr fontId="53"/>
  <hyperlinks>
    <hyperlink ref="E24" r:id="rId1" xr:uid="{00000000-0004-0000-0400-000000000000}"/>
    <hyperlink ref="E47" r:id="rId2" xr:uid="{00000000-0004-0000-0400-000001000000}"/>
    <hyperlink ref="E66" r:id="rId3" xr:uid="{A815E85A-FAA9-4C59-954D-B7BF6BD833BA}"/>
    <hyperlink ref="E67" r:id="rId4" display="Bernhard.Barth@un.org" xr:uid="{3C0897A5-2672-42BB-880E-2B0338C87F4B}"/>
  </hyperlinks>
  <pageMargins left="0.2" right="0.21" top="0.17" bottom="0.17" header="0.17" footer="0.17"/>
  <pageSetup orientation="landscape" r:id="rId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6"/>
  <sheetViews>
    <sheetView topLeftCell="A7" zoomScale="118" zoomScaleNormal="118" workbookViewId="0">
      <pane ySplit="1" topLeftCell="A24" activePane="bottomLeft" state="frozen"/>
      <selection activeCell="A7" sqref="A7"/>
      <selection pane="bottomLeft" activeCell="H7" sqref="H7"/>
    </sheetView>
  </sheetViews>
  <sheetFormatPr defaultColWidth="8.81640625" defaultRowHeight="14.5"/>
  <cols>
    <col min="1" max="1" width="1.453125" customWidth="1"/>
    <col min="2" max="2" width="1.81640625" customWidth="1"/>
    <col min="3" max="3" width="13.453125" customWidth="1"/>
    <col min="4" max="4" width="11.453125" customWidth="1"/>
    <col min="5" max="5" width="12.81640625" customWidth="1"/>
    <col min="6" max="6" width="17.36328125" customWidth="1"/>
    <col min="7" max="7" width="17.81640625" customWidth="1"/>
    <col min="8" max="8" width="16.81640625" customWidth="1"/>
    <col min="9" max="10" width="1.6328125" customWidth="1"/>
  </cols>
  <sheetData>
    <row r="1" spans="2:9" ht="15" thickBot="1"/>
    <row r="2" spans="2:9" ht="15" thickBot="1">
      <c r="B2" s="44"/>
      <c r="C2" s="45"/>
      <c r="D2" s="46"/>
      <c r="E2" s="46"/>
      <c r="F2" s="46"/>
      <c r="G2" s="46"/>
      <c r="H2" s="46"/>
      <c r="I2" s="47"/>
    </row>
    <row r="3" spans="2:9" ht="20.5" thickBot="1">
      <c r="B3" s="97"/>
      <c r="C3" s="435" t="s">
        <v>247</v>
      </c>
      <c r="D3" s="608"/>
      <c r="E3" s="608"/>
      <c r="F3" s="608"/>
      <c r="G3" s="608"/>
      <c r="H3" s="609"/>
      <c r="I3" s="99"/>
    </row>
    <row r="4" spans="2:9">
      <c r="B4" s="48"/>
      <c r="C4" s="610" t="s">
        <v>248</v>
      </c>
      <c r="D4" s="610"/>
      <c r="E4" s="610"/>
      <c r="F4" s="610"/>
      <c r="G4" s="610"/>
      <c r="H4" s="610"/>
      <c r="I4" s="49"/>
    </row>
    <row r="5" spans="2:9">
      <c r="B5" s="48"/>
      <c r="C5" s="611"/>
      <c r="D5" s="611"/>
      <c r="E5" s="611"/>
      <c r="F5" s="611"/>
      <c r="G5" s="611"/>
      <c r="H5" s="611"/>
      <c r="I5" s="49"/>
    </row>
    <row r="6" spans="2:9" ht="30.75" customHeight="1" thickBot="1">
      <c r="B6" s="48"/>
      <c r="C6" s="616" t="s">
        <v>249</v>
      </c>
      <c r="D6" s="616"/>
      <c r="E6" s="51"/>
      <c r="F6" s="51"/>
      <c r="G6" s="51"/>
      <c r="H6" s="51"/>
      <c r="I6" s="49"/>
    </row>
    <row r="7" spans="2:9" ht="30" customHeight="1" thickBot="1">
      <c r="B7" s="48"/>
      <c r="C7" s="297" t="s">
        <v>246</v>
      </c>
      <c r="D7" s="612" t="s">
        <v>245</v>
      </c>
      <c r="E7" s="613"/>
      <c r="F7" s="108" t="s">
        <v>243</v>
      </c>
      <c r="G7" s="109" t="s">
        <v>277</v>
      </c>
      <c r="H7" s="108" t="s">
        <v>286</v>
      </c>
      <c r="I7" s="49"/>
    </row>
    <row r="8" spans="2:9" ht="98">
      <c r="B8" s="299"/>
      <c r="C8" s="301" t="s">
        <v>784</v>
      </c>
      <c r="D8" s="614" t="s">
        <v>785</v>
      </c>
      <c r="E8" s="615"/>
      <c r="F8" s="107" t="s">
        <v>786</v>
      </c>
      <c r="G8" s="107">
        <v>1</v>
      </c>
      <c r="H8" s="107" t="s">
        <v>787</v>
      </c>
      <c r="I8" s="54"/>
    </row>
    <row r="9" spans="2:9" ht="106.5" customHeight="1">
      <c r="B9" s="299"/>
      <c r="C9" s="301" t="s">
        <v>770</v>
      </c>
      <c r="D9" s="617" t="s">
        <v>790</v>
      </c>
      <c r="E9" s="618"/>
      <c r="F9" s="105" t="s">
        <v>788</v>
      </c>
      <c r="G9" s="105" t="s">
        <v>788</v>
      </c>
      <c r="H9" s="105" t="s">
        <v>789</v>
      </c>
      <c r="I9" s="54"/>
    </row>
    <row r="10" spans="2:9" ht="75.75" customHeight="1">
      <c r="B10" s="299"/>
      <c r="C10" s="301" t="s">
        <v>771</v>
      </c>
      <c r="D10" s="617" t="s">
        <v>791</v>
      </c>
      <c r="E10" s="618"/>
      <c r="F10" s="105">
        <v>1</v>
      </c>
      <c r="G10" s="105">
        <v>1</v>
      </c>
      <c r="H10" s="105" t="s">
        <v>792</v>
      </c>
      <c r="I10" s="54"/>
    </row>
    <row r="11" spans="2:9" ht="51.75" customHeight="1">
      <c r="B11" s="299"/>
      <c r="C11" s="301" t="s">
        <v>772</v>
      </c>
      <c r="D11" s="617" t="s">
        <v>793</v>
      </c>
      <c r="E11" s="618"/>
      <c r="F11" s="105">
        <v>1</v>
      </c>
      <c r="G11" s="105">
        <v>1</v>
      </c>
      <c r="H11" s="105">
        <v>3</v>
      </c>
      <c r="I11" s="54"/>
    </row>
    <row r="12" spans="2:9" ht="36" customHeight="1">
      <c r="B12" s="299"/>
      <c r="C12" s="301" t="s">
        <v>773</v>
      </c>
      <c r="D12" s="617" t="s">
        <v>794</v>
      </c>
      <c r="E12" s="618"/>
      <c r="F12" s="105">
        <v>0</v>
      </c>
      <c r="G12" s="105">
        <v>4</v>
      </c>
      <c r="H12" s="105">
        <v>3</v>
      </c>
      <c r="I12" s="54"/>
    </row>
    <row r="13" spans="2:9" ht="154">
      <c r="B13" s="299"/>
      <c r="C13" s="301" t="s">
        <v>795</v>
      </c>
      <c r="D13" s="617" t="s">
        <v>796</v>
      </c>
      <c r="E13" s="618"/>
      <c r="F13" s="105">
        <v>0</v>
      </c>
      <c r="G13" s="105">
        <v>0</v>
      </c>
      <c r="H13" s="105" t="s">
        <v>797</v>
      </c>
      <c r="I13" s="54"/>
    </row>
    <row r="14" spans="2:9" ht="101.25" customHeight="1">
      <c r="B14" s="53"/>
      <c r="C14" s="301" t="s">
        <v>774</v>
      </c>
      <c r="D14" s="617" t="s">
        <v>798</v>
      </c>
      <c r="E14" s="618"/>
      <c r="F14" s="105">
        <v>0</v>
      </c>
      <c r="G14" s="105">
        <v>1</v>
      </c>
      <c r="H14" s="105">
        <v>1</v>
      </c>
      <c r="I14" s="54"/>
    </row>
    <row r="15" spans="2:9" ht="141.75" customHeight="1">
      <c r="B15" s="299"/>
      <c r="C15" s="301" t="s">
        <v>775</v>
      </c>
      <c r="D15" s="617" t="s">
        <v>799</v>
      </c>
      <c r="E15" s="618"/>
      <c r="F15" s="105">
        <v>0</v>
      </c>
      <c r="G15" s="105">
        <v>0</v>
      </c>
      <c r="H15" s="105">
        <v>16</v>
      </c>
      <c r="I15" s="54"/>
    </row>
    <row r="16" spans="2:9" ht="84" customHeight="1">
      <c r="B16" s="299"/>
      <c r="C16" s="301" t="s">
        <v>776</v>
      </c>
      <c r="D16" s="617" t="s">
        <v>800</v>
      </c>
      <c r="E16" s="618"/>
      <c r="F16" s="105">
        <v>0</v>
      </c>
      <c r="G16" s="105">
        <v>0</v>
      </c>
      <c r="H16" s="105">
        <v>16</v>
      </c>
      <c r="I16" s="54"/>
    </row>
    <row r="17" spans="2:9" ht="117" customHeight="1">
      <c r="B17" s="299"/>
      <c r="C17" s="301" t="s">
        <v>777</v>
      </c>
      <c r="D17" s="617" t="s">
        <v>801</v>
      </c>
      <c r="E17" s="618"/>
      <c r="F17" s="105">
        <v>0</v>
      </c>
      <c r="G17" s="105">
        <v>0</v>
      </c>
      <c r="H17" s="105" t="s">
        <v>802</v>
      </c>
      <c r="I17" s="54"/>
    </row>
    <row r="18" spans="2:9" ht="110.25" customHeight="1">
      <c r="B18" s="299"/>
      <c r="C18" s="301" t="s">
        <v>778</v>
      </c>
      <c r="D18" s="617" t="s">
        <v>803</v>
      </c>
      <c r="E18" s="618"/>
      <c r="F18" s="105">
        <v>0</v>
      </c>
      <c r="G18" s="105">
        <v>0</v>
      </c>
      <c r="H18" s="105" t="s">
        <v>802</v>
      </c>
      <c r="I18" s="54"/>
    </row>
    <row r="19" spans="2:9" ht="261" customHeight="1">
      <c r="B19" s="299"/>
      <c r="C19" s="301" t="s">
        <v>780</v>
      </c>
      <c r="D19" s="617" t="s">
        <v>804</v>
      </c>
      <c r="E19" s="618"/>
      <c r="F19" s="105">
        <v>0</v>
      </c>
      <c r="G19" s="105">
        <v>0</v>
      </c>
      <c r="H19" s="105" t="s">
        <v>805</v>
      </c>
      <c r="I19" s="54"/>
    </row>
    <row r="20" spans="2:9" ht="109.5" customHeight="1">
      <c r="B20" s="299"/>
      <c r="C20" s="621" t="s">
        <v>779</v>
      </c>
      <c r="D20" s="617" t="s">
        <v>806</v>
      </c>
      <c r="E20" s="618"/>
      <c r="F20" s="105" t="s">
        <v>807</v>
      </c>
      <c r="G20" s="105">
        <v>0</v>
      </c>
      <c r="H20" s="105" t="s">
        <v>808</v>
      </c>
      <c r="I20" s="54"/>
    </row>
    <row r="21" spans="2:9" ht="114" customHeight="1">
      <c r="B21" s="299"/>
      <c r="C21" s="622"/>
      <c r="D21" s="617" t="s">
        <v>809</v>
      </c>
      <c r="E21" s="618"/>
      <c r="F21" s="105">
        <v>0</v>
      </c>
      <c r="G21" s="105">
        <v>0</v>
      </c>
      <c r="H21" s="105" t="s">
        <v>810</v>
      </c>
      <c r="I21" s="54"/>
    </row>
    <row r="22" spans="2:9" ht="170.25" customHeight="1">
      <c r="B22" s="299"/>
      <c r="C22" s="623"/>
      <c r="D22" s="617" t="s">
        <v>811</v>
      </c>
      <c r="E22" s="618"/>
      <c r="F22" s="105">
        <v>0</v>
      </c>
      <c r="G22" s="105">
        <v>0</v>
      </c>
      <c r="H22" s="105" t="s">
        <v>812</v>
      </c>
      <c r="I22" s="54"/>
    </row>
    <row r="23" spans="2:9" ht="168">
      <c r="B23" s="299"/>
      <c r="C23" s="301" t="s">
        <v>781</v>
      </c>
      <c r="D23" s="617" t="s">
        <v>813</v>
      </c>
      <c r="E23" s="618"/>
      <c r="F23" s="105">
        <v>0</v>
      </c>
      <c r="G23" s="105">
        <v>0</v>
      </c>
      <c r="H23" s="105" t="s">
        <v>815</v>
      </c>
      <c r="I23" s="54"/>
    </row>
    <row r="24" spans="2:9" ht="69.75" customHeight="1">
      <c r="B24" s="299"/>
      <c r="C24" s="298" t="s">
        <v>782</v>
      </c>
      <c r="D24" s="617" t="s">
        <v>816</v>
      </c>
      <c r="E24" s="618"/>
      <c r="F24" s="105">
        <v>0</v>
      </c>
      <c r="G24" s="105">
        <v>7</v>
      </c>
      <c r="H24" s="105" t="s">
        <v>814</v>
      </c>
      <c r="I24" s="54"/>
    </row>
    <row r="25" spans="2:9" ht="28.5" thickBot="1">
      <c r="B25" s="299"/>
      <c r="C25" s="300" t="s">
        <v>783</v>
      </c>
      <c r="D25" s="619" t="s">
        <v>817</v>
      </c>
      <c r="E25" s="620"/>
      <c r="F25" s="106">
        <v>0</v>
      </c>
      <c r="G25" s="106">
        <v>2</v>
      </c>
      <c r="H25" s="106" t="s">
        <v>814</v>
      </c>
      <c r="I25" s="54"/>
    </row>
    <row r="26" spans="2:9" ht="15" thickBot="1">
      <c r="B26" s="110"/>
      <c r="C26" s="111"/>
      <c r="D26" s="111"/>
      <c r="E26" s="111"/>
      <c r="F26" s="111"/>
      <c r="G26" s="111"/>
      <c r="H26" s="111"/>
      <c r="I26" s="112"/>
    </row>
  </sheetData>
  <mergeCells count="24">
    <mergeCell ref="C20:C22"/>
    <mergeCell ref="D24:E24"/>
    <mergeCell ref="D20:E20"/>
    <mergeCell ref="D11:E11"/>
    <mergeCell ref="D12:E12"/>
    <mergeCell ref="D14:E14"/>
    <mergeCell ref="D15:E15"/>
    <mergeCell ref="D17:E17"/>
    <mergeCell ref="D21:E21"/>
    <mergeCell ref="D22:E22"/>
    <mergeCell ref="D9:E9"/>
    <mergeCell ref="D10:E10"/>
    <mergeCell ref="D19:E19"/>
    <mergeCell ref="D13:E13"/>
    <mergeCell ref="D25:E25"/>
    <mergeCell ref="D18:E18"/>
    <mergeCell ref="D16:E16"/>
    <mergeCell ref="D23:E23"/>
    <mergeCell ref="C3:H3"/>
    <mergeCell ref="C4:H4"/>
    <mergeCell ref="C5:H5"/>
    <mergeCell ref="D7:E7"/>
    <mergeCell ref="D8:E8"/>
    <mergeCell ref="C6:D6"/>
  </mergeCells>
  <phoneticPr fontId="53"/>
  <pageMargins left="0.25" right="0.25" top="0.17" bottom="0.17" header="0.17" footer="0.17"/>
  <pageSetup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2"/>
  <sheetViews>
    <sheetView topLeftCell="A25" workbookViewId="0">
      <selection activeCell="D10" sqref="D10"/>
    </sheetView>
  </sheetViews>
  <sheetFormatPr defaultColWidth="8.81640625" defaultRowHeight="14.5"/>
  <cols>
    <col min="1" max="1" width="1.36328125" customWidth="1"/>
    <col min="2" max="2" width="2" customWidth="1"/>
    <col min="3" max="3" width="45.36328125" customWidth="1"/>
    <col min="4" max="4" width="50.453125" customWidth="1"/>
    <col min="5" max="5" width="2.453125" customWidth="1"/>
    <col min="6" max="6" width="1.453125" customWidth="1"/>
  </cols>
  <sheetData>
    <row r="1" spans="2:5" ht="15" thickBot="1"/>
    <row r="2" spans="2:5" ht="15" thickBot="1">
      <c r="B2" s="124"/>
      <c r="C2" s="72"/>
      <c r="D2" s="72"/>
      <c r="E2" s="73"/>
    </row>
    <row r="3" spans="2:5" ht="18" thickBot="1">
      <c r="B3" s="125"/>
      <c r="C3" s="625" t="s">
        <v>262</v>
      </c>
      <c r="D3" s="626"/>
      <c r="E3" s="126"/>
    </row>
    <row r="4" spans="2:5">
      <c r="B4" s="125"/>
      <c r="C4" s="127"/>
      <c r="D4" s="127"/>
      <c r="E4" s="126"/>
    </row>
    <row r="5" spans="2:5" ht="15" thickBot="1">
      <c r="B5" s="125"/>
      <c r="C5" s="128" t="s">
        <v>301</v>
      </c>
      <c r="D5" s="127"/>
      <c r="E5" s="126"/>
    </row>
    <row r="6" spans="2:5" ht="15" thickBot="1">
      <c r="B6" s="125"/>
      <c r="C6" s="138" t="s">
        <v>263</v>
      </c>
      <c r="D6" s="139" t="s">
        <v>264</v>
      </c>
      <c r="E6" s="126"/>
    </row>
    <row r="7" spans="2:5" ht="98.5" thickBot="1">
      <c r="B7" s="125"/>
      <c r="C7" s="129" t="s">
        <v>305</v>
      </c>
      <c r="D7" s="130" t="s">
        <v>826</v>
      </c>
      <c r="E7" s="126"/>
    </row>
    <row r="8" spans="2:5" ht="112.5" thickBot="1">
      <c r="B8" s="125"/>
      <c r="C8" s="131" t="s">
        <v>306</v>
      </c>
      <c r="D8" s="132" t="s">
        <v>827</v>
      </c>
      <c r="E8" s="126"/>
    </row>
    <row r="9" spans="2:5" ht="98.5" thickBot="1">
      <c r="B9" s="125"/>
      <c r="C9" s="133" t="s">
        <v>265</v>
      </c>
      <c r="D9" s="134" t="s">
        <v>828</v>
      </c>
      <c r="E9" s="126"/>
    </row>
    <row r="10" spans="2:5" ht="276" customHeight="1" thickBot="1">
      <c r="B10" s="125"/>
      <c r="C10" s="129" t="s">
        <v>278</v>
      </c>
      <c r="D10" s="130" t="s">
        <v>829</v>
      </c>
      <c r="E10" s="126"/>
    </row>
    <row r="11" spans="2:5">
      <c r="B11" s="125"/>
      <c r="C11" s="127"/>
      <c r="D11" s="127"/>
      <c r="E11" s="126"/>
    </row>
    <row r="12" spans="2:5" ht="15" thickBot="1">
      <c r="B12" s="125"/>
      <c r="C12" s="627" t="s">
        <v>302</v>
      </c>
      <c r="D12" s="627"/>
      <c r="E12" s="126"/>
    </row>
    <row r="13" spans="2:5" ht="15" thickBot="1">
      <c r="B13" s="125"/>
      <c r="C13" s="140" t="s">
        <v>266</v>
      </c>
      <c r="D13" s="140" t="s">
        <v>264</v>
      </c>
      <c r="E13" s="126"/>
    </row>
    <row r="14" spans="2:5" ht="15" thickBot="1">
      <c r="B14" s="125"/>
      <c r="C14" s="624" t="s">
        <v>303</v>
      </c>
      <c r="D14" s="624"/>
      <c r="E14" s="126"/>
    </row>
    <row r="15" spans="2:5" ht="70.5" thickBot="1">
      <c r="B15" s="125"/>
      <c r="C15" s="133" t="s">
        <v>307</v>
      </c>
      <c r="D15" s="135"/>
      <c r="E15" s="126"/>
    </row>
    <row r="16" spans="2:5" ht="56.5" thickBot="1">
      <c r="B16" s="125"/>
      <c r="C16" s="133" t="s">
        <v>308</v>
      </c>
      <c r="D16" s="135"/>
      <c r="E16" s="126"/>
    </row>
    <row r="17" spans="2:5" ht="15" thickBot="1">
      <c r="B17" s="125"/>
      <c r="C17" s="628" t="s">
        <v>677</v>
      </c>
      <c r="D17" s="628"/>
      <c r="E17" s="126"/>
    </row>
    <row r="18" spans="2:5" ht="75.75" customHeight="1" thickBot="1">
      <c r="B18" s="125"/>
      <c r="C18" s="272" t="s">
        <v>675</v>
      </c>
      <c r="D18" s="271"/>
      <c r="E18" s="126"/>
    </row>
    <row r="19" spans="2:5" ht="120.75" customHeight="1" thickBot="1">
      <c r="B19" s="125"/>
      <c r="C19" s="272" t="s">
        <v>676</v>
      </c>
      <c r="D19" s="271"/>
      <c r="E19" s="126"/>
    </row>
    <row r="20" spans="2:5" ht="15" thickBot="1">
      <c r="B20" s="125"/>
      <c r="C20" s="624" t="s">
        <v>304</v>
      </c>
      <c r="D20" s="624"/>
      <c r="E20" s="126"/>
    </row>
    <row r="21" spans="2:5" ht="70.5" thickBot="1">
      <c r="B21" s="125"/>
      <c r="C21" s="133" t="s">
        <v>309</v>
      </c>
      <c r="D21" s="135"/>
      <c r="E21" s="126"/>
    </row>
    <row r="22" spans="2:5" ht="56.5" thickBot="1">
      <c r="B22" s="125"/>
      <c r="C22" s="133" t="s">
        <v>300</v>
      </c>
      <c r="D22" s="135"/>
      <c r="E22" s="126"/>
    </row>
    <row r="23" spans="2:5" ht="15" thickBot="1">
      <c r="B23" s="125"/>
      <c r="C23" s="624" t="s">
        <v>267</v>
      </c>
      <c r="D23" s="624"/>
      <c r="E23" s="126"/>
    </row>
    <row r="24" spans="2:5" ht="28.5" thickBot="1">
      <c r="B24" s="125"/>
      <c r="C24" s="136" t="s">
        <v>268</v>
      </c>
      <c r="D24" s="136"/>
      <c r="E24" s="126"/>
    </row>
    <row r="25" spans="2:5" ht="28.5" thickBot="1">
      <c r="B25" s="125"/>
      <c r="C25" s="136" t="s">
        <v>269</v>
      </c>
      <c r="D25" s="136"/>
      <c r="E25" s="126"/>
    </row>
    <row r="26" spans="2:5" ht="28.5" thickBot="1">
      <c r="B26" s="125"/>
      <c r="C26" s="136" t="s">
        <v>270</v>
      </c>
      <c r="D26" s="136"/>
      <c r="E26" s="126"/>
    </row>
    <row r="27" spans="2:5" ht="15" thickBot="1">
      <c r="B27" s="125"/>
      <c r="C27" s="624" t="s">
        <v>271</v>
      </c>
      <c r="D27" s="624"/>
      <c r="E27" s="126"/>
    </row>
    <row r="28" spans="2:5" ht="56.5" thickBot="1">
      <c r="B28" s="125"/>
      <c r="C28" s="133" t="s">
        <v>310</v>
      </c>
      <c r="D28" s="135"/>
      <c r="E28" s="126"/>
    </row>
    <row r="29" spans="2:5" ht="28.5" thickBot="1">
      <c r="B29" s="125"/>
      <c r="C29" s="133" t="s">
        <v>311</v>
      </c>
      <c r="D29" s="135"/>
      <c r="E29" s="126"/>
    </row>
    <row r="30" spans="2:5" ht="56.5" thickBot="1">
      <c r="B30" s="125"/>
      <c r="C30" s="133" t="s">
        <v>272</v>
      </c>
      <c r="D30" s="135"/>
      <c r="E30" s="126"/>
    </row>
    <row r="31" spans="2:5" ht="42.5" thickBot="1">
      <c r="B31" s="125"/>
      <c r="C31" s="133" t="s">
        <v>312</v>
      </c>
      <c r="D31" s="135"/>
      <c r="E31" s="126"/>
    </row>
    <row r="32" spans="2:5" ht="15" thickBot="1">
      <c r="B32" s="167"/>
      <c r="C32" s="137"/>
      <c r="D32" s="137"/>
      <c r="E32" s="168"/>
    </row>
  </sheetData>
  <mergeCells count="7">
    <mergeCell ref="C27:D27"/>
    <mergeCell ref="C3:D3"/>
    <mergeCell ref="C12:D12"/>
    <mergeCell ref="C14:D14"/>
    <mergeCell ref="C20:D20"/>
    <mergeCell ref="C23:D23"/>
    <mergeCell ref="C17:D17"/>
  </mergeCells>
  <phoneticPr fontId="53"/>
  <pageMargins left="0.25" right="0.25" top="0.18" bottom="0.17" header="0.17" footer="0.17"/>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4136</ProjectId>
    <ReportingPeriod xmlns="dc9b7735-1e97-4a24-b7a2-47bf824ab39e" xsi:nil="true"/>
    <WBDocsDocURL xmlns="dc9b7735-1e97-4a24-b7a2-47bf824ab39e">http://wbdocsservices.worldbank.org/services?I4_SERVICE=VC&amp;I4_KEY=TF069013&amp;I4_DOCID=090224b088494838</WBDocsDocURL>
    <WBDocsDocURLPublicOnly xmlns="dc9b7735-1e97-4a24-b7a2-47bf824ab39e">http://pubdocs.worldbank.org/en/521981617825247419/4136-Copy-of-PPR-1st-report-Fiji-Resilient-2018-19-for-web.xlsx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D1ABDE9-6903-47F4-ACE9-D07F8F41EB7D}"/>
</file>

<file path=customXml/itemProps2.xml><?xml version="1.0" encoding="utf-8"?>
<ds:datastoreItem xmlns:ds="http://schemas.openxmlformats.org/officeDocument/2006/customXml" ds:itemID="{F71A0D46-FE32-40C8-9388-1C7D03BAE467}"/>
</file>

<file path=customXml/itemProps3.xml><?xml version="1.0" encoding="utf-8"?>
<ds:datastoreItem xmlns:ds="http://schemas.openxmlformats.org/officeDocument/2006/customXml" ds:itemID="{00A4E0C7-D55D-41EC-9F71-44572EFC9B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2021-04-07T19:43:52Z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