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drawings/drawing3.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ink/ink1.xml" ContentType="application/inkml+xml"/>
  <Override PartName="/xl/ink/ink2.xml" ContentType="application/inkml+xml"/>
  <Override PartName="/xl/comments2.xml" ContentType="application/vnd.openxmlformats-officedocument.spreadsheetml.comments+xml"/>
  <Override PartName="/xl/drawings/drawing4.xml" ContentType="application/vnd.openxmlformats-officedocument.drawing+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omments3.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autoCompressPictures="0"/>
  <mc:AlternateContent xmlns:mc="http://schemas.openxmlformats.org/markup-compatibility/2006">
    <mc:Choice Requires="x15">
      <x15ac:absPath xmlns:x15ac="http://schemas.microsoft.com/office/spreadsheetml/2010/11/ac" url="C:\Users\wb512518\Downloads\"/>
    </mc:Choice>
  </mc:AlternateContent>
  <xr:revisionPtr revIDLastSave="0" documentId="8_{9E1DF906-AFB8-4098-9B1E-1F6EF9AE049D}" xr6:coauthVersionLast="47" xr6:coauthVersionMax="47" xr10:uidLastSave="{00000000-0000-0000-0000-000000000000}"/>
  <bookViews>
    <workbookView xWindow="-110" yWindow="-110" windowWidth="19420" windowHeight="10420" tabRatio="900" firstSheet="3" activeTab="9" xr2:uid="{00000000-000D-0000-FFFF-FFFF00000000}"/>
  </bookViews>
  <sheets>
    <sheet name="Overview" sheetId="1" r:id="rId1"/>
    <sheet name="Risk Assesment" sheetId="4" r:id="rId2"/>
    <sheet name="ESP and GP Guidance notes" sheetId="14" r:id="rId3"/>
    <sheet name="ESP Compliance" sheetId="12" r:id="rId4"/>
    <sheet name="GP Compliance" sheetId="13" r:id="rId5"/>
    <sheet name="Rating" sheetId="5" r:id="rId6"/>
    <sheet name="Project Indicators" sheetId="8" r:id="rId7"/>
    <sheet name="Lessons Learned" sheetId="9" r:id="rId8"/>
    <sheet name="Results Tracker" sheetId="11" r:id="rId9"/>
    <sheet name="Financial Data" sheetId="16" r:id="rId10"/>
  </sheets>
  <externalReferences>
    <externalReference r:id="rId11"/>
    <externalReference r:id="rId12"/>
  </externalReferences>
  <definedNames>
    <definedName name="_xlnm._FilterDatabase" localSheetId="5" hidden="1">Rating!$C$6:$J$6</definedName>
    <definedName name="iincome" localSheetId="3">#REF!</definedName>
    <definedName name="iincome" localSheetId="9">#REF!</definedName>
    <definedName name="iincome">#REF!</definedName>
    <definedName name="income" localSheetId="3">#REF!</definedName>
    <definedName name="income" localSheetId="9">#REF!</definedName>
    <definedName name="income" localSheetId="8">#REF!</definedName>
    <definedName name="income">#REF!</definedName>
    <definedName name="incomelevel" localSheetId="9">#REF!</definedName>
    <definedName name="incomelevel">'Results Tracker'!$E$140:$E$142</definedName>
    <definedName name="info" localSheetId="9">#REF!</definedName>
    <definedName name="info">'Results Tracker'!$E$159:$E$161</definedName>
    <definedName name="Month">[1]Dropdowns!$G$2:$G$13</definedName>
    <definedName name="overalleffect" localSheetId="9">#REF!</definedName>
    <definedName name="overalleffect">'Results Tracker'!$D$159:$D$161</definedName>
    <definedName name="physicalassets" localSheetId="9">#REF!</definedName>
    <definedName name="physicalassets">'Results Tracker'!$J$159:$J$167</definedName>
    <definedName name="quality" localSheetId="9">#REF!</definedName>
    <definedName name="quality">'Results Tracker'!$B$150:$B$154</definedName>
    <definedName name="question" localSheetId="9">#REF!</definedName>
    <definedName name="question">'Results Tracker'!$F$150:$F$152</definedName>
    <definedName name="responses" localSheetId="9">#REF!</definedName>
    <definedName name="responses">'Results Tracker'!$C$150:$C$154</definedName>
    <definedName name="state" localSheetId="9">#REF!</definedName>
    <definedName name="state">'Results Tracker'!$I$154:$I$156</definedName>
    <definedName name="type1" localSheetId="9">'[2]Results Tracker'!$G$146:$G$149</definedName>
    <definedName name="type1">'Results Tracker'!$G$150:$G$153</definedName>
    <definedName name="Year">[1]Dropdowns!$H$2:$H$36</definedName>
    <definedName name="yesno" localSheetId="9">#REF!</definedName>
    <definedName name="yesno">'Results Tracker'!$E$146:$E$147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V121" i="16" l="1"/>
  <c r="V125" i="16" s="1"/>
  <c r="V79" i="16"/>
  <c r="V86" i="16"/>
  <c r="V93" i="16"/>
  <c r="V94" i="16" s="1"/>
  <c r="V102" i="16"/>
  <c r="V107" i="16"/>
  <c r="V115" i="16"/>
  <c r="AL129" i="16"/>
  <c r="AD129" i="16"/>
  <c r="N125" i="16"/>
  <c r="N115" i="16"/>
  <c r="N116" i="16" s="1"/>
  <c r="N107" i="16"/>
  <c r="N102" i="16"/>
  <c r="N93" i="16"/>
  <c r="N94" i="16" s="1"/>
  <c r="N86" i="16"/>
  <c r="N79" i="16"/>
  <c r="F125" i="16"/>
  <c r="F115" i="16"/>
  <c r="F107" i="16"/>
  <c r="F102" i="16"/>
  <c r="F93" i="16"/>
  <c r="F94" i="16" s="1"/>
  <c r="F86" i="16"/>
  <c r="F79" i="16"/>
  <c r="V128" i="16"/>
  <c r="N128" i="16"/>
  <c r="F128" i="16"/>
  <c r="V36" i="16"/>
  <c r="V29" i="16"/>
  <c r="V22" i="16"/>
  <c r="V44" i="16"/>
  <c r="V49" i="16"/>
  <c r="V57" i="16"/>
  <c r="V65" i="16"/>
  <c r="N59" i="16"/>
  <c r="N36" i="16"/>
  <c r="N29" i="16"/>
  <c r="N22" i="16"/>
  <c r="N40" i="16"/>
  <c r="N45" i="16"/>
  <c r="N51" i="16"/>
  <c r="AL55" i="16"/>
  <c r="AD55" i="16"/>
  <c r="F52" i="16"/>
  <c r="F42" i="16"/>
  <c r="F43" i="16"/>
  <c r="F34" i="16"/>
  <c r="F29" i="16"/>
  <c r="F22" i="16"/>
  <c r="V37" i="16" l="1"/>
  <c r="N52" i="16"/>
  <c r="F116" i="16"/>
  <c r="F117" i="16" s="1"/>
  <c r="F126" i="16" s="1"/>
  <c r="F129" i="16" s="1"/>
  <c r="F35" i="16"/>
  <c r="F44" i="16" s="1"/>
  <c r="F53" i="16" s="1"/>
  <c r="F55" i="16" s="1"/>
  <c r="N37" i="16"/>
  <c r="V58" i="16"/>
  <c r="V59" i="16" s="1"/>
  <c r="V66" i="16" s="1"/>
  <c r="V68" i="16" s="1"/>
  <c r="V116" i="16"/>
  <c r="V117" i="16" s="1"/>
  <c r="V126" i="16" s="1"/>
  <c r="V129" i="16" s="1"/>
  <c r="N117" i="16"/>
  <c r="N126" i="16" s="1"/>
  <c r="N129" i="16" s="1"/>
  <c r="N53" i="16" l="1"/>
  <c r="N60" i="16" s="1"/>
  <c r="N62" i="1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D48" authorId="0" shapeId="0" xr:uid="{00000000-0006-0000-0000-000001000000}">
      <text>
        <r>
          <rPr>
            <b/>
            <sz val="9"/>
            <color rgb="FF000000"/>
            <rFont val="Tahoma"/>
            <family val="2"/>
          </rPr>
          <t>usuario:</t>
        </r>
        <r>
          <rPr>
            <sz val="9"/>
            <color rgb="FF000000"/>
            <rFont val="Tahoma"/>
            <family val="2"/>
          </rPr>
          <t xml:space="preserve">
</t>
        </r>
        <r>
          <rPr>
            <sz val="9"/>
            <color rgb="FF000000"/>
            <rFont val="Tahoma"/>
            <family val="2"/>
          </rPr>
          <t>se completaron los nombres y datos pendientes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J9" authorId="0" shapeId="0" xr:uid="{00000000-0006-0000-0500-000001000000}">
      <text>
        <r>
          <rPr>
            <b/>
            <sz val="9"/>
            <color indexed="81"/>
            <rFont val="Tahoma"/>
            <family val="2"/>
          </rPr>
          <t>usuario:</t>
        </r>
        <r>
          <rPr>
            <sz val="9"/>
            <color indexed="81"/>
            <rFont val="Tahoma"/>
            <family val="2"/>
          </rPr>
          <t xml:space="preserve">
LA Ejecución general del IDDI como NIE en el tema de gobernanza se puede catalogar como HS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D18" authorId="0" shapeId="0" xr:uid="{00000000-0006-0000-0700-000001000000}">
      <text>
        <r>
          <rPr>
            <b/>
            <sz val="9"/>
            <color rgb="FF000000"/>
            <rFont val="Tahoma"/>
            <family val="2"/>
          </rPr>
          <t>usuario:</t>
        </r>
        <r>
          <rPr>
            <sz val="9"/>
            <color rgb="FF000000"/>
            <rFont val="Tahoma"/>
            <family val="2"/>
          </rPr>
          <t xml:space="preserve">
</t>
        </r>
        <r>
          <rPr>
            <sz val="9"/>
            <color rgb="FF000000"/>
            <rFont val="Tahoma"/>
            <family val="2"/>
          </rPr>
          <t>Se agregaron estos parrafos ya que se refieren al GRANT de ESP y GP (Beriguerte)</t>
        </r>
      </text>
    </comment>
    <comment ref="D37" authorId="0" shapeId="0" xr:uid="{00000000-0006-0000-0700-000002000000}">
      <text>
        <r>
          <rPr>
            <b/>
            <sz val="9"/>
            <color indexed="81"/>
            <rFont val="Tahoma"/>
            <family val="2"/>
          </rPr>
          <t>usuario:</t>
        </r>
        <r>
          <rPr>
            <sz val="9"/>
            <color indexed="81"/>
            <rFont val="Tahoma"/>
            <family val="2"/>
          </rPr>
          <t xml:space="preserve">
Consideramos que no debe colocarse ya debe mencionarse un fondo u organización especifica. </t>
        </r>
      </text>
    </comment>
  </commentList>
</comments>
</file>

<file path=xl/sharedStrings.xml><?xml version="1.0" encoding="utf-8"?>
<sst xmlns="http://schemas.openxmlformats.org/spreadsheetml/2006/main" count="2653" uniqueCount="1201">
  <si>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</si>
  <si>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</si>
  <si>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</si>
  <si>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</si>
  <si>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</si>
  <si>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</si>
  <si>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</si>
  <si>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</si>
  <si>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</si>
  <si>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</si>
  <si>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</si>
  <si>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</si>
  <si>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</si>
  <si>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</si>
  <si>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</si>
  <si>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</si>
  <si>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</si>
  <si>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</si>
  <si>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</si>
  <si>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</si>
  <si>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</si>
  <si>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</si>
  <si>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</si>
  <si>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</si>
  <si>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</si>
  <si>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</si>
  <si>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</si>
  <si>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</si>
  <si>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</si>
  <si>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</si>
  <si>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</si>
  <si>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</si>
  <si>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</si>
  <si>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</si>
  <si>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</si>
  <si>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</si>
  <si>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</si>
  <si>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</si>
  <si>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</si>
  <si>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</si>
  <si>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</si>
  <si>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</si>
  <si>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</si>
  <si>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</si>
  <si>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</si>
  <si>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</si>
  <si>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</si>
  <si>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</si>
  <si>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</si>
  <si>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</si>
  <si>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</si>
  <si>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</si>
  <si>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</si>
  <si>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</si>
  <si>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</si>
  <si>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</si>
  <si>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</si>
  <si>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</si>
  <si>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</si>
  <si>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</si>
  <si>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</si>
  <si>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</si>
  <si>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</si>
  <si>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</si>
  <si>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</si>
  <si>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</si>
  <si>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</si>
  <si>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</si>
  <si>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</si>
  <si>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</si>
  <si>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</si>
  <si>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</si>
  <si>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</si>
  <si>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</si>
  <si>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</si>
  <si>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</si>
  <si>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</si>
  <si>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</si>
  <si>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</si>
  <si>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</si>
  <si>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</si>
  <si>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</si>
  <si>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</si>
  <si>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</si>
  <si>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</si>
  <si>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</si>
  <si>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</si>
  <si>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</si>
  <si>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</si>
  <si>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</si>
  <si>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</si>
  <si>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</si>
  <si>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</si>
  <si>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</si>
  <si>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</si>
  <si>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</si>
  <si>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</si>
  <si>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</si>
  <si>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</si>
  <si>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</si>
  <si>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</si>
  <si>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</si>
  <si>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</si>
  <si>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</si>
  <si>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</si>
  <si>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</si>
  <si>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</si>
  <si>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</si>
  <si>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</si>
  <si>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</si>
  <si>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</si>
  <si>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</si>
  <si>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</si>
  <si>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</si>
  <si>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</si>
  <si>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</si>
  <si>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</si>
  <si>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</si>
  <si>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</si>
  <si>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</si>
  <si>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</si>
  <si>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</si>
  <si>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</si>
  <si>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</si>
  <si>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</si>
  <si>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</si>
  <si>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</si>
  <si>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</si>
  <si>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</si>
  <si>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</si>
  <si>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</si>
  <si>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</si>
  <si>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</si>
  <si>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</si>
  <si>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</si>
  <si>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</si>
  <si>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</si>
  <si>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</si>
  <si>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</si>
  <si>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</si>
  <si>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</si>
  <si>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</si>
  <si>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</si>
  <si>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</si>
  <si>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</si>
  <si>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</si>
  <si>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</si>
  <si>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</si>
  <si>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</si>
  <si>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</si>
  <si>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</si>
  <si>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</si>
  <si>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</si>
  <si>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</si>
  <si>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</si>
  <si>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</si>
  <si>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</si>
  <si>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</si>
  <si>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</si>
  <si>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</si>
  <si>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</si>
  <si>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</si>
  <si>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</si>
  <si>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</si>
  <si>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</si>
  <si>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</si>
  <si>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</si>
  <si>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</si>
  <si>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</si>
  <si>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</si>
  <si>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</si>
  <si>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</si>
  <si>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</si>
  <si>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</si>
  <si>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</si>
  <si>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</si>
  <si>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</si>
  <si>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</si>
  <si>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</si>
  <si>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</si>
  <si>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</si>
  <si>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</si>
  <si>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</si>
  <si>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</si>
  <si>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</si>
  <si>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</si>
  <si>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</si>
  <si>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</si>
  <si>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</si>
  <si>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</si>
  <si>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</si>
  <si>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</si>
  <si>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</si>
  <si>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</si>
  <si>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</si>
  <si>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</si>
  <si>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</si>
  <si>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</si>
  <si>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</si>
  <si>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</si>
  <si>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</si>
  <si>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</si>
  <si>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</si>
  <si>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</si>
  <si>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</si>
  <si>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</si>
  <si>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</si>
  <si>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</si>
  <si>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</si>
  <si>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</si>
  <si>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</si>
  <si>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</si>
  <si>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</si>
  <si>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</si>
  <si>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</si>
  <si>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</si>
  <si>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</si>
  <si>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</si>
  <si>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</si>
  <si>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</si>
  <si>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</si>
  <si>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</si>
  <si>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</si>
  <si>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</si>
  <si>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</si>
  <si>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</si>
  <si>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</si>
  <si>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</si>
  <si>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</si>
  <si>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</si>
  <si>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</si>
  <si>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</si>
  <si>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How much of the total AF grant as noted in Project Document plus any project preparation grant has been spent to date?</t>
  </si>
  <si>
    <t>Est. Completion Date</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</si>
  <si>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</si>
  <si>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</si>
  <si>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</si>
  <si>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</si>
  <si>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</si>
  <si>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</si>
  <si>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</si>
  <si>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</si>
  <si>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</si>
  <si>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</si>
  <si>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</si>
  <si>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</si>
  <si>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</si>
  <si>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</si>
  <si>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</si>
  <si>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</si>
  <si>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Steps Taken to Mitigate Risk</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</si>
  <si>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</si>
  <si>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</si>
  <si>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</si>
  <si>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</si>
  <si>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</si>
  <si>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</si>
  <si>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</si>
  <si>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</si>
  <si>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</si>
  <si>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List ouput and corresponding amount spent for the current reporting period</t>
  </si>
  <si>
    <t>List outputs planned and corresponding projected cost for the upcoming reporting period</t>
  </si>
  <si>
    <t>What is the potential for the concrete adaptation interventions undertaken by the project/programme to be replicated and scaled up both within and outside the project area?</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</si>
  <si>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</si>
  <si>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</si>
  <si>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</si>
  <si>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</si>
  <si>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</si>
  <si>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</si>
  <si>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</si>
  <si>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</si>
  <si>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</si>
  <si>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</si>
  <si>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</si>
  <si>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</si>
  <si>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</si>
  <si>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</si>
  <si>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</si>
  <si>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</si>
  <si>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</si>
  <si>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</si>
  <si>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</si>
  <si>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</si>
  <si>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</si>
  <si>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</si>
  <si>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</si>
  <si>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</si>
  <si>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</si>
  <si>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</si>
  <si>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</si>
  <si>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</si>
  <si>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</si>
  <si>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</si>
  <si>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</si>
  <si>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</si>
  <si>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</si>
  <si>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</si>
  <si>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</si>
  <si>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</si>
  <si>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</si>
  <si>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</si>
  <si>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</si>
  <si>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</si>
  <si>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</si>
  <si>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</si>
  <si>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</si>
  <si>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</si>
  <si>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</si>
  <si>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</si>
  <si>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</si>
  <si>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</si>
  <si>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</si>
  <si>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</si>
  <si>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</si>
  <si>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</si>
  <si>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</si>
  <si>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</si>
  <si>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</si>
  <si>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</si>
  <si>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</si>
  <si>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</si>
  <si>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</si>
  <si>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</si>
  <si>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</si>
  <si>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</si>
  <si>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</si>
  <si>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</si>
  <si>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</si>
  <si>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</si>
  <si>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</si>
  <si>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</si>
  <si>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</si>
  <si>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</si>
  <si>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</si>
  <si>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</si>
  <si>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</si>
  <si>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</si>
  <si>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</si>
  <si>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</si>
  <si>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</si>
  <si>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</si>
  <si>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</si>
  <si>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</si>
  <si>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</si>
  <si>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</si>
  <si>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</si>
  <si>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</si>
  <si>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</si>
  <si>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</si>
  <si>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</si>
  <si>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</si>
  <si>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</si>
  <si>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</si>
  <si>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</si>
  <si>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</si>
  <si>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</si>
  <si>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</si>
  <si>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</si>
  <si>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</si>
  <si>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</si>
  <si>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</si>
  <si>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</si>
  <si>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</si>
  <si>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</si>
  <si>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</si>
  <si>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</si>
  <si>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</si>
  <si>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</si>
  <si>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</si>
  <si>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</si>
  <si>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</si>
  <si>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</si>
  <si>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</si>
  <si>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</si>
  <si>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</si>
  <si>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</si>
  <si>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</si>
  <si>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</si>
  <si>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</si>
  <si>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</si>
  <si>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</si>
  <si>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</si>
  <si>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</si>
  <si>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</si>
  <si>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</si>
  <si>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</si>
  <si>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</si>
  <si>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</si>
  <si>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</si>
  <si>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</si>
  <si>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</si>
  <si>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</si>
  <si>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</si>
  <si>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</si>
  <si>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</si>
  <si>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</si>
  <si>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</si>
  <si>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</si>
  <si>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</si>
  <si>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</si>
  <si>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</si>
  <si>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</si>
  <si>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</si>
  <si>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</si>
  <si>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</si>
  <si>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</si>
  <si>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</si>
  <si>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</si>
  <si>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</si>
  <si>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</si>
  <si>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</si>
  <si>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</si>
  <si>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</si>
  <si>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</si>
  <si>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</si>
  <si>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</si>
  <si>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</si>
  <si>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</si>
  <si>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</si>
  <si>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</si>
  <si>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</si>
  <si>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</si>
  <si>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</si>
  <si>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</si>
  <si>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</si>
  <si>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</si>
  <si>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</si>
  <si>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</si>
  <si>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</si>
  <si>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</si>
  <si>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</si>
  <si>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</si>
  <si>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</si>
  <si>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</si>
  <si>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</si>
  <si>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</si>
  <si>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</si>
  <si>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</si>
  <si>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</si>
  <si>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</si>
  <si>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</si>
  <si>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</si>
  <si>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</si>
  <si>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</si>
  <si>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</si>
  <si>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</si>
  <si>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</si>
  <si>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</si>
  <si>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</si>
  <si>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</si>
  <si>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</si>
  <si>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</si>
  <si>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</si>
  <si>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</si>
  <si>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</si>
  <si>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</si>
  <si>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</si>
  <si>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</si>
  <si>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</si>
  <si>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</si>
  <si>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</si>
  <si>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</si>
  <si>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</si>
  <si>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</si>
  <si>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</si>
  <si>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</si>
  <si>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</si>
  <si>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</si>
  <si>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</si>
  <si>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</si>
  <si>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</si>
  <si>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</si>
  <si>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</si>
  <si>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</si>
  <si>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</si>
  <si>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</si>
  <si>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</si>
  <si>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</si>
  <si>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</si>
  <si>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</si>
  <si>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</si>
  <si>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</si>
  <si>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</si>
  <si>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</si>
  <si>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</si>
  <si>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</si>
  <si>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</si>
  <si>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</si>
  <si>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</si>
  <si>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</si>
  <si>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</si>
  <si>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</si>
  <si>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</si>
  <si>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</si>
  <si>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</si>
  <si>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</si>
  <si>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</si>
  <si>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</si>
  <si>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</si>
  <si>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</si>
  <si>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</si>
  <si>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</si>
  <si>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</si>
  <si>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</si>
  <si>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</si>
  <si>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</si>
  <si>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</si>
  <si>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</si>
  <si>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</si>
  <si>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</si>
  <si>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</si>
  <si>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</si>
  <si>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</si>
  <si>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</si>
  <si>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</si>
  <si>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</si>
  <si>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</si>
  <si>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</si>
  <si>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</si>
  <si>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</si>
  <si>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</si>
  <si>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</si>
  <si>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</si>
  <si>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</si>
  <si>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</si>
  <si>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</si>
  <si>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</si>
  <si>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</si>
  <si>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</si>
  <si>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</si>
  <si>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</si>
  <si>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</si>
  <si>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</si>
  <si>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</si>
  <si>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</si>
  <si>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</si>
  <si>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</si>
  <si>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</si>
  <si>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</si>
  <si>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</si>
  <si>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</si>
  <si>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</si>
  <si>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</si>
  <si>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</si>
  <si>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</si>
  <si>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</si>
  <si>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</si>
  <si>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</si>
  <si>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</si>
  <si>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</si>
  <si>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</si>
  <si>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</si>
  <si>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</si>
  <si>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</si>
  <si>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</si>
  <si>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</si>
  <si>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</si>
  <si>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</si>
  <si>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</si>
  <si>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</si>
  <si>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</si>
  <si>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</si>
  <si>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</si>
  <si>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</si>
  <si>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</si>
  <si>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</si>
  <si>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</si>
  <si>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</si>
  <si>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</si>
  <si>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</si>
  <si>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</si>
  <si>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</si>
  <si>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</si>
  <si>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</si>
  <si>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</si>
  <si>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</si>
  <si>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</si>
  <si>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</si>
  <si>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</si>
  <si>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</si>
  <si>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</si>
  <si>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</si>
  <si>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</si>
  <si>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</si>
  <si>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</si>
  <si>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</si>
  <si>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</si>
  <si>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</si>
  <si>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</si>
  <si>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</si>
  <si>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</si>
  <si>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</si>
  <si>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</si>
  <si>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</si>
  <si>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</si>
  <si>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</si>
  <si>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</si>
  <si>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</si>
  <si>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</si>
  <si>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</si>
  <si>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</si>
  <si>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</si>
  <si>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</si>
  <si>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</si>
  <si>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</si>
  <si>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</si>
  <si>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</si>
  <si>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</si>
  <si>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</si>
  <si>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</si>
  <si>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</si>
  <si>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</si>
  <si>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</si>
  <si>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</si>
  <si>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</si>
  <si>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</si>
  <si>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</si>
  <si>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</si>
  <si>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</si>
  <si>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</si>
  <si>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</si>
  <si>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</si>
  <si>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</si>
  <si>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</si>
  <si>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</si>
  <si>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SECTION 6: GRIEVANCES</t>
  </si>
  <si>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</si>
  <si>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</si>
  <si>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</si>
  <si>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</si>
  <si>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</si>
  <si>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</si>
  <si>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</si>
  <si>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</si>
  <si>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t>Have the implementation arrangements been effective during the reporting period?</t>
  </si>
  <si>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</si>
  <si>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</si>
  <si>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</si>
  <si>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</si>
  <si>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</si>
  <si>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</si>
  <si>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</si>
  <si>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</si>
  <si>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</si>
  <si>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</si>
  <si>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</si>
  <si>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</si>
  <si>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</si>
  <si>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</si>
  <si>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</si>
  <si>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</si>
  <si>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</si>
  <si>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</si>
  <si>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</si>
  <si>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</si>
  <si>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</si>
  <si>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</si>
  <si>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</si>
  <si>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</si>
  <si>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</si>
  <si>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</si>
  <si>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</si>
  <si>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</si>
  <si>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</si>
  <si>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</si>
  <si>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</si>
  <si>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</si>
  <si>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</si>
  <si>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</si>
  <si>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</si>
  <si>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</si>
  <si>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</si>
  <si>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</si>
  <si>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</si>
  <si>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</si>
  <si>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</si>
  <si>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</si>
  <si>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</si>
  <si>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</si>
  <si>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</si>
  <si>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</si>
  <si>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</si>
  <si>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</si>
  <si>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</si>
  <si>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</si>
  <si>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</si>
  <si>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</si>
  <si>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</si>
  <si>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</si>
  <si>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</si>
  <si>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</si>
  <si>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</si>
  <si>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</si>
  <si>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</si>
  <si>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</si>
  <si>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</si>
  <si>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</si>
  <si>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</si>
  <si>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</si>
  <si>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</si>
  <si>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</si>
  <si>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</si>
  <si>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</si>
  <si>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</si>
  <si>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Original Completion Date:</t>
  </si>
  <si>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</si>
  <si>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</si>
  <si>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</si>
  <si>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</si>
  <si>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</si>
  <si>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</si>
  <si>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</si>
  <si>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</si>
  <si>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</si>
  <si>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Alignment with AF outcome(s)</t>
  </si>
  <si>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</si>
  <si>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</si>
  <si>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</si>
  <si>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</si>
  <si>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</si>
  <si>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</si>
  <si>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</si>
  <si>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</si>
  <si>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</si>
  <si>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</si>
  <si>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</si>
  <si>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</si>
  <si>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</si>
  <si>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</si>
  <si>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Have the implementation arrangements at the EE(s) been effective during the reporting period? [5]</t>
  </si>
  <si>
    <t>List all grievances received through the grievance mechanism during the reporting period regarding gender-related matters of project/programme activities [6]</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</si>
  <si>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</si>
  <si>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</si>
  <si>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</si>
  <si>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</si>
  <si>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</si>
  <si>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</si>
  <si>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</si>
  <si>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</si>
  <si>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</si>
  <si>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</si>
  <si>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</si>
  <si>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</si>
  <si>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</si>
  <si>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</si>
  <si>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</si>
  <si>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</si>
  <si>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</si>
  <si>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</si>
  <si>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</si>
  <si>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</si>
  <si>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t>Have the arrangements for the process described in the ESMP for ESP compliance for USPs been put in place? [8]</t>
  </si>
  <si>
    <t>Has the overall ESMP been updated with the findings of the USPs that have been identified in this reporting period? [9]</t>
  </si>
  <si>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</si>
  <si>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</si>
  <si>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</si>
  <si>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</si>
  <si>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</si>
  <si>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National/Regional Project Manager/Coordinator</t>
  </si>
  <si>
    <t>Indicator 2.2.1: No. of targeted institutions benefitting from the direct access and enhanced direct access modality</t>
  </si>
  <si>
    <t>https://www.adaptation-fund.org/wp-content/uploads/2019/10/Results-Tracker-Guidance-Document-Updated_July-2019.docx</t>
  </si>
  <si>
    <t>Province, Dominican Republic - Integrated Water Resources Management and Rural Development Program</t>
  </si>
  <si>
    <t>Water is a transcendental aspect within the thematic priorities and cross-cutting themes of the development agenda of the DR, due to its effects on public health and rural livelihoods. Integrated water resources management (IWRM), which takes into account climate change, especially in river basins, sub- basins and other sources of water supply for rural communities, is a requirement for any intervention related to water with which you want address the impacts of climate change and the vulnerability of communities. Therefore, inter-sectoral and inter-community coordination is essential to address climate impacts in multiple sectors and regions of the country, to improve the efficiency of water collection and distribution, reduce losses and waste of water, and to lessen the effects of diseases related to water.
The main objective of the program is to increase the resilience and capacity to adapt to climate impacts and risks on the water resources of rural communities in the Province of San Cristóbal and contribute to the diversification of their livelihoods. This objective will be achieved through improving the access to water supply and sanitation services, re-afforestation activities aligned with a correct land use, and increasing institutional and community capacity and coordination for integrated management that supports other uses of water, especially for the diversification of the livelihoods of communities.</t>
  </si>
  <si>
    <t>June 2021</t>
  </si>
  <si>
    <t>N/A</t>
  </si>
  <si>
    <t>www.iddi.org</t>
  </si>
  <si>
    <t>Arcadia Francisco</t>
  </si>
  <si>
    <t>arcadia@iddi.org</t>
  </si>
  <si>
    <t>June 2019</t>
  </si>
  <si>
    <t>david.luther@iddi.org</t>
  </si>
  <si>
    <t>July 2019</t>
  </si>
  <si>
    <t>Lack of coordination, collaboration and cooperation between the executing agencies.</t>
  </si>
  <si>
    <t>MEDIUM</t>
  </si>
  <si>
    <t>Changes and staff turnover in local implementing agencies may affect the schedule and / or program activities.</t>
  </si>
  <si>
    <t>LOW</t>
  </si>
  <si>
    <t>Lack of acceptance and participation of key stakeholders and target groups, or differences between groups or stakeholders can weaken and delay activities.</t>
  </si>
  <si>
    <t>The instruments developed by the Program could take more time to provide tangible results than their duration.</t>
  </si>
  <si>
    <t>Politicians prioritize economic benefits over social and / or environmental benefits.</t>
  </si>
  <si>
    <t>Congress is discussing a new law that regulates the use of water resources.</t>
  </si>
  <si>
    <t>The lack of information at the local (and reduced) level on many aspects of climate change.</t>
  </si>
  <si>
    <t>Delays at the start of the Program have an impact on the achievement of outputs and results and reduce the scope to deliver the Program as described</t>
  </si>
  <si>
    <t>Insecurity in specific areas (ie, robberies, strikes, etc.) can jeopardize the implementation and monitoring of the Program.</t>
  </si>
  <si>
    <t>A poor understanding of the objectives by the Program team.</t>
  </si>
  <si>
    <t>Low mobilization of the target group due to a poor understanding of the problems of climate change.</t>
  </si>
  <si>
    <t>The lack of sufficiently qualified partners.</t>
  </si>
  <si>
    <t>HS</t>
  </si>
  <si>
    <t>Number of communities in which the management plans have been developed and are implemented.</t>
  </si>
  <si>
    <t>Community water management plans implemented by 30 small rural communities.</t>
  </si>
  <si>
    <t>Communities have limited infrastructure projects for water supply and storage.</t>
  </si>
  <si>
    <t>30 communities, benefiting at least 24,300 people (of which 50% are women).</t>
  </si>
  <si>
    <t>Number of measures for water conservation implemented.</t>
  </si>
  <si>
    <t>There are some individual and non-inclusive measurement systems for water conservation.</t>
  </si>
  <si>
    <t>Forest systems implemented on the site, which supply water to 2,722 hectares.</t>
  </si>
  <si>
    <t>Community members and their households remain vulnerable to climate change.</t>
  </si>
  <si>
    <t>Reduction of the link between key institutions and communities regarding climate change.</t>
  </si>
  <si>
    <t>Learning platform created under the operating program.</t>
  </si>
  <si>
    <t>Communities and institutions do not work collaboratively to adapt to climate change.</t>
  </si>
  <si>
    <t>A collaborative platform increases community participation in climate change adaptation.</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</si>
  <si>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project/programmed-specific indicators highlighting the role of women as key actors in climate change adaptation.</t>
  </si>
  <si>
    <t>What have been the lessons learned, both positive and negative, in implementing climate adaptation measures that would be relevant to the design and implementation of future projects/programmed for enhanced resilience to climate change?</t>
  </si>
  <si>
    <t>What is the potential for the climate resilience measures undertaken by the project/programmed to be replicated and scaled up both within and outside the project area?</t>
  </si>
  <si>
    <t xml:space="preserve">What have been the lessons learned, both positive and negative, in accessing and implementing climate finance readiness support that would be relevant to the preparation, design and implementation of future concrete adaptation projects/programmed?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</si>
  <si>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projects/programmed for enhanced resilience to climate change?</t>
  </si>
  <si>
    <t>What have been the lessons learned, both positive and negative, in implementing concrete adaptation interventions that would be relevant to the design and implementation of future projects/programmed implementing concrete adaptation interventions?</t>
  </si>
  <si>
    <t>Has the existing information/data/knowledge been made available to relevant stakeholder? If so, what channels of dissemination have been used?</t>
  </si>
  <si>
    <t>Please list any knowledge products generated and include hyperlinks whenever possible (e.g. project videos, project stories, studies and technical reports, case studies, training manuals, handbooks, strategies and plans developed, etc.)</t>
  </si>
  <si>
    <t>OUTCOME 1. 	
Community-level implementation of climate resilient water resource management activities</t>
  </si>
  <si>
    <t>Percentage of the population with improved water management practices that are resilient to the impacts of climate change in the selected areas</t>
  </si>
  <si>
    <t>Number and type of targeted institutios with increased capacity to minimize exposure to climate variability risk</t>
  </si>
  <si>
    <t>Rural communities in the province of San Cristobal are exposed to climate impacts and do not have infrastructure, community organization, knowledge, or resources through local governments and institutions to mitigate and adapt their effects.</t>
  </si>
  <si>
    <t>Water management resilent to CC has been implemented in 30 small communities of San Cristobal Province</t>
  </si>
  <si>
    <t>DOM/NIE/Water/2016/1</t>
  </si>
  <si>
    <t>OUTCOME 2. 	
Capacity building and strengthening in key institution and communities to manage the risk related to long-term climate change</t>
  </si>
  <si>
    <t>40% to 60%</t>
  </si>
  <si>
    <t>Training manuals</t>
  </si>
  <si>
    <t>1: Health and Social Infrastructure (developed/improved)</t>
  </si>
  <si>
    <t>2: Physical asset (produced/improved/strenghtened)</t>
  </si>
  <si>
    <t>Monitoring compliance with laws and establish the grievance mechanism.</t>
  </si>
  <si>
    <t>Contamination of water sources, or presence of vectors due to poor design or protection of reservoirs.</t>
  </si>
  <si>
    <t xml:space="preserve">Water resources are currently exposed to various forms of pollution associated with the use of fertilizers and pesticides and manure. The Program activities will work to prevent these types of pollution (Output 1.1) and with the introduction of more resilient agriculture/forestry practices (Output 1.3). </t>
  </si>
  <si>
    <t>Training of communities to care for water sources.
There may be more pollution related to the construction of water capture / treatment / storage facilities, including deterioration of water quality. During the construction of the water infrastructure, other damages may occur (solid waste, sewage, dust, accidents, etc.).</t>
  </si>
  <si>
    <t>Number of people trained for the integral management of the water resource.</t>
  </si>
  <si>
    <t>Climate adaptation and resilience measures do not have the desired effect on communities.</t>
  </si>
  <si>
    <t>Not annual investment income generated from the Adaptation Fund’s grant</t>
  </si>
  <si>
    <t>Output 1.1 Community water supply and management plans developed for 30 communities to incorporate climate change-related risks.</t>
  </si>
  <si>
    <t>1.1.1 Support to the communities in the continuous evolution and implementation of the plans by the program.</t>
  </si>
  <si>
    <t>1.1.2 Community Planning and Management Workshops</t>
  </si>
  <si>
    <t>Technical Coordinator 1</t>
  </si>
  <si>
    <t>Technical Coordinator 2</t>
  </si>
  <si>
    <t>Travel expenses</t>
  </si>
  <si>
    <t>Sub Total</t>
  </si>
  <si>
    <t xml:space="preserve">Output 1.2 Water supply increased for multiple uses and users in 30 communities during the period of short-ages under climate impacts (as droughts, heat stress, etc.). </t>
  </si>
  <si>
    <t>1.2.1 Design and construction of water supply and storage infrastructure and training of communities in its use and maintenance.</t>
  </si>
  <si>
    <t>Community Specialist</t>
  </si>
  <si>
    <t xml:space="preserve">Output 1.3 Measures for water conservation under climate impacts (as catchment/river bank, re- afforestation schemes) implemented for 2,722 hectares. </t>
  </si>
  <si>
    <t>Total Outcome 1</t>
  </si>
  <si>
    <t>Output 2.2 Provincial Climate Change Adaptation Monitoring Committee established in San Cristóbal.</t>
  </si>
  <si>
    <t>2.2.2 Technical Forum</t>
  </si>
  <si>
    <t>Output 2.3 Learning platforms and systems for integrating climate change-related risks into community management of water resources and livelihoods activities institutionalized in 30 communities.</t>
  </si>
  <si>
    <t>2.3.3 Design and printing of promotional material and handling of media and social networks</t>
  </si>
  <si>
    <t>Total Outcome 2</t>
  </si>
  <si>
    <t>TOTAL OUTCOME 1 + 2</t>
  </si>
  <si>
    <t>3. Project/Programme Execution cost</t>
  </si>
  <si>
    <t>Human Resources</t>
  </si>
  <si>
    <t>Purchase and maintenance of Vehicle</t>
  </si>
  <si>
    <t>Computer Equipment</t>
  </si>
  <si>
    <t>Furniture</t>
  </si>
  <si>
    <t>Miscellaneous</t>
  </si>
  <si>
    <t>Monitoring and Evaluatation</t>
  </si>
  <si>
    <t>TOTAL EXECUTION COST</t>
  </si>
  <si>
    <t>4. Total Project/Programme Cost</t>
  </si>
  <si>
    <t>5. Project/Programme Cycle Management Fee charged by the Implementing Entity</t>
  </si>
  <si>
    <t>(July 2020 - June 2021)</t>
  </si>
  <si>
    <t xml:space="preserve">Output 1.1 Community water supply and management plans developed for 30 communities to incorporate climate change-related risks.  </t>
  </si>
  <si>
    <t>June-2021</t>
  </si>
  <si>
    <t>June-2023</t>
  </si>
  <si>
    <t>Sub-Total</t>
  </si>
  <si>
    <t>March-2023</t>
  </si>
  <si>
    <t>Total Outcome  1</t>
  </si>
  <si>
    <t>Output 2.1 A set of manual and other materials on best practices for water management and resilient livelihood are developed, including a fully operational website.</t>
  </si>
  <si>
    <t>2.1.2 GIRH and ACC Facilitator Training Workshops</t>
  </si>
  <si>
    <t xml:space="preserve">2.1.3 Design and reproduction of promotional and dissemination material </t>
  </si>
  <si>
    <t>2.1.4 Web page design and Social Media</t>
  </si>
  <si>
    <t>Communication Expert</t>
  </si>
  <si>
    <t>2.2.1 Coordination for the formation of ACC Committees in the province of San Cristobal</t>
  </si>
  <si>
    <t>2.3.1 Workshops to disseminate best practices and lessons learned related to community management in the ACC</t>
  </si>
  <si>
    <t>2.3.2 Development of communication strategy for the ACC</t>
  </si>
  <si>
    <t>Total Outcome  2</t>
  </si>
  <si>
    <t xml:space="preserve">TOTAL OUTCOME 1 + 2 </t>
  </si>
  <si>
    <t>TOTAL 2nd disbursement</t>
  </si>
  <si>
    <t>Dominican Institute of Integral Development, Inc. (IDDI)</t>
  </si>
  <si>
    <t>David Luther / Dominican Institute of Integral Development</t>
  </si>
  <si>
    <t>RISK ASSESSMENT</t>
  </si>
  <si>
    <t>If any grievances were received that must not be made public, please inform the AF Secretariat of such grievances, detailing the reasons for them to remain confidential. Confidential information may be redacted by the IE in the report.</t>
  </si>
  <si>
    <t>Depending on the number of complaints received for non-compliance with laws or regulations, apply the necessary corrections.</t>
  </si>
  <si>
    <t xml:space="preserve">
Number of people who have received training on adaptation measures for climate resilience.</t>
  </si>
  <si>
    <t>Training for beneficiaries and local actors on adaptation measures to increase climate resilience.</t>
  </si>
  <si>
    <t>Percentage of women participating in planning and decision-making activities.</t>
  </si>
  <si>
    <t>All activities are developed to avoid, reduce, mitigate or compensate any pollutant (wastewater, solid waste, dust, noise, emissions, etc.) and to use efficiently all used natural resources.</t>
  </si>
  <si>
    <t>If the number of women is less than 50%, establish mechanisms to ensure the majority participation of women.</t>
  </si>
  <si>
    <t>Establish mechanisms that water sources, reservoirs or aqueducts are protected from sources of contamination or vectors that may affect the health of the beneficiaries.</t>
  </si>
  <si>
    <t>Compliance with Dominican Laws and, in particular the following key Legislation, will be monitored during implementation:
1. Law 64-00 on Environment and Natural Resources,
2. Law of Protected Areas (202-04) and it modifications and
3. Freedom of Information Law (200-04).</t>
  </si>
  <si>
    <t>Adaptation and enhancing measures for climate resilience can reach the project's target population.</t>
  </si>
  <si>
    <t>Training of the target population on adaptation measures for climate resilience.</t>
  </si>
  <si>
    <t>Number of complaints received for non-compilance of Dominican Law.</t>
  </si>
  <si>
    <t>All activities under this programme are compliant with the Dominican Laws and applicable international laws and regulations.</t>
  </si>
  <si>
    <t>All activities are perceived as fair and equitable, where neither favouritism nor discrimination determine who benefits.  A “bottom-up” and participatory design enable fair and equitable access, including to identified marginalized and vulnerable groups, who meet the eligibility criteria.</t>
  </si>
  <si>
    <t>All activities will not disproportionately affect vulnerable and marginalized groups, who may be subject to discrimination, including children, women and girls, elderly, people living with disabilities, immigrants, among others living in the communities.</t>
  </si>
  <si>
    <t>Number of vulnerable people / families who participate in the Project activities.</t>
  </si>
  <si>
    <t>Assured participation of vulnerable groups, including women, elderly and particularly the lower income population.                                                                                                                                     Include management measures to ensure fair access, transparency, and equity throughout implementation, clearly stating there will be neither discrimination nor favoritism in accessing project benefits.</t>
  </si>
  <si>
    <t>Carry out a census of beneficiaries in the participating communities to determine the number of people who are most vulnerable or who may be marginalized due to their condition, to ensure access to the benefits of the project, prioritizing care according to their needs. (output 1.2)</t>
  </si>
  <si>
    <t>All activities under this programme require gender equity as a priority, allowing women to have access to all the activities in the same way as men. The activities are thus empowering the women, offering them equal access to loans to improve their conditions and adapt to climate change. Protecting vulnerable women is a main priority.</t>
  </si>
  <si>
    <t>The activities will be implemented in compilance with legislation including the Dominican Labour Code.</t>
  </si>
  <si>
    <t xml:space="preserve">
Number of water and sanitation works as adaptation and climate resilience measures.
Number of water conservation actions as adaptation measures to CC.</t>
  </si>
  <si>
    <t>Health of water sources.</t>
  </si>
  <si>
    <t>All activities are planned and executed with the perspective of reducing health impacts on individuals and the community. All activities must not result in transboundary harm such as flooding downstream, nor places where water can stagnate and cause mosquito-breeding habitats.</t>
  </si>
  <si>
    <r>
      <t xml:space="preserve">What arrangements have been put in place </t>
    </r>
    <r>
      <rPr>
        <b/>
        <i/>
        <sz val="11"/>
        <color theme="1"/>
        <rFont val="Times"/>
        <family val="1"/>
      </rPr>
      <t xml:space="preserve">by the Implementing Entity </t>
    </r>
    <r>
      <rPr>
        <b/>
        <sz val="11"/>
        <color theme="1"/>
        <rFont val="Times"/>
        <family val="1"/>
      </rPr>
      <t>during the reporting period to implement the required ESP safeguard measures?</t>
    </r>
  </si>
  <si>
    <r>
      <t xml:space="preserve">What arrangements have been put in place </t>
    </r>
    <r>
      <rPr>
        <b/>
        <i/>
        <sz val="11"/>
        <color theme="1"/>
        <rFont val="Times"/>
        <family val="1"/>
      </rPr>
      <t>by each Executing Entity</t>
    </r>
    <r>
      <rPr>
        <b/>
        <sz val="11"/>
        <color theme="1"/>
        <rFont val="Times"/>
        <family val="1"/>
      </rPr>
      <t xml:space="preserve"> during the reporting period to implement the required ESP safeguard measures?</t>
    </r>
  </si>
  <si>
    <r>
      <t xml:space="preserve">SECTION 5: PROJECTS/PROGRAMMES WITH UNIDENTIFIED SUB-PROJECTS (USPs). </t>
    </r>
    <r>
      <rPr>
        <b/>
        <i/>
        <sz val="11"/>
        <color theme="1"/>
        <rFont val="Times"/>
        <family val="1"/>
      </rPr>
      <t>This section needs to be completed only if  the project/proramme includes USPs.</t>
    </r>
    <r>
      <rPr>
        <b/>
        <sz val="11"/>
        <color theme="1"/>
        <rFont val="Times"/>
        <family val="1"/>
      </rPr>
      <t xml:space="preserve"> </t>
    </r>
  </si>
  <si>
    <r>
      <t xml:space="preserve">List each USP that has been identified in the reporting period to the level where effective ESP compliance is possible. 
</t>
    </r>
    <r>
      <rPr>
        <b/>
        <i/>
        <sz val="11"/>
        <color theme="1"/>
        <rFont val="Times"/>
        <family val="1"/>
      </rPr>
      <t>Add lines as necessary, one line for every USP identified.</t>
    </r>
    <r>
      <rPr>
        <b/>
        <sz val="11"/>
        <color theme="1"/>
        <rFont val="Times"/>
        <family val="1"/>
      </rPr>
      <t xml:space="preserve"> </t>
    </r>
  </si>
  <si>
    <r>
      <t>USP 1:</t>
    </r>
    <r>
      <rPr>
        <i/>
        <sz val="11"/>
        <color theme="1"/>
        <rFont val="Times"/>
        <family val="1"/>
      </rPr>
      <t xml:space="preserve"> [name the USP]</t>
    </r>
  </si>
  <si>
    <r>
      <t>USP 2:</t>
    </r>
    <r>
      <rPr>
        <i/>
        <sz val="11"/>
        <color theme="1"/>
        <rFont val="Times"/>
        <family val="1"/>
      </rPr>
      <t xml:space="preserve"> [name the USP]</t>
    </r>
  </si>
  <si>
    <r>
      <t xml:space="preserve">USP 3: </t>
    </r>
    <r>
      <rPr>
        <i/>
        <sz val="11"/>
        <color theme="1"/>
        <rFont val="Times"/>
        <family val="1"/>
      </rPr>
      <t>[name the USP]</t>
    </r>
  </si>
  <si>
    <r>
      <t>USP 4:</t>
    </r>
    <r>
      <rPr>
        <i/>
        <sz val="11"/>
        <color theme="1"/>
        <rFont val="Times"/>
        <family val="1"/>
      </rPr>
      <t xml:space="preserve"> [name the USP]</t>
    </r>
  </si>
  <si>
    <r>
      <t xml:space="preserve">USP 5: </t>
    </r>
    <r>
      <rPr>
        <i/>
        <sz val="11"/>
        <color theme="1"/>
        <rFont val="Times"/>
        <family val="1"/>
      </rPr>
      <t>[name the USP]</t>
    </r>
  </si>
  <si>
    <t>The monitoring by the Project personnel and the advice in their areas of competence have allowed activities to be carried out in accordance with the ESP during this period of the project.</t>
  </si>
  <si>
    <r>
      <t xml:space="preserve"> SECTION 2: QUALITY DURING IMPLEMENTATION AND AT EXIT [</t>
    </r>
    <r>
      <rPr>
        <b/>
        <i/>
        <sz val="11"/>
        <color theme="1"/>
        <rFont val="Times"/>
        <family val="1"/>
      </rPr>
      <t>to be completed at final PPR</t>
    </r>
    <r>
      <rPr>
        <b/>
        <sz val="11"/>
        <color theme="1"/>
        <rFont val="Times"/>
        <family val="1"/>
      </rPr>
      <t>]</t>
    </r>
  </si>
  <si>
    <r>
      <t xml:space="preserve">What arrangements have been put in place </t>
    </r>
    <r>
      <rPr>
        <b/>
        <i/>
        <sz val="11"/>
        <color theme="1"/>
        <rFont val="Times"/>
        <family val="1"/>
      </rPr>
      <t xml:space="preserve">by the Implementing Entity </t>
    </r>
    <r>
      <rPr>
        <b/>
        <sz val="11"/>
        <color theme="1"/>
        <rFont val="Times"/>
        <family val="1"/>
      </rPr>
      <t>during the reporting period to comply with the GP</t>
    </r>
  </si>
  <si>
    <r>
      <t xml:space="preserve">What arrangements have been put in place </t>
    </r>
    <r>
      <rPr>
        <b/>
        <i/>
        <sz val="11"/>
        <color theme="1"/>
        <rFont val="Times"/>
        <family val="1"/>
      </rPr>
      <t>by each Executing Entity</t>
    </r>
    <r>
      <rPr>
        <b/>
        <sz val="11"/>
        <color theme="1"/>
        <rFont val="Times"/>
        <family val="1"/>
      </rPr>
      <t xml:space="preserve"> during the reporting period to comply with the GP? [5]</t>
    </r>
  </si>
  <si>
    <t>RATING ON IMPLEMENTATION PROGRESS</t>
  </si>
  <si>
    <t>Develop guidelines related to water, forests and soil, innovative and effective adaptation measures for climate change, to be incorporated into the Adaptation Committees to the CC of the Province of San Cristobal.</t>
  </si>
  <si>
    <t>Please Provide the Name and Contact information of person(s) reponsible for completing the Rating section</t>
  </si>
  <si>
    <t>Support in the Capacity Building Plan for local actors for the Integral Management of water resources, community organization and knowledge of AF ESP and GP, in the areas of water and sanitation.</t>
  </si>
  <si>
    <t>Develop the guidelines related to the integral management of water resources in adaptation to Climate Change, to be employed by the Adaptation Committees to the CC of the Province of San Cristobal.</t>
  </si>
  <si>
    <r>
      <t xml:space="preserve">Output 2.1 A set of manual and other materials on best practices for drink water management and sanitation , including a fully operational website. Have been developed </t>
    </r>
    <r>
      <rPr>
        <b/>
        <sz val="9"/>
        <color theme="1"/>
        <rFont val="Times"/>
        <family val="1"/>
      </rPr>
      <t>(Adaptation Actions)</t>
    </r>
    <r>
      <rPr>
        <sz val="9"/>
        <color theme="1"/>
        <rFont val="Times"/>
        <family val="1"/>
      </rPr>
      <t xml:space="preserve"> </t>
    </r>
  </si>
  <si>
    <r>
      <t xml:space="preserve">Output 2.2 Provincial Committee on adaptation to Climate Change of San Cristóbal has been stablished. </t>
    </r>
    <r>
      <rPr>
        <b/>
        <sz val="9"/>
        <color theme="1"/>
        <rFont val="Times"/>
        <family val="1"/>
      </rPr>
      <t>(Adaptation Actions)</t>
    </r>
    <r>
      <rPr>
        <sz val="9"/>
        <color theme="1"/>
        <rFont val="Times"/>
        <family val="1"/>
      </rPr>
      <t xml:space="preserve">     </t>
    </r>
  </si>
  <si>
    <t>Number of provincial committees for adaptation to climate change.</t>
  </si>
  <si>
    <t>Number of training materials produced and utilized in training.</t>
  </si>
  <si>
    <t>Availability of materials on best practices for climate resilient water management.</t>
  </si>
  <si>
    <t>Number of communities with capacity to adapt to climate risk.</t>
  </si>
  <si>
    <t>Teresa Disla / Ministry of Environment and Natural Resources</t>
  </si>
  <si>
    <t>teresa.disla@ambiente.gob.do</t>
  </si>
  <si>
    <t>Number of operative infrastructure projects for water supply and storage implemented by communities.</t>
  </si>
  <si>
    <t>Has the project been scaled-up from any other climate finance? Or has the project build upon any other climate finance initiative?</t>
  </si>
  <si>
    <t xml:space="preserve">Revised Completion
Date after approval of extension request (if applic) </t>
  </si>
  <si>
    <t>Implementing Entity (IE):</t>
  </si>
  <si>
    <t xml:space="preserve">Government(s) DA </t>
  </si>
  <si>
    <t>Actual Mid-term Review Date          (if applicable):</t>
  </si>
  <si>
    <t>Yes, an Environmental and social/gender assessment is annexed to the proposal, identifying some of the gender impacts based on the project components and outcomes.</t>
  </si>
  <si>
    <t xml:space="preserve">Please justify your rating.  Outline the positive and negative progress made by the project since it started.  </t>
  </si>
  <si>
    <t>PROJECT INDICATORS</t>
  </si>
  <si>
    <r>
      <rPr>
        <b/>
        <sz val="16"/>
        <rFont val="Times"/>
        <family val="1"/>
      </rPr>
      <t>Goal: I</t>
    </r>
    <r>
      <rPr>
        <sz val="16"/>
        <rFont val="Times"/>
        <family val="1"/>
      </rPr>
      <t xml:space="preserve">ncrease the resilience and capacity to adapt to climate impacts and risks on the water resources of rural communities in the Province of San Cristóbal and contribute to the diversification of their livelihoods.
</t>
    </r>
    <r>
      <rPr>
        <b/>
        <sz val="16"/>
        <rFont val="Times"/>
        <family val="1"/>
      </rPr>
      <t xml:space="preserve">Impact: </t>
    </r>
    <r>
      <rPr>
        <sz val="16"/>
        <rFont val="Times"/>
        <family val="1"/>
      </rPr>
      <t xml:space="preserve">Increased resiliency at the community, national, and regional levels to climate variability and change. </t>
    </r>
  </si>
  <si>
    <t>Dominican Institute of Integral Development (IDDI)</t>
  </si>
  <si>
    <r>
      <t xml:space="preserve">ACTUAL CO-FINANCING </t>
    </r>
    <r>
      <rPr>
        <i/>
        <sz val="11"/>
        <color indexed="8"/>
        <rFont val="Times"/>
        <family val="1"/>
      </rPr>
      <t xml:space="preserve">(If the MTR or TE have not been undertaken this reporting period, DO NOT report on actual co-financing.) </t>
    </r>
  </si>
  <si>
    <t>Add any comments on AF Grant Funds</t>
  </si>
  <si>
    <t>1.3.1 Design and development of reforestation schemes and training of communities in the use and maintenance of same</t>
  </si>
  <si>
    <t>2.1.1 Design of Toolbox and information material for the Training, dissemination and communication of GIRH Resilience and ACC with a gender focus</t>
  </si>
  <si>
    <t>OUTCOME 1.  
Community-level implementation of climate resilient water resource management activities</t>
  </si>
  <si>
    <r>
      <rPr>
        <b/>
        <u/>
        <sz val="11"/>
        <rFont val="Times"/>
        <family val="1"/>
      </rPr>
      <t>Core Indicator</t>
    </r>
    <r>
      <rPr>
        <sz val="11"/>
        <rFont val="Times"/>
        <family val="1"/>
      </rPr>
      <t>: No. of beneficiaries</t>
    </r>
  </si>
  <si>
    <r>
      <rPr>
        <b/>
        <u/>
        <sz val="11"/>
        <rFont val="Times"/>
        <family val="1"/>
      </rPr>
      <t>Core Indicator</t>
    </r>
    <r>
      <rPr>
        <sz val="11"/>
        <rFont val="Times"/>
        <family val="1"/>
      </rPr>
      <t xml:space="preserve"> 1.2: No. of Early Warning Systems</t>
    </r>
  </si>
  <si>
    <r>
      <rPr>
        <b/>
        <u/>
        <sz val="11"/>
        <rFont val="Times"/>
        <family val="1"/>
      </rPr>
      <t>Core Indicator</t>
    </r>
    <r>
      <rPr>
        <sz val="11"/>
        <rFont val="Times"/>
        <family val="1"/>
      </rPr>
      <t xml:space="preserve"> 4.2: Assets produced, developed, improved or strengthened</t>
    </r>
  </si>
  <si>
    <r>
      <rPr>
        <b/>
        <u/>
        <sz val="11"/>
        <rFont val="Times"/>
        <family val="1"/>
      </rPr>
      <t>Core Indicator</t>
    </r>
    <r>
      <rPr>
        <sz val="11"/>
        <rFont val="Times"/>
        <family val="1"/>
      </rPr>
      <t xml:space="preserve"> 5.1: Natural Assets protected or rehabilitated</t>
    </r>
  </si>
  <si>
    <r>
      <rPr>
        <b/>
        <u/>
        <sz val="11"/>
        <rFont val="Times"/>
        <family val="1"/>
      </rPr>
      <t>Core Indicator</t>
    </r>
    <r>
      <rPr>
        <sz val="11"/>
        <rFont val="Times"/>
        <family val="1"/>
      </rPr>
      <t xml:space="preserve"> 6.1.2: Increased income, or avoided decrease in income</t>
    </r>
  </si>
  <si>
    <r>
      <t xml:space="preserve">Number of households </t>
    </r>
    <r>
      <rPr>
        <i/>
        <sz val="9"/>
        <rFont val="Times"/>
        <family val="1"/>
      </rPr>
      <t>(total number in the project area)</t>
    </r>
  </si>
  <si>
    <r>
      <t xml:space="preserve">1: Health and Social Infrastructure </t>
    </r>
    <r>
      <rPr>
        <i/>
        <sz val="11"/>
        <rFont val="Times"/>
        <family val="1"/>
      </rPr>
      <t>(developed/improved)</t>
    </r>
  </si>
  <si>
    <r>
      <t xml:space="preserve">2: Physical asset </t>
    </r>
    <r>
      <rPr>
        <i/>
        <sz val="11"/>
        <rFont val="Times"/>
        <family val="1"/>
      </rPr>
      <t>(produced/improved/strenghtened)</t>
    </r>
  </si>
  <si>
    <t>Financial information PPR 1:  Cumulative from project start to 30 June 2020</t>
  </si>
  <si>
    <t>The funds are held in a commercial bank account in Dominican Pesos that does not generate interest.</t>
  </si>
  <si>
    <t>Enhancing Climate Resilience in San Cristóbal Province, Dominican Republic -   Integrated Water Resources Management and Rural Development Program</t>
  </si>
  <si>
    <t>Collaboration and technical assistance for the development of the design and studies phase for the design of the polygons of the areas of intervention, mapping and cartographic surveying and design of the conservation and aforestation schemes of the project.</t>
  </si>
  <si>
    <t xml:space="preserve">Results Tracker for Adaptation Fund (AF) Projects    </t>
  </si>
  <si>
    <t>In the design phase, provisions have been made so that involuntary resettlements do not have to be carried out for the execution of infrastructure works or for conservation activities.</t>
  </si>
  <si>
    <t>Measures will be taken so that the infrastructure works or conservation activities to be carried out do not generate an impact and emphasis will be placed on compliance with the EIAS.</t>
  </si>
  <si>
    <t>The Programme will adopt practices that increase biodiversity compared to the baseline scenario, including conservation agriculture. Furthermore, the Programme biodiversity will be undertaken by the Programme and proper measures will be put in place according to EIAS/ESMP.</t>
  </si>
  <si>
    <t>Although involuntary and ressettlements are not foreseen, it is monitored that there are no situations in which they must be performed.</t>
  </si>
  <si>
    <t>All activities will be monitored to avoid impacts at the level of natural habitats, with the participation of technicians and specialists from the Ministry of the Environment.</t>
  </si>
  <si>
    <t>All activities will be monitored to avoid impacts to biological diversity, with the participation of technicians and specialists from the Ministry of the Environment.</t>
  </si>
  <si>
    <t>Outcome 1 Output 1.2 The supply of drinking water under climate impacts multiple  (i.e droughts, heat waves, etc.) in 30 rural communities has increased.</t>
  </si>
  <si>
    <t>Outcome 2 Output 2.2 Provincial Committee on adaptation to Climate Change of San Cristóbal has been stablished.</t>
  </si>
  <si>
    <t>Low potential risk to natural habitats occurs during the construction of major facilities/infrastructures. The natural habitats will be undertaken by the Programme and proper measures will be triggered according to EIAS/ ESMP.</t>
  </si>
  <si>
    <t>Low potential risks to biological diversity occurs during the operation of major facilities/infrastructures with the usage of invasive species.</t>
  </si>
  <si>
    <t>Through knowledge of the communities, ensure understanding and familiarity about adaptation to climate change.
                                                                                                                      Water and sanitation construction activities or conservation of water sources are aimed at increasing climate resilience in communities.</t>
  </si>
  <si>
    <t>Number of mesasures taken for protection of natural habitats.</t>
  </si>
  <si>
    <t>Number of practices adopted to increase biodiversity.</t>
  </si>
  <si>
    <t>All activities are developed to reduce GHG emissions and the vulnerability of the communities to expected climate impacts.                                                                                                                                                                                  Community facilities and other structures are constructed or retrofitted to be resilient to climate change.</t>
  </si>
  <si>
    <t>Outcome 1 Output 1.1 Community plans for drinking water supply and sanitation, for 30 communities to incorporate the risk related to CC, have been developed.</t>
  </si>
  <si>
    <t>Percentage of women beneficied from infrastructure works.</t>
  </si>
  <si>
    <t>Percentage of women who are part of the climate change adaptation committees.</t>
  </si>
  <si>
    <t>Ensure Access Equality</t>
  </si>
  <si>
    <t>Water Management</t>
  </si>
  <si>
    <t>National  Government</t>
  </si>
  <si>
    <t>Local Government</t>
  </si>
  <si>
    <t>Collaborating entities</t>
  </si>
  <si>
    <t>María Brito / Ministry of Women</t>
  </si>
  <si>
    <t>carmenopmsc@hotmail.com</t>
  </si>
  <si>
    <t>July 2021</t>
  </si>
  <si>
    <t>Aug 2020</t>
  </si>
  <si>
    <t>Jan 2021</t>
  </si>
  <si>
    <t>Daniel Pavón / Fundación CIDEAL</t>
  </si>
  <si>
    <t>daniel.pavon@cideal.org</t>
  </si>
  <si>
    <t>marinadeisa@hotmail.com</t>
  </si>
  <si>
    <t>José Peña / Municipality of Cambita</t>
  </si>
  <si>
    <t>Follow-up of the protocols issued by the National Government for the prevention of virus transmission and training of technical personnel and project beneficiaries.</t>
  </si>
  <si>
    <t>The application of the CDC methodology (Training - Dissemination - Communication) has made it possible to close a gap by allowing the knowledge imparted to be put into practice and disseminated, so that the achievements can be shared and the lessons learned taken into account. In this regard, the community processes implemented have been successful in the project and the good practices and lessons learned are available so that the methodology can be replicated at the national level or in other latitudes to strengthen the capacities of local actors in adaptation measures to the Climate Change.</t>
  </si>
  <si>
    <t>There is continuous communication with the beneficiaries and local actors of the project, through monthly progress meetings and dissemination through electronic media and a billboard installed in each community, about informative material, progress, experiences of the activities carried out and information about CC and innovative measures implemented locally and internationally.</t>
  </si>
  <si>
    <t>During this period, only awareness-raising actions related to the impacts of Climate Change have been implemented. The communities are involved and sensitized about the adaptation measures planned by the project.
More details will be provided in the next RPP when implementing the Toolbox and systematizing the process.</t>
  </si>
  <si>
    <t>The most successful aspect has been to make local communities and actors aware of and understand the importance of the effects of Climate Change and the adaptation measures that are being implemented through the project and that must be continued once it is finished.
Incorporating them into the process and that they have appropriated the responsibility of monitoring both the infrastructure works and the rest of the actions that will be implemented, as well as their active participation in the decision-making and execution of the project, will ensure the sustainability and that good practices will be executed.</t>
  </si>
  <si>
    <t>In the first place, achieve the participation of beneficiaries and local actors and ensure that they participate in activities and decision-making, as well as actively participate in community organization processes, which is the first step to having an organized community.
The ASOCARs are a sample that the organization, and the support given by the project through the technicians of IDDI and INAPA, provide the tools for infrastructure works and conservation measures to give sustainability through the integral management of the water resource.</t>
  </si>
  <si>
    <t>Follow-up meetings with national and local authorities for the implementation of water and sanitation activities and water conservation and reforestation.
Monitoring of the activities related to the NDCs and contributions to the National Plan for Adaptation to Climate Change through the technical team of the project and the IDDI Climate Action platform.</t>
  </si>
  <si>
    <t>Activity 2.1 A set of manuals and materials on best practices for water management and resilient livelihoods is developed, including a fully operational website</t>
  </si>
  <si>
    <t>Activity 2.2 A Monitoring Committee for Adaptation to Climate Change is established in San Cristóbal</t>
  </si>
  <si>
    <t>Activity 2.3 Learning platforms and design of a system to integrate risk related to climate change in community management of water resources and institutionalized livelihood activities in 8 municipalities.</t>
  </si>
  <si>
    <t xml:space="preserve">
Activity 1.3.1 Design and development of reforestation schemes and training of communities for the comprehensive management of water resources</t>
  </si>
  <si>
    <t>Activity 1.2.2 Support to communities in the use and maintenance of water and sanitation infrastructure works.</t>
  </si>
  <si>
    <t>Activity 1.2.1 Design and construction of water supply and storage infrastructure and training of communities in its use and maintenance.</t>
  </si>
  <si>
    <t>Activity 1.1.1 Identification of Needs and Knowledge of the CC</t>
  </si>
  <si>
    <t>Activity 1.1.2 Support to the communities in the continuous evolution and implementation of the plans by the program</t>
  </si>
  <si>
    <t>Activity 1.1.3 Monitoring and coordination with community focal points</t>
  </si>
  <si>
    <t>Follow-up in the collaboration and technical assistance for the development of the design and study phase: identification of water sources, hydrological, geotechnical and topographical studies and cartographic design of the project's water and sanitation infrastructure works.</t>
  </si>
  <si>
    <t>Technical support for the development of training and capacity building materials.</t>
  </si>
  <si>
    <t>Technical support for the development of training and capacity building materials and accompaniment for the monitoring of adaptation plans based on the NDCs and SDGs.</t>
  </si>
  <si>
    <t>There has been a permanent exchange of information and follow-up for technical training, both for PMU staff and the project's stakeholders. Actions have been oriented to maintain the guidelines of the DR CC Adaptation Plan and continue with the contributions within the provisions of the NDC and SDGs.</t>
  </si>
  <si>
    <t>The Ministry of the Environment and INAPA have instructed the technical staff involved in the Project to monitor the correct implementation of ESP in their areas of competence.
The PSE have been incorporated into the bidding documents so that they are taken into account and incorporated into the technical proposal and they will be reviewed by the EE technicians.
They have activated their grievance system to address any complaints and give timely solution.</t>
  </si>
  <si>
    <t xml:space="preserve">During this period, the activities that have been developed are in line with compliance with the ESP. </t>
  </si>
  <si>
    <t>IDDI continues to instruct PMU members to be able to monitor AF ESP compliance.
Knowledge refreshing and updating workshops have been held in the ESP communities and the implementation of the Information and Accountability System has been monitored in order to manage complaints and address situations in which corrective actions must be taken regarding to ESP compliance.</t>
  </si>
  <si>
    <t>• 	Operational agreements between the implementing partners and the relevant agencies with an adequate definition of roles and responsibilities.
• 	Dialogue and consensus building.</t>
  </si>
  <si>
    <t>• 	Training. Information and communication.
• 	Inter-institutional agreements that provide a framework to appointment of qualified staff
• 	Awareness among authorities.
•	 Strengthening of target groups for the implementation of activities.</t>
  </si>
  <si>
    <t>• 	Capacity building, training and awareness.
• 	Participatory processes to promote commitment and inclusion of all interested parties.
• 	Representation of key groups and stakeholders in community committees and field activities.
•	 Mediation in case of conflicts.</t>
  </si>
  <si>
    <t>• 	Prioritization of activities that can be designed and implemented within the Program lifespan.
•	 Inclusion of long-term research in institutional work plans.
• 	Awareness and lobbying among the authorities for the approval of incentives / licenses (if any) within a period that ensures a sufficient schedule for on-site piloting.</t>
  </si>
  <si>
    <t>• 	The project activities explicitly integrate the needs of social, economic and environmental development in an integrating framework of climate resilient agriculture and water management.
• The project will give priority to low-cost resistance strategies that demonstrate the impact on revenues.</t>
  </si>
  <si>
    <t>• This risk is minimized with greater coordination and communication with the Ministry of the Environment, which coordinates the environmental policy between the different levels of government.</t>
  </si>
  <si>
    <t>• 	Prepare specific studies on specific areas and / or at the community level with respect to the threats of climate change.
• 	The project foresees the need to start with a short-term evaluation of the priority activities and interventions</t>
  </si>
  <si>
    <t>• 	Develop a detailed work plan to guide the start phase of the Program.</t>
  </si>
  <si>
    <t>• 	Cooperation with local communities and structures.
•	 A good cooperation with the leaders of local organizations for the execution of activities.
•	 Use of social networks to create alerts about social conflicts and /or security problems</t>
  </si>
  <si>
    <t>•	 Strong participation of leaders, especially in executing agencies and key actors.
•	 Support of national experts.
•	 Training adapted for target groups.</t>
  </si>
  <si>
    <t>•	 Greater collaboration with target communities.
• 	A participatory approach.
•	 Sensitization to the effects of climate change at different levels.</t>
  </si>
  <si>
    <t>• A financial management scheme will be designed according to the budgets established and reviewed by the technical team and stakeholders.</t>
  </si>
  <si>
    <t>•	 Capacity building.
•	 Selection and evaluation of partners, needs assessments.
•	 Collaboration with communities at a decentralized level</t>
  </si>
  <si>
    <t>Health problems, and social and economic impacts from the Covid-19 pandemic.</t>
  </si>
  <si>
    <t>Lack of capacity to fulfill financial commitments, and in particular of resources by the partners in the implementation of the program.</t>
  </si>
  <si>
    <t>1. Compliance with the law</t>
  </si>
  <si>
    <t>2. Access and equity</t>
  </si>
  <si>
    <t>3. Marginalized and vulnerable Groups</t>
  </si>
  <si>
    <t>4. Human rights</t>
  </si>
  <si>
    <t>5. Gender equality and women’s empowerment</t>
  </si>
  <si>
    <t>6. Core labour rights</t>
  </si>
  <si>
    <t>7. Indigenous peoples</t>
  </si>
  <si>
    <t>8. Involuntary resettlement</t>
  </si>
  <si>
    <t>9. Protection of natural habitats</t>
  </si>
  <si>
    <t>10. Conservation of biological diversity</t>
  </si>
  <si>
    <t>11.  Climate change</t>
  </si>
  <si>
    <t>12. Pollution prevention and resource efficiency</t>
  </si>
  <si>
    <t>13. Public health</t>
  </si>
  <si>
    <t>14. Physical and cultural heritage</t>
  </si>
  <si>
    <t>15. Lands and soil conservation</t>
  </si>
  <si>
    <t>Although no resettlements are necessary for the activities, this will be
closely monitored. Frequent monitoring and regular consultations will identify indirect and direct risks of resettlement, including to physical/ natural assets and economic/livelihood activities, and manage potential risks per the ESMS.</t>
  </si>
  <si>
    <t>Women with low or little participation in decision-making and planning in the activities to be carried out by the project.</t>
  </si>
  <si>
    <t>Number of involuntary resettlements carried out.</t>
  </si>
  <si>
    <t xml:space="preserve">
Information to beneficiaries and local actors on the laws, regulations applicable to the project (throughout the project).</t>
  </si>
  <si>
    <t>Establish a monitoring system so that works and actions are focused on increasing resilience to CC (throughout the project).</t>
  </si>
  <si>
    <t>Permanent contact has been maintained with representatives at the national level of the EEs and other governmental organizations, with whom they have worked synergically to review the progress of the project and the implementation of project activities and initiatives. Collaboration agreements were established for technical assistance with INAPA and the integration of the Ministry of Women to follow up on the issue of gender in the implementation of the project.</t>
  </si>
  <si>
    <t>Meetings with the technical teams of the Ministry of the Environment, INAPA, the National Council for Climate Change and Clean Development Mechanism, the Ministry of Education and the Ministry of Women, establish the strategy for strengthening capacities with the preparation of materials and training programs for implement adaptation measures in target communities with a single language.
Contacts with a National Emergency Commission and the Ministry of Planning and Development to establish as a pilot program the Provincial and Municipal Committees for Adaptation to Climate Change in the Province of San Cristóbal.</t>
  </si>
  <si>
    <t>David Luther, Dominican Institute of Integral Development, Inc.</t>
  </si>
  <si>
    <t>Coordination and follow-up visits were made with community focal points and local actors to provide information on the planning of activities and project progress.  In total 9 monthly meetings and 8 management and monitoring workshops of the ESP and GP were held, for the monitoring and planning of options based on the strategies outlined in the Work Plan and taking into account preventive measures for the Covid 19 pandemic.</t>
  </si>
  <si>
    <t>Objective: Increase resilence and capacity to adapt to climate impacts and risk on the water resources of rural communities of San Cristobal Province.</t>
  </si>
  <si>
    <t>Improving access to potable water and sanitation services, with reforestation  activities in line with a correct planning of  land use in 30 communities, and increasing institutional and community capacity and coordination for integrated management of water that supports other uses of water resources, especially for the diversification of the livelihoods of rural communities.</t>
  </si>
  <si>
    <t>Aug. 2020</t>
  </si>
  <si>
    <t>María Pimentel de Isa / Humanismo y  Democracia H+D</t>
  </si>
  <si>
    <t>Financial information PPR 2:  Cumulative from project start to 30 June 2021</t>
  </si>
  <si>
    <t>Estimated cumulative total disbursement as of [30 June 2020]</t>
  </si>
  <si>
    <t>Estimated cumulative total disbursement as of [30 June 2021]</t>
  </si>
  <si>
    <t xml:space="preserve">Add any comments on AF Grant Funds. </t>
  </si>
  <si>
    <t>1.3.1 Design and development of reforestation schemes and training of communities in the use and maintenance of this</t>
  </si>
  <si>
    <t>Output 2.1 A set of manuals and information materials on best practices for water and sanitation management is developed, including a fully operational website</t>
  </si>
  <si>
    <t>2.1.4 Website Design and Social Media</t>
  </si>
  <si>
    <t>Output 2.3 Learning platforms and systems to integrate climate change risks into community water resource management and institutionalized livelihood activities in 30 communities.</t>
  </si>
  <si>
    <t>2.3.2 Development of communication strategy for ACC</t>
  </si>
  <si>
    <t>June-2022</t>
  </si>
  <si>
    <t>TOTAL 3rd disbursement</t>
  </si>
  <si>
    <t xml:space="preserve"> milagros.decamps@ambiente.gob.do</t>
  </si>
  <si>
    <t>Milagros De Camps / Ministry of Environment and Natural Resources</t>
  </si>
  <si>
    <t>Pura Casilla / Governor of the Province of San Cristobal</t>
  </si>
  <si>
    <t>61% to 80%</t>
  </si>
  <si>
    <t>José Vasquez / Instituto Ambiental de Republica Dominicana</t>
  </si>
  <si>
    <t>April 2021</t>
  </si>
  <si>
    <t>informatica@institutodelambiente.edu.do</t>
  </si>
  <si>
    <t>info@ayuntamientocambita.gob.do</t>
  </si>
  <si>
    <t>José Montas /  Municipality of San Cristóbal</t>
  </si>
  <si>
    <t>info@sancristobal.gob.do</t>
  </si>
  <si>
    <t>info@ayuntamientovillaaltagracia.gob.do</t>
  </si>
  <si>
    <t>Glenys Thompson / Municipality of Villa Altagracia</t>
  </si>
  <si>
    <t>florestapibla@gmail.com</t>
  </si>
  <si>
    <t>Carlos Disla / Floresta Inc.</t>
  </si>
  <si>
    <t>m.puig@cambioclimatico.gob.do</t>
  </si>
  <si>
    <t>sancristobal@senado.gob.do</t>
  </si>
  <si>
    <t>In the preparatory phase, systems were designed to identify environmental and social impacts related to the San Cristóbal AF Project and to identify gender inequalities throughout its life cycle, which served as a reference for the implementation of actions to ensure compliance with the ESP and GP, as well as to ensure that mechanisms are established through monitoring and surveillance systems to ensure that no damage or impacts are caused to the target communities and that the communities themselves can be vigilant of compliance with the policies.
The Guidelines for the Implementation of Information and Transparency Mechanisms for Program and Transparency Mechanisms for the Management of Programs and Projects of the Adaptation Fund in the Dominican Republic. Adaptation Fund programs and projects in the Dominican Republic, has served as a basis for ensuring transparency in project execution and is a guide for beneficiaries to access information and make suggestions and complaints about project performance.</t>
  </si>
  <si>
    <r>
      <t>Was a grievance mechanism established capable and known to stakeholders to accept grievances and complaints related to gender equality and women's empowerment? [</t>
    </r>
    <r>
      <rPr>
        <b/>
        <i/>
        <sz val="11"/>
        <rFont val="Times"/>
        <family val="1"/>
      </rPr>
      <t>to be completed at PPR1</t>
    </r>
    <r>
      <rPr>
        <b/>
        <sz val="11"/>
        <rFont val="Times"/>
        <family val="1"/>
      </rPr>
      <t>]</t>
    </r>
  </si>
  <si>
    <r>
      <t>SECTION 1: QUALITY AT ENTRY [</t>
    </r>
    <r>
      <rPr>
        <b/>
        <i/>
        <sz val="11"/>
        <rFont val="Times"/>
        <family val="1"/>
      </rPr>
      <t>to be completed only at PPR1</t>
    </r>
    <r>
      <rPr>
        <b/>
        <sz val="11"/>
        <rFont val="Times"/>
        <family val="1"/>
      </rPr>
      <t>]</t>
    </r>
  </si>
  <si>
    <t>Province of San Cristobal:  30 communities of the Municipalities of Villa Altagracia, San Cristobal and Cambita Garabito and the Municipal Districts of Medina and La Cuchilla.</t>
  </si>
  <si>
    <r>
      <t xml:space="preserve">Project actions/activities planned for current reporting period are progressing on track or exceeding expectations to acheive </t>
    </r>
    <r>
      <rPr>
        <b/>
        <sz val="11"/>
        <color theme="1"/>
        <rFont val="Times"/>
        <family val="1"/>
      </rPr>
      <t>all</t>
    </r>
    <r>
      <rPr>
        <sz val="11"/>
        <color theme="1"/>
        <rFont val="Times"/>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</si>
  <si>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color theme="1"/>
        <rFont val="Times"/>
        <family val="1"/>
      </rPr>
      <t>most</t>
    </r>
    <r>
      <rPr>
        <sz val="11"/>
        <color theme="1"/>
        <rFont val="Times"/>
        <family val="1"/>
      </rPr>
      <t xml:space="preserve"> of its major outcomes/outputs with only minor shortcomings.</t>
    </r>
  </si>
  <si>
    <r>
      <t xml:space="preserve">Project actions/activities planned for current reporting period are progressing on track to achieve </t>
    </r>
    <r>
      <rPr>
        <b/>
        <sz val="11"/>
        <color theme="1"/>
        <rFont val="Times"/>
        <family val="1"/>
      </rPr>
      <t>most</t>
    </r>
    <r>
      <rPr>
        <sz val="11"/>
        <color theme="1"/>
        <rFont val="Times"/>
        <family val="1"/>
      </rPr>
      <t xml:space="preserve"> major relevant outcomes/outputs, </t>
    </r>
    <r>
      <rPr>
        <b/>
        <sz val="11"/>
        <color theme="1"/>
        <rFont val="Times"/>
        <family val="1"/>
      </rPr>
      <t>but</t>
    </r>
    <r>
      <rPr>
        <sz val="11"/>
        <color theme="1"/>
        <rFont val="Times"/>
        <family val="1"/>
      </rPr>
      <t xml:space="preserve"> with either significant shortcomings or modest overall relevance. </t>
    </r>
  </si>
  <si>
    <r>
      <t xml:space="preserve">Project actions/activities planned for current reporting period  are </t>
    </r>
    <r>
      <rPr>
        <b/>
        <sz val="11"/>
        <color theme="1"/>
        <rFont val="Times"/>
        <family val="1"/>
      </rPr>
      <t>not</t>
    </r>
    <r>
      <rPr>
        <sz val="11"/>
        <color theme="1"/>
        <rFont val="Times"/>
        <family val="1"/>
      </rPr>
      <t xml:space="preserve"> progressing on track to achieve  major outcomes/outputs with </t>
    </r>
    <r>
      <rPr>
        <b/>
        <sz val="11"/>
        <color theme="1"/>
        <rFont val="Times"/>
        <family val="1"/>
      </rPr>
      <t>major shortcomings</t>
    </r>
    <r>
      <rPr>
        <sz val="11"/>
        <color theme="1"/>
        <rFont val="Times"/>
        <family val="1"/>
      </rPr>
      <t xml:space="preserve"> or is expected to achieve only some of its major outcomes/outputs.</t>
    </r>
  </si>
  <si>
    <r>
      <t xml:space="preserve">Project actions/activities planned for current reporting period  are </t>
    </r>
    <r>
      <rPr>
        <b/>
        <sz val="11"/>
        <color theme="1"/>
        <rFont val="Times"/>
        <family val="1"/>
      </rPr>
      <t>not</t>
    </r>
    <r>
      <rPr>
        <sz val="11"/>
        <color theme="1"/>
        <rFont val="Times"/>
        <family val="1"/>
      </rPr>
      <t xml:space="preserve"> progressing on track to achieve most of its major outcomes/outputs.</t>
    </r>
  </si>
  <si>
    <r>
      <t xml:space="preserve">Project actions/activities planned for current reporting period  are </t>
    </r>
    <r>
      <rPr>
        <b/>
        <sz val="11"/>
        <color theme="1"/>
        <rFont val="Times"/>
        <family val="1"/>
      </rPr>
      <t>not</t>
    </r>
    <r>
      <rPr>
        <sz val="11"/>
        <color theme="1"/>
        <rFont val="Times"/>
        <family val="1"/>
      </rPr>
      <t xml:space="preserve"> on track and shows that it is </t>
    </r>
    <r>
      <rPr>
        <b/>
        <sz val="11"/>
        <color theme="1"/>
        <rFont val="Times"/>
        <family val="1"/>
      </rPr>
      <t>failing</t>
    </r>
    <r>
      <rPr>
        <sz val="11"/>
        <color theme="1"/>
        <rFont val="Times"/>
        <family val="1"/>
      </rPr>
      <t xml:space="preserve"> to achieve, and is not expected to achieve, any of its outcomes/outputs.</t>
    </r>
  </si>
  <si>
    <r>
      <t>Output 1.1 Community plans for drinking water supply and sanitation, for 30 communities to incorporate the risk related to CC, have been developed. (</t>
    </r>
    <r>
      <rPr>
        <b/>
        <sz val="9"/>
        <color theme="1"/>
        <rFont val="Times"/>
        <family val="1"/>
      </rPr>
      <t xml:space="preserve">Adaptation Actions)              </t>
    </r>
    <r>
      <rPr>
        <sz val="9"/>
        <color theme="1"/>
        <rFont val="Times"/>
        <family val="1"/>
      </rPr>
      <t xml:space="preserve"> </t>
    </r>
  </si>
  <si>
    <r>
      <t>Output 1.2 The supply of drinking water under climate impacts multiple  (i.e droughts, heat waves, etc.) in 30 rural communities has increased.</t>
    </r>
    <r>
      <rPr>
        <b/>
        <sz val="9"/>
        <color theme="1"/>
        <rFont val="Times"/>
        <family val="1"/>
      </rPr>
      <t xml:space="preserve"> (Adaptation Results)</t>
    </r>
    <r>
      <rPr>
        <sz val="9"/>
        <color theme="1"/>
        <rFont val="Times"/>
        <family val="1"/>
      </rPr>
      <t xml:space="preserve">                                           </t>
    </r>
  </si>
  <si>
    <r>
      <t xml:space="preserve">Output 1.3 Measures for water conservation under climate impacts (i.e., management of micro-basin and re-afforestation plans, etc) for 2,722 hectares have been implemented  </t>
    </r>
    <r>
      <rPr>
        <b/>
        <sz val="9"/>
        <color theme="1"/>
        <rFont val="Times"/>
        <family val="1"/>
      </rPr>
      <t>(Adaptation Results)</t>
    </r>
    <r>
      <rPr>
        <sz val="9"/>
        <color theme="1"/>
        <rFont val="Times"/>
        <family val="1"/>
      </rPr>
      <t xml:space="preserve">       </t>
    </r>
  </si>
  <si>
    <r>
      <t xml:space="preserve">Output 2.3 Learning and system platforms to integrate the risk related to climate change, in community  water resources management and livelihood activities has been institutionalized in 30 communities. </t>
    </r>
    <r>
      <rPr>
        <b/>
        <sz val="9"/>
        <color theme="1"/>
        <rFont val="Times"/>
        <family val="1"/>
      </rPr>
      <t>(Adaptation Actions)</t>
    </r>
    <r>
      <rPr>
        <sz val="9"/>
        <color theme="1"/>
        <rFont val="Times"/>
        <family val="1"/>
      </rPr>
      <t xml:space="preserve"> </t>
    </r>
  </si>
  <si>
    <t>If you answered yes above, kindly specify the name of the Fund/Organization.</t>
  </si>
  <si>
    <t>The measures implemented are
1. Elaboration of a diagnosis of training and knowledge needs on climate change and adaptation for local communities and stakeholders;
2. Definition of priority areas for intervention and design of ecological reforestation schemes to achieve the conservation of forests and watersheds, in order to transform agricultural and livestock systems into forms of sustainable use.
3. Strengthening of the social fabric with the organization of the communities;
4. Formation and legalization of the Community Associations of Rural Aqueducts (ASOCAR) for the monitoring of infrastructure works, maintenance, administration and care of water resources;
5. Establish the mechanism for the implementation of the Provincial and Municipal CC Adaptation Committees where representatives of local governments, technicians and communities can monitor and establish CC adaptation measures based on the needs and problems identified at the local level;
6. Implementation of the capacity building program through the "Tool Box" that allowed communities to have the necessary training to monitor climate variability adaptation measures.</t>
  </si>
  <si>
    <t>Technical guidelines</t>
  </si>
  <si>
    <t>Ludwing Alvarez / National Institute for Water Supply and Sewerage INAPA</t>
  </si>
  <si>
    <t>17 July 2021/ 16 July 2022</t>
  </si>
  <si>
    <t>The progress of the project can be expressed as Highly Satisfactory. The work plan has been fulfilled and the activities have been carried out thanks to the efforts of the technical staff, the communities, local stakeholders and the commitment of the professionals hired for the development of the project.
The work carried out to date has been oriented towards strengthening the social fabric in the intervention areas, which is the basis for the development of the activities and to ensure the sustainability of the initiatives implemented at the end of the project.
The third year of the project has served to reinforce strategies to establish links with local project stakeholders and local-national coordination mechanisms, as well as to ensure that the measures implemented for adaptation to climate change are appropriate for building resilience. 
Thanks to the efforts of the technical team, it has been possible to establish strategies to benefit other communities through the Construction of Drinking Water Systems, extending the planned systems to 9 (initially 7). After completing the design phase and studies during years 1 and 2 of the project, the systems are currently under construction and their progress is according to plan, with minor delays that were caused by the COVID 19 pandemic.
The activities related to the implementation of the Integrated Water Resources Management Program through a combination of economic and social development and ecosystem protection have been important for the coordinated management and use of water resources, land and related natural resources, in order to maximize social and economic welfare in an equitable manner without compromising the sustainability of vital ecosystems. Based on previous studies carried out to define priority areas of intervention through agronomists specialists and the Atabey Innovation Center, in coordination with the Ministry of Environment and Natural Resources have been able to develop the system of Demonstration Plots and delimit the area for the implementation of agroforestry systems that will help improve the micro-watersheds that feed the community drinking water systems, helping not only to improve the vegetation cover of the area, but also to contribute to the improvement of the environment and ecosystems.
A consultation process was carried out for the implementation of the climate change adaptation roundtables at the municipal and provincial levels to identify problems and jointly search for solutions, as well as to create greater awareness that the activities carried out by the project achieve the goals and are sustainable over time. To this end, in October 2022 a cooperation agreement will be signed with the National Emergency Commission of the Dominican Republic to incorporate the Climate Risk Management program to the activities and that these provincial and municipal tables are not only part of a pilot project in the Province of San Cristobal, but can be applied in other provinces of the country.
In terms of gender, the promotion of women's participation as a transforming element of change has had important results in the three strategic axes: Strengthening of the Social Fabric for Climate Resilience; Empowerment of Women in Decision Making; Sustainable Alternative Livelihoods, where men and women equally seek to face the climate crisis with adaptive and resilient actions according to their environment.
During this period, both the EE and representatives of government institutions at the national and local levels have been important and the joint and synergistic work has borne fruit in order to develop the project in an efficient and effective manner.</t>
  </si>
  <si>
    <t xml:space="preserve"> Ludwing Alvarez / National Institute for Water Supply and Sewerage INAPA</t>
  </si>
  <si>
    <t>ludwing.alvarez@inapa.gob.do</t>
  </si>
  <si>
    <t>During this period, the procedures for the administration, management and maintenance of drinking water systems in the target communities have been reinforced through the training of the ASOCAR Members, in order to maintain structures that allow the sustainability of the initiatives, and empower communities for self-management with a comprehensive approach to the good use of ecosystem services.</t>
  </si>
  <si>
    <t>INAPA's technical staff has participated in the supervision of the works in the field and provides follow-up and advice for good practices, compliance with the standards and the environmental and social policies proposed for each work in the project.</t>
  </si>
  <si>
    <t>INAPA technicians have participated in the preparation of plans to ensure that drinking water systems are sustainable with care not only of the infrastructure, but also of the sources that supply the systems. For this, the INAPA provincial representatives will actively participate in the Provincial and Municipal Cimate Change Adaptation Roundtables that are being organized to establish the Adaptation Plans and ensure the proper use of resources at the local level.</t>
  </si>
  <si>
    <t>Specialists from INFOTEP (Technical and Professional Training Institute) together with technicians from INAPA have followed up on ASOCAR's training processes for the management and maintenance of drinking water systems in order to ensure their sustainability and community self-management, emphasizing equal participation of men and women.</t>
  </si>
  <si>
    <t xml:space="preserve">The progress for the third year of project implementation has been considered as HS in relation to the actions that IDDI develops as NIE.
The programmed activities have been developed within the established timeframe and the participation of the EEs has been decisive for the achievement of the goals set.
The coordination between the governmental entities involved in the project has allowed the development of tangible actions that are reflected in the results that have been achieved as the project progresses and the synergy and good communication has allowed making significant contributions to increase resilience at the local level in the target populations and making connections between the local governments and the national government to develop synergic actions based on the needs that have been detected during the execution of the project.
The contribution of the project to the NDCs and the SDGs is important because it can be a replicable model, where the participation of all sectors and especially the push of civil society can be significant for the reduction of vulnerability to climate effects and increase the resilience of the population with small actions that in a coordinated manner can strengthen the social fabric and empower beneficiaries to seek solutions within their communities. </t>
  </si>
  <si>
    <t>We consider the progress of the project HS since the processes of diagnosis and strategic definition are giving their results as the project progresses, especially in relation to the empowerment and increased resilience of the beneficiary communities in the face of climate variability and even more today, where scenarios are presented that project the increase in the climate crisis worldwide.
The changes of vision in the face of climate problems and the involvement of the communities is a key factor and at this point during the third year emphasis has been placed on strengthening the capacities of the social fabric with the active and synergistic participation of all the actors.
The execution of the activities has been carried out within the established programming, always looking for the extra mile that allows optimizing the financial and human resources of the project to serve a greater number of the population and give a proactive approach to the search for solutions that allow a development at the level of the target communities.
The strategic line established jointly with INAPA has made it possible to extend the coverage of the drinking water systems to two more communities (Pedrero and Mucha Agua/La Cole). This originates from having to optimize the water sources to ensure the sources and that they can supply the population growth of the area that, being a satellite Province of the capital, grows day by day due to the migration of workers who establish their residence in the Province of San Cristóbal.
The infrastructure works programmed in the target communities are in progress, and it is estimated that they can be completed within the established times, although there is the possibility that additional time will be necessary for their delivery in optimal operating conditions.
The development of the Comprehensive Management of Water Resources program through the implementation of actions to improve plant cover and motivate local beneficiaries to care for and conserve the micro-basins that supply water to their communities has advanced with the support of the Ministry of the Environment and Natural Resources, the Atabey Innovation Center and technicians and specialists in the environmental area who are part of the project and who have advised both the PMU and local governments and communities for the proper use of ecosystem services.</t>
  </si>
  <si>
    <t>Schedules were made more flexible to achieve greater participation of women.
The activities have been programmed jointly with the representatives of the communities in order to be carried out without this affecting their daily activities.</t>
  </si>
  <si>
    <t>A methodology was developed aimed at strengthening the social fabric with a gender approach for adaptation to climate change to achieve equal participation of men and women based on the specific needs of each community.</t>
  </si>
  <si>
    <t>Continuous monitoring is carried out for compliance with the environmental and social management system</t>
  </si>
  <si>
    <t>The implementation of the training program continues and the Ecopromoters have been incorporated to promote resilience and establish adaptive measures to CC</t>
  </si>
  <si>
    <t>Emphasis has been placed on the care of biodiversity and the best use of ecosystem services through workshops and lectures given by environmental specialists.</t>
  </si>
  <si>
    <t>With the support of INAPA, measures have been taken to ensure that the water sources, systems and infrastructure works developed by the program comply with the regulations to ensure quality water to the beneficiaries.</t>
  </si>
  <si>
    <t>Was a grievance mechanism established capable and known to stakeholders to accept grievances and complaints related to environmental and social risks and impacts?</t>
  </si>
  <si>
    <t>No complaints have been received, only suggestions from the communities to adapt the schedule of activities to achieve greater participation of the beneficiaries.</t>
  </si>
  <si>
    <t>No complaints have been received, only suggestions from the communities to adapt the schedule of activities to achieve greater participation of the beneficiaries. (especially women)</t>
  </si>
  <si>
    <t>The representatives of each community present a monthly schedule previously agreed upon with all the beneficiaries, and a timetable is established to allow the greatest possible participation of those interested.</t>
  </si>
  <si>
    <r>
      <t xml:space="preserve">Pilot </t>
    </r>
    <r>
      <rPr>
        <b/>
        <sz val="11"/>
        <rFont val="Times"/>
        <family val="1"/>
      </rPr>
      <t>RURAL</t>
    </r>
    <r>
      <rPr>
        <sz val="11"/>
        <rFont val="Times"/>
        <family val="1"/>
      </rPr>
      <t xml:space="preserve"> communities in the Cambita Garabito Municipality (La Cole, Mucha Agua, San Francisco and Arroye Higüero); the Municipal District of Medina (El Fundo, Los Algarrobos, Loma Verde and Castaño) and the Municipal District of La Cuchilla (El Caobal), with a population of 22701 people (12152 men / 10549 women).</t>
    </r>
  </si>
  <si>
    <t>Target population (participation equal to or greater than 50% of women)</t>
  </si>
  <si>
    <t>Community-based organisations are made up of at least 50% women.</t>
  </si>
  <si>
    <t>Community associations are generally made up mostly of men and do not provide space for women's participation, and equal access for men and women is being considered.</t>
  </si>
  <si>
    <t>The lack of access to sources of employment and the non-participation of women in activities that are generally carried out by men has led to migration to other cities where they can carry out activities that provide daily sustenance.</t>
  </si>
  <si>
    <t>At least 500 women from the pilot communities receive training on entrepreneurship and alternative livelihoods with the good use of ecosystem services.</t>
  </si>
  <si>
    <t>Sattisfactory. With the support of INFOTEP (Instituto de Formacion Tecnica y Profecional), INAPA and the Centro de Innovacion Atabey, women are being trained to make better use of crops, entrepreneurship, business plans and training for the maintenance of the drinking water network, so that they can make their contribution and use their creativity for the development of alternative livelihoods. To date 117 women have completed the formal training processes in the pilot communities.</t>
  </si>
  <si>
    <t xml:space="preserve">Good. 60% participation of women in the boards of ASOCAR (Asociaciones Comunitarias de Acueducto Rural), which have been formed in 9 pilot communities. </t>
  </si>
  <si>
    <t xml:space="preserve">Good. 7,563 people have participated in the processes of strengthening the social fabric for climate resilience with a gender perspective, of which 3,932 are women (51.98%) and 3,631 men (48.01%), through meetings, courses, workshops and talks held in the pilot communities of the Cambita Garabito Municipality (La Cole, Mucha Agua, San Francisco and Arroye Higüero); the Municipal District of Medina (El Fundo, Los Algarrobos, Loma Verde and Castaño) and the Municipal District of La Cuchilla (El Caobal). </t>
  </si>
  <si>
    <t>At the provincial and municipal level, there are no mechanisms for efficient planning to enable adaptation measures to be taken.</t>
  </si>
  <si>
    <t>Good, with the National Emergency Commission it has been agreed that in San Cristobal Province the mechanism of CC Adaptation Committees will be implemented as a pilot project with the participation of the members of the Prevention, Mitigation and Emergency Committees established in the Risk Management Law 147-02 and it has been agreed that participation will be equal between men and women at the provincial and municipal levels with the incorporation of community spokespersons.</t>
  </si>
  <si>
    <t>Outcome Output1.3 Water conservation measures in case of climate impact (i.e. micro-catchment management and afforestation plans, etc.) have been implemented for 2,722 ha.</t>
  </si>
  <si>
    <t>Ensure that 50% of the beneficiaries are women</t>
  </si>
  <si>
    <t>Outcome Output 1.3 Water conservation measures in case of climate impact (i.e. micro-catchment management and afforestation plans, etc.) have been implemented for 2,722 ha.</t>
  </si>
  <si>
    <t xml:space="preserve">
In most households, women are responsible for ensuring the water supply for daily use, so they sometimes have to go to distant sources to collect water or pay for water supply through cisterns or buy water. bottled, which affects the family budget, especially in homes. of low resources.</t>
  </si>
  <si>
    <t>Financial information PPR 3:  cumulative from project start to 30 June 2022</t>
  </si>
  <si>
    <t>Estimated cumulative total disbursement as of [30 June 2022]</t>
  </si>
  <si>
    <t>December-2022</t>
  </si>
  <si>
    <t>TOTAL 4th disbursement</t>
  </si>
  <si>
    <t>Good. The census beneficiary population as of the date of this report is 22007, 11,864 Women (53.91%) and 10,143 Men (46.09%), which meets the established goals, giving priority to women who need access to drinking water.</t>
  </si>
  <si>
    <t>During the reporting period no capacity gaps affecting GP compliance has been identified</t>
  </si>
  <si>
    <t>The EEs have continued with their work plan based on the Gender Policies of their Institutions and with the follow-up of the FA GPs, always in accordance with the National Plan for Gender Equity of the Dominican Republic, which is the basis for the development of the actions of the governmental entities of the country.</t>
  </si>
  <si>
    <t>The implementation of the strategy has allowed the development of actions with a gender approach across the project, achieving the active participation of women and equal participation, breaking the paradigms of unequal opportunities.</t>
  </si>
  <si>
    <t>There have been no significant delays in the implementation of the project based on the work plan.</t>
  </si>
  <si>
    <t>Although the project does not have high risks, the safeguard measures have been implemented to monitor that the activities are developed taking into account the policies and principles and that these are fully complied with to avoid negative impacts on the target communities.</t>
  </si>
  <si>
    <t>During this period, the achievements of the Communication, Dissemination and Training (CDC) strategy designed to strengthen capacities and establish dissemination and information mechanisms for communities, as well as the knowledge platform on climate change adaptation measures, are beginning to be noted.
This strategy has been reinforced with the training of the ECOPROMOTORES, which is made up of a group of young inhabitants of the communities who have received training based on the knowledge products of the Tool Box and are responsible for disseminating the information through talks, and workshops in schools, community groups and associations on measures to adapt to climate change and to promote good practices and good use of ecosystem services in the areas of intervention of the project.
Mechanisms for exchanging information have been improved and the focal points designated by the communities have been trained to keep up to date with the progress and achievements of the project in order to keep the beneficiaries informed of the activities that are carried out during the implementation of the project.</t>
  </si>
  <si>
    <t>As a result of the Technical Forums developed in the framework of the project, a knowledge toolbox has been set up, compiling different manuals, methodologies and didactic material to disseminate good practices, lessons learned and capacity building material to increase knowledge on climate variability and its effects and the measures that can be developed with community participation,
With the participation of actors from different governmental institutions and civil society, a working group has been planned to be held in September 2022 to establish the priorities of the themes and to unify the methodological criteria for the reproduction of didactic materials and the themes of the workshops based on the climate vulnerability of the DR, climate scenarios and climate risk management that will serve as the basis for the CC knowledge toolbox in complement to the one developed for the training of the target communities of the project in the Province of San Cristobal and that can be useful and replicable for other provinces, communities and the general public.
The website has been improved and the products, videos and training material are being incorporated, which will be available with free access to both the project beneficiaries and the general public in December 2022, in order to share the lessons learned and knowledge material. generated by the project.</t>
  </si>
  <si>
    <t>During this period, infrastructure works have been initiated or followed up that will benefit more than 30 communities in the province of San Cristobal living in the pilot communities of the municipalities of Cambita (San Francisco / Arroyo Higuero / Muchas Aguas), the Municipal District of Medina (Loma Verde, Castaño, Algarrobos, Pedrero and El Fundo) and the Municipal District of La Cuchilla, (El Caobal) where 6,328 families have been identified with a number of beneficiaries of 27,640 and of which 15,398 are women. 
The works have been carried out according to the work plan with minor logistical delays.
A summary with detailed information on each of the systems is provided in Annex 2 of this report.</t>
  </si>
  <si>
    <t>The strengthening of the social fabric has continued to ensure the sustainability of the actions implemented in the project and promote a preventive culture that helps increase climate resilience in the communities based on the project.
During the period, communities have been trained through the implementation of workshops and courses aimed at raising awareness in the community about the need and advantages of integrating a gender approach in climate change management and the topics included in the toolbox. for capacity building. During the three years of the project, 7,563 people, 3,932 women (51.98%) and 3,631 men (48.01%) from the target communities have actively participated, which allows strengthening the social fabric with the integration of a gender approach in policies, plans, projects and, or, sectoral strategies for adaptation to climate change. 
1753 people; (918 women and 835 men) have participated in talks and orientation meetings on climate vulnerability and adaptation and resilience measures, given by the ECOPROMOTORES in schools, neighborhood, community and producer associations.</t>
  </si>
  <si>
    <t xml:space="preserve">The strengthening of the social fabric has continued to ensure the sustainability of the actions implemented in the project and promote a preventive culture that After forming the ASOCARs, the capacity building process has been carried out through workshops that allow them to have good administrative management of the water systems and their maintenance and conservation through self-management, for which not only the members of the ASOCAR but also the members of the target communities (youth and women) have been prepared for management under the Comprehensive Management of Water Resources scheme, which allows them to exercise the necessary governance for the good use and exploitation of services. ecosystems that lead to conserving water sources, as a mechanism to become more resilient to CC.
To date, 9 ASOCARs have been formed that will have control of the water systems that benefit the target communities of the project.helps increase climate resilience in the communities based on the project.
</t>
  </si>
  <si>
    <t>Significant progress has been made in strengthening the social fabric through the implementation of the Knowledge Tool Box, which has made it possible to reduce the knowledge gaps in communities about climate scenarios and vulnerability, and the incorporation of the Climate Change methodology with Gender approach, which has allowed the equal participation of men and women in the process.</t>
  </si>
  <si>
    <t>The participation of local governments (Governor and Mayors) have been a valuable contribution to the development of project activities, as they have actively participated in decision-making processes and have collaborated to identify needs and provide solutions.
The incorporation of the Atabey Foundation has provided technical expertise for the processes of sustainable Forest Management (SFM) measures and jointly local governments and communities have developed actions that allow joint actions for the care and use of ecosystem services under the Forest Management approach. Comprehensive Water Resources.
The Public-Private Alliances have continued to develop through specific interventions in each community managed by local actors, which guides sustainable actions after the project has ended.</t>
  </si>
  <si>
    <t>During the third year, the construction phase has been carried out within the planning carried out in the AWP with the incorporation of 2 additional systems (Pedrero and Mucha Aguas) that will allow greater coverage to the populations in need. The 9 water systems to be developed in the Cambita Municipality (San Francisco, Arroyo Higuero and Mucha Aguas), Municipal District of Medina (Loma Verde, Castano El Fundo, Pedrero and Los Algarrobos), Municipal District La Cuchilla (El Caobal).
The process has been supervised by INAPA and follow-up is carried out so that the works have quality in accordance with construction regulations and in compliance with Environmental and Social Policies.</t>
  </si>
  <si>
    <t>To ensure the sustainability over time of the water systems implemented by the project, the process of strengthening the ASOCARs has continued through the training of their members for the administrative management, maintenance and conservation of the works.
At the moment 9 ASOCAR are constituted and in the process of legalization, with some delays on the part of the registration and legalization systems that is part of the bureaucratic process of the institutions in charge of these actions.</t>
  </si>
  <si>
    <t>The Communication, Dissemination and Training (CDC) strategy was reinforced with the formation of a Group of ECOPROMOTORS with young people from the target communities of the project, who will support the dissemination and awareness of climate change and adaptation measures to increase climate resilience in the intervention areas of the project.</t>
  </si>
  <si>
    <t>The training and dissemination materials developed by the project are in the revision process and will be available from December 2022 on the IDDI website.
A strategy for dissemination was developed using the media and social networks to help spread the project's achievements and lessons learned, so that these can be taken into consideration and good practices replicated in other provinces.</t>
  </si>
  <si>
    <t>At the time of presenting this report there have been no problems related to access to information (Data or Knowledge)</t>
  </si>
  <si>
    <t>At the moment, the design of the strategies to identify the learning objectives point to the goals being met at the end of the project. Significant progress has been made that shows that the actions programmed in the project have sensitized local actors and they are more interested in implementing actions that contribute to improving the conditions of their environment and making good use of ecosystem services since they are clear of the climate scenarios and the need for the participation of all sectors in order to be more resilient to their effects. The Climate Change strategy with a gender approach has ensured that men and women equally have a role for change within their communities.</t>
  </si>
  <si>
    <t>The Training, Dissemination, Communication (CDC) strategy has been followed up and the strategy: Climate Change with a gender approach has been incorporated so that both men and women actively participate in identifying problems and seeking solutions to adapt to the future. climate scenarios.
Priority areas remain
1. Community organization, strengthening of the social fabric
2. Knowledge of climate change and adaptation measures with a gender approach
3. Strengthening community associative structures (especially ASOCAR).
The knowledge toolbox that is implemented to address problems based on the particular knowledge needs of each community or local actor, has been implemented efficiently, achieving a change in mentality that guides a preventive and environmentally friendly culture.</t>
  </si>
  <si>
    <t>Through the technical forums and work tables that have been developed during the implementation of the project, experiences, products and publications have been shared with the Implementing Entities and collaborating partners of the project.
The knowledge toolbox material is the product of the exchange of information, lessons learned, good practices and available teaching material that has been shared and agreed upon with the Ministry of the Environment, the Council for Climate Change, for its use and dissemination.</t>
  </si>
  <si>
    <t>During the implementation of the project, experiences have been shared with different stakeholders, which have been a reference for the formulation of projects or the development of methodologies and strategies such as those implemented in the project, this has been done through the Forums and technical tables that have been developed within the framework of the project in order to disseminate the progress and lessons learned from the different phases of project implementation.
Although the implementation of the strategies and methodologies are already giving the first results, we estimate that as we observe the results and share them with the stakeholders, the project could be replicated in other provinces of the country and even in other countries of the region.</t>
  </si>
  <si>
    <t>The implementation of the project has been carried out under the framework of projecting the need to strengthen the social fabric and empower communities to analyze their needs and seek solutions in a proactive manner.
Adaptation to CC is a process in which we all must understand that the solution lies in the actions that we can generate synergistically among all the actors. This is why the focus of the project and the advances have been made because the actors have been sensitized and have understood the problem from the local point of view and alternatives and solutions have been offered that are within their reach.</t>
  </si>
  <si>
    <t>The Sustainable Forest Management (SFM) measures with the participation of the actors involved, aimed at maintaining the forest massifs as an instrument to stabilize the agricultural frontier, while offering productive alternatives to the local population, since it serves as a stimulus not only for the best use of ecosystem services, but to create awareness for the care of the environment.</t>
  </si>
  <si>
    <t>Technical personnel from the Ministry of the Environment have continued to support the implementation of the CC Adaptation Tables in the Province and Municipalities of the areas of intervention of the project in the province of San Cristobal and will support the implementation of the Adaptation Plans to be designed in the next project period.
The Ministry supports and helps in the organization of Forums and work groups that serve as a platform to share the achievements and lessons learned from the project.</t>
  </si>
  <si>
    <t>The close collaboration of the Ministry and its technical staff is maintained for the monitoring of measures for compliance with environmental and social policies and the strengthening of capacities through the support of field specialists.</t>
  </si>
  <si>
    <t>Risks other than those mentioned above are not expected to affect project performance.
After the Covid 19 Pandemic, monitoring of the risks identified in the formulation of the project has been maintained and to date there have been no situations that warrant specific measures.</t>
  </si>
  <si>
    <t>Max Puig / National Council Climate Change</t>
  </si>
  <si>
    <t>ludwig.alvarez@inapa.gob.do</t>
  </si>
  <si>
    <t>An M&amp;E system has been established to review the risks that may arise during the implementation of the project and take the correct corresponding ones.</t>
  </si>
  <si>
    <t>The project affirms the fundamental rights of people in targeted areas, and thus does not affect their freedom.</t>
  </si>
  <si>
    <t>Provide facilities and ensure the participation of women (at least 50%) in decision-making and planning of project activities.</t>
  </si>
  <si>
    <t>YES, the indicators have been updated so that they are aligned with the policies of the DR and can provide tangible statistical data as a contribution of the project to the implementation of the Gender Equity Plan.</t>
  </si>
  <si>
    <t>Formation of the Committees for the Adaptation to CC with the equal participation of men and women at provincial and municipal level.</t>
  </si>
  <si>
    <t>The criteria were established based on the National Plan for Adaptation to Climate Change and under the framework of the NDC and SDG to implement actions that conform with the contribution of communities and local actors, adaptation measures can be implemented that promote the resilience in the target communities of the Province of San Cristobal.
The first step was taken to implement under the framework of the Risk Management Law 147-02 of the Dominican Republic, the Climate Change Adaptation Committees as an appendix to the Prevention, Mitigation and Response Committee established within the framework of the law. The approval of this initiative is expected in the fourth quarter of 2021.</t>
  </si>
  <si>
    <t>Based on the studies and design of the polygons of the intervention areas, Sustainable Forest Management (SFM) measures have been implemented with the participation of the actors involved, aimed at maintaining the forest massifs as an instrument to stabilize the agricultural frontier, by while offering productive services. alternatives to local inhabitants with the appropriate use and exploitation of ecosystem services, which contributes to the promotion of adaptation measures to CC and the increase of climate resilience in the areas of intervention of the project.
2,722 hectares have been identified to ensure forest cover of 1,115 hectares in the reforestation modality and 1,607 hectares in the conservation modality.
With the participation of local actors and the support of the Atabey Foundation, reforestation and improvement of vegetation cover activities began with the planting of 160,000 fruit and timber plants in the areas of intervention of the project and advice to small producers for the implementation of 20 demonstration plots in the areas of intervention of the project.</t>
  </si>
  <si>
    <t>Through an agreement that will be signed in October 2022, between the IDDI and the National Emergency Commission, the implementation of the Tables for Adaptation to Climate Change at the Municipal and Provincial levels will be carried out as a pilot project.
This agreement is integrated to reinforce the actions that the Dominican Republic develops within the Climate Risk Management and is focused on being able to replicate in other provinces of the country.
The Prevention, Mitigation and Response Committees will be used as a platform, established within the framework of Law 147-02 for Comprehensive Risk Management in DR, which will give legal support within the prevention area to the actions that are developed to put into practice the Climate Change Adaptation plans that are developed and implemented in the Province of San Cristobal.
This will be a support for the actions that the Ministry of the Environment and the Council for Climate Change implement to increase climate resilience and will give greater support for sustainability at the end of the project.                                         
The Technical Forums have continued, in December 2021 the Forum was held: Breaking Paradigms in Adaptation to CC, which included the participation of representatives of more than 35 public and private institutions that will participate actively through the Climate Action Platform led by IDDI as a space for exchanging lessons learned and good practices on CC issues.</t>
  </si>
  <si>
    <t xml:space="preserve">The contribution to obtain key data and information from the Ministry of Environment has been of vital importance to obtain the materials and results of the research and analysis carried out during this period. Sustainable Forest Management (SFM) measures have been implemented with the participation of the stakeholders involved, aimed at maintaining the forest massifs in order to reduce emissions from deforestation and degradation and as an instrument to stabilize the agricultural and livestock frontier, while offering productive alternatives to the local inhabitants. </t>
  </si>
  <si>
    <t xml:space="preserve">During this period, Sustainable Forest Management (SFM) measures have been implemented with the participation of the actors involved, aimed at maintaining the forest massifs as an instrument to stabilise the agricultural and livestock frontier, while at the same time offering productive alternatives to the local inhabitants. 
During this period, activities have been carried out to ensure the forest cover of 2722 hectares, 1115 hectares in the reforestation modality and 1607 hectares in the conservation modality. 
Reforestation and biodiversity protection activities were carried out in the Haina and Nizao river basins, through the "Let's plant water" and "Promotion of Agroforestry" initiatives on 664 hectares (goal 1115 at the end of the project) of land for reforestation projects, distributed as follows: 130 hectares in the community of Las Coles, 70 hectares in Mucha Agua, 71 hectares in the community of El Fundo and 393 hectares among various producers for forestry and agroforestry planting in the communities Venturoso, Los Calimetes, Sabana del Caobal, Loma Verde, Cambita, Medina and 7 farms were identified with a total of 1307 (Goal 1607 hectares at the end of the project) for conservation work.
Acquisition and planting of 160,000 agroforestry plants (fruit and timber species) in the communities of the municipality of Cambita Garabito In this process, silvicultural operations have been defined to increase the productivity of the forest biomass.
Reforestation measures have defined areas for the planting of forests on land without tree cover, using endemic and/or native species, either by promoting natural regeneration, direct sowing of seeds or planting trees reproduced in nurseries.The second phase includes the planting of 240,000 timber trees that will be provided by the Ministry of the Environment.
In addition to the members of the beneficiary communities, the coffee producers' association of Cambita Garabito, personnel from the Ministry of the Environment, INAPA, the Government of the Province of San Cristobal, and personnel from the municipalities of Cambita Garabita, Medina and La Cuchilla have also participated in the reforestation days.
Workshops were held to train community members in the pruning and planting of forest plantations and agroforestry crops. With the participation of thirty landowners (producers) from the communities: La Cole, El Fundo, Los Pino, Sabana Del Caobal, Pedreros, Castaño.
These workshops included the handling of equipment and tools used in weed control and pruning operations, coordinated by the Atabey Foundation and the Department of Horticulture and Green Zones of the National Botanical Garden.
Work began on the survey and monitoring of biodiversity in reforestation and conservation areas programmed on the basis of environmental parameters and key fauna groups.
As an added value, water intake points and rural aqueducts were visited for inclusion in the analysis of water samples. </t>
  </si>
  <si>
    <t>The National Emergency Commission, the governing body of Risk Management in the Dominican Republic (Law 147-02), was informed of the progress of the process for the formation of the CLIMATE CHANGE ADAPTATION COMMITTEES to be established as a pilot project in the Province of San Cristóbal.
The objective was to unify the criteria to carry out Climate Risk Management as an element that allows monitoring the effects of climate change and establish preventive and adaptive measures.
In October 2022, an agreement will be signed between the CNE and IDDI to establish the lines of action for the formation of Provincial and Municipal Adaptation Committees in the Province of San Cristóbal and to develop CC Adaptation Plans in the areas of intervention of the project as an added value, involving not only the responsible entities of the national and local government but also the communities for decision-making and the approach of measures to increase climate resilience.
The Technical Forum on Climate Change Adaptation Paradigms was held with the participation of the (Ministry of Environment and INAPA), the National Emergency Commission (CNE), the National Council on Climate Change (CNCC) and the MEPYD (Ministry of Planning and Development) and more than 35 organisations and NGOs related to the environment and CC.
These Forums aim to establish synergistic mechanisms to implement adaptation measures in the DR and will offer, through the Climate Action Platform led by IDDI, a space to share information, lessons learned and good practices and unify criteria among interested stakeholders.</t>
  </si>
  <si>
    <t>A Provincial Committee to Monitor Adaptation to Climate Change, fully established in the Province of San Cristóbal.</t>
  </si>
  <si>
    <t>The technical capacity of communities and institutions to assess impacts, vulnerability and adaptation needs, in accordance with their respective competences has incresed.</t>
  </si>
  <si>
    <t>There are no community management plans.                                                                        
Lack of coherent and planned water
management activities in the
communities.</t>
  </si>
  <si>
    <t>No changes related to the project design have been made during this period.</t>
  </si>
  <si>
    <t>1. The identification of actors and the understanding of their roles and interests constitute a fundamental element for any strategy aimed at making adaptation measures sustainable over time. These dynamics include, among others, the integration of communities, the generation of knowledge, and the improvement of governance. The role of the population in this entire process not only allows better prevention of climate risk, but also a tangible improvement in people's living conditions.
2. Encouraging and strengthening community structures allows the initiatives to be sustainable over time, since the projects cease to be an external contribution for the benefit of the communities to become a support for development and growth. This allows CC adaptation measures to be understood and managed in order to increase resilience and create awareness to make better use of ecosystem services.
3. The project has developed co-responsibility mechanisms between men and women to open an equal participatory space to address issues related to climate variability and adaptation, for this, women's access to participation and decision-making spaces was expanded. However, mainstreaming the gender approach in short-term projects is a great challenge, it requires a high degree of sensitivity and expertise in the subject to reduce gender inequities. Hence, the main objective is to establish a starting point that triggers a process of reflection, between men and women, that has continuity in the communities beyond the intervention of the program.</t>
  </si>
  <si>
    <t>As a positive aspect, the support tools that make it possible to define risks and implement measures that help develop the projects without affecting the environment or the beneficiaries, and where gender equity is a transversal reference in the execution of the activities, make it possible to guide the process of formulating proposals, propositional actions so as not to leave out important aspects that are sometimes not taken into account and that directly or indirectly can affect project management.
One aspect to consider is that these processes must be aligned with those of the stakeholders, especially when there are different organizations working together, so it is important to coordinate the application of tools and resources with those of the collaborating or executing entities.</t>
  </si>
  <si>
    <r>
      <t xml:space="preserve">The products, educational material, publications and videos will be available from October 15 on the IDDI website through the link:
</t>
    </r>
    <r>
      <rPr>
        <sz val="11"/>
        <color rgb="FFFF0000"/>
        <rFont val="Times"/>
        <family val="1"/>
      </rPr>
      <t xml:space="preserve">https://sites.google.com/iddi.org/proyectos-fa-iddi/productos
</t>
    </r>
  </si>
  <si>
    <t>During the third year of the project, the capacity development program was implemented to integrate a gender approach to adaptation to climate change based on the specific needs of each community.
The Humanism and Democracy Organization was involved in the design and implementation of field activities and in the training of the technical team and support for methodological development.
This intervention resulted in:
(a) implement strategies, activities and tools to raise awareness in the community about the need and advantages of integrating the gender approach in climate change management.
b) Implement sectoral workshops on basic knowledge of: Gender and Climate Change, Equal Participation in decision-making and Positive Masculinity, which make up the toolbox for strengthening the capacities of the community social fabric with a gender perspective.
c) Strengthen the social fabric with the integration of the gender approach in policies, plans, projects and/or sectoral strategies for adaptation to climate change.
Indicators:
 Percentage of women who participate in training processes and strengthening of the social fabric for climate resilience with a gender approach in target communities of the Province of San Cristóbal.
Target population (participation equal to or greater than 50% of women).
Advance to June 2022: 7,563 people have participated in the processes of strengthening the social fabric for climate resilience with a gender perspective, of which 3,932 are women (51.98%) and 3,631 men in representation (48.01%) through meetings, courses, workshops and talks held in the pilot communities of the Cambita Garabito Municipality (La Cole, Mucha Agua, San Francisco and Arroye Higüero); the Municipal District of Medina (El Fundo, Los Algarrobos, Loma Verde and Castaño) and the Municipal District of La Cuchilla (El Caobal).
2.-Empowerment of Women in Decision Making
During the process, capacity-building and empowerment workshops were held for women so that they can play a leading role in decision-making in community organizations.
In the ten communities of the municipalities of Cambita Garabito, La Cuchilla and Medina where the drinking water infrastructure works will be carried out, ASOCAR (Rural Community Associations of Aqueducts) have been formed and their boards of directors have been encouraged to have a representative number of women, not only in the role of representation, but also at the level of management and decision-making.
Indicators:
Percentage (%) of women who participate in decision-making in community organizations.
Target population: Community organizations are made up of at least 50% women.
Advance to June 2022: 60% participation of women in the boards of directors of community associations.
3.- Sustainable Alternative Livelihoods:
Strategies, approaches and actions must respond to climate projections and scenarios and the corresponding exposures and vulnerabilities must be considered and implemented through initiatives that are resilient to climate and that must respond to climate risks resulting from risk assessments, contributing to resilience and sustainability of populations, ecosystems and livelihoods as adaptive measures.
Indicators:
Number of women who implement alternative livelihoods and are trained in good practices for the proper use of ecosystem services
Target population: 250 women
Progress as of June 2022: 117 women
During the workshops held, the needs and interests of both women and men in terms of access to resources, knowledge, opportunities and productivity were highlighted.
Learned lessons
1. Facilitate access to equal opportunities: to progress in the social, economic, environmental and political fields.
2. Adapt the conditions and work script to the local context, in such a way that it leads to the closing of gender gaps with the different beneficiaries/local actors.
3. Strengthen capacities and ideas for consensual decision-making under conditions of equality, not only in theory but also in practice.
4. Promote a work culture in equal conditions and participation in decision-making.
5. Sensitize women and men during training sessions or meetings on co-responsibility at home and collaborative work.</t>
  </si>
  <si>
    <t>The areas where infrastructure works will be carried out could be at risk of exposing the land to erosion, however, it will be small scale and ESIA and ESPM mitigation measures can reverse potential impacts.</t>
  </si>
  <si>
    <t>It will be ensured that after the works, cover works will be carried out with plant species to secure the soil.</t>
  </si>
  <si>
    <t>In cases where vegetation recovery is necessary in areas where infrastructure works are being carried out, this will be ensured by planting species that improve the coverage of the area in question.</t>
  </si>
  <si>
    <t>Number of square metres of improved vegetation cover areas</t>
  </si>
  <si>
    <t>Based on the EIA prepared for the project, the areas where the infrastructure works (pumping stations, water collectors and water cisterns) will be placed cover a small surface area, but it is foreseen that the earthworks could cause erosion in the adjacent land, so it is planned to cause the least impact, sectoring the areas for the handling of materials and locating the rubble in areas that do not affect the vegetation of the site.</t>
  </si>
  <si>
    <t>With the collaboration of Inapa, we will supervise compliance with good practices for the handling of materials and with the Ministry of the Environment we will delimit the zones that can be used for the handling of materials and calculate the area to replenish the exposed vegetation cover.</t>
  </si>
  <si>
    <t xml:space="preserve"> *See below</t>
  </si>
  <si>
    <t>*Although specific counterpart amounts were not quantified in the formulation of the project, complementary actions have been developed through different initiatives, which are defined below.
Through the Grants Fund for Non-Profit Associations with the contribution of the Ministry of Energy and Mines, the amount of US$ 135,185.00 was obtained for complementary works (pumping systems) for the drinking water system of the community of Mucha Agua (Cambita Garabito - San Cristobal).
The Ministry of Environment provided 350,000 timber and fruit species in kind with an amount equivalent to US$ 291,666.00 for the coverage and reforestation of middle and lower basins of the project implementation areas to ensure the water resources of the area.
With the contribution of the Caribbean Biodiversity Fund, the Sectoral Working Groups and the National Technical Forums for Adaptation to CC have been developed with a contribution of US$ 40,000.00.           
*Estimated executed at the time of drafting the PPR 3: 395,230.00 US$ out of a total of 466,851.00 US$.</t>
  </si>
  <si>
    <t xml:space="preserve"> It is a condition for each activity that a representative number of women are present.</t>
  </si>
  <si>
    <t>It is a condition for each activity that there is equal and participatory participation, which is made clear in all the target communities of the project.</t>
  </si>
  <si>
    <t>Sub-Indicator: Percentage (%) of women participating in training processes and strengthening of the social fabric for climate resilience with a gender perspective in the target communities of the Province of San Cristóbal.</t>
  </si>
  <si>
    <t>Sub-Indicator: Percentage of women beneficied from infrastructure works.</t>
  </si>
  <si>
    <t>Sub-Indicator: Percentage (%) of women participating in decision-making in community organisations.</t>
  </si>
  <si>
    <t>Sub-Indicator: Number of women who implement alternative livelihoods and are trained in good practices for the good use of ecosystem services</t>
  </si>
  <si>
    <t>Good, The active participation of women in project activities and in coordination and programming has exceeded 50%, as explained in the monitoring sub-indicator.</t>
  </si>
  <si>
    <t xml:space="preserve"> Participation &gt; 50%</t>
  </si>
  <si>
    <t>Participation &gt; 50%</t>
  </si>
  <si>
    <t>Goog, it has been ensured that women's participation in decision-making roles and participation as a factor of change is equal in project activities. In the monitoring sub-documents, their participation in the different actions developed is demonstrated.</t>
  </si>
  <si>
    <t>Sub-indicators have been added to have a clearer vision of the activities developed and their contribution, which will strengthen the base indicator and ensure the participation of women as foreseen in the project formulation. These monitoring sub-indicators do not alter the initial proposal, nor the results and objectives, they only allow the impact of the actions to be broken down numerically by activity.
With the development of the methodological strategy for the implementation of resilient and adaptive actions with a gender approach with the support of the NGO Humanism and Democracy (H+D) and the participation of the Ministry of Women, the project indicators were improved in order to have quantitative information on the final impact of the project.</t>
  </si>
  <si>
    <t>Ensure that at least 15 people from each target community are trained to ensure that the water quality meets the standards with the technical support of INAPA.</t>
  </si>
  <si>
    <t>Establish a monitoring system through the ASOCAR to avoid contamination of water sources and the community drinking water system.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</si>
</sst>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00_-;\-* #,##0.00_-;_-* &quot;-&quot;??_-;_-@_-"/>
    <numFmt numFmtId="165" formatCode="dd\-mmm\-yyyy"/>
    <numFmt numFmtId="166" formatCode="_(* #,##0_);_(* \(#,##0\);_(* &quot;-&quot;??_);_(@_)"/>
    <numFmt numFmtId="168" formatCode="dd\ mmm\ yyyy"/>
    <numFmt numFmtId="169" formatCode="mmmm\ yyyy"/>
  </numFmts>
  <fonts count="72">
    <font>
      <sz val="11"/>
      <color theme="1"/>
      <name val="Calibri"/>
      <family val="2"/>
      <scheme val="minor"/>
    </font>
    <font>
      <u/>
      <sz val="11"/>
      <color theme="10"/>
      <name val="Calibri"/>
      <family val="2"/>
    </font>
    <font>
      <sz val="11"/>
      <color theme="1"/>
      <name val="Times New Roman"/>
      <family val="1"/>
    </font>
    <font>
      <b/>
      <sz val="11"/>
      <color theme="1"/>
      <name val="Times New Roman"/>
      <family val="1"/>
    </font>
    <font>
      <i/>
      <sz val="11"/>
      <color theme="1"/>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Times New Roman"/>
      <family val="1"/>
    </font>
    <font>
      <sz val="11"/>
      <color theme="1"/>
      <name val="Calibri"/>
      <family val="2"/>
      <scheme val="minor"/>
    </font>
    <font>
      <sz val="11"/>
      <color theme="1"/>
      <name val="Times"/>
      <family val="1"/>
    </font>
    <font>
      <b/>
      <sz val="14"/>
      <color rgb="FF000000"/>
      <name val="Times"/>
      <family val="1"/>
    </font>
    <font>
      <b/>
      <sz val="11"/>
      <color theme="1"/>
      <name val="Times"/>
      <family val="1"/>
    </font>
    <font>
      <b/>
      <sz val="11"/>
      <color rgb="FFFF0000"/>
      <name val="Times"/>
      <family val="1"/>
    </font>
    <font>
      <sz val="11"/>
      <color indexed="8"/>
      <name val="Times"/>
      <family val="1"/>
    </font>
    <font>
      <b/>
      <sz val="11"/>
      <color indexed="8"/>
      <name val="Times"/>
      <family val="1"/>
    </font>
    <font>
      <sz val="10"/>
      <name val="Times"/>
      <family val="1"/>
    </font>
    <font>
      <i/>
      <sz val="11"/>
      <color indexed="8"/>
      <name val="Times"/>
      <family val="1"/>
    </font>
    <font>
      <b/>
      <sz val="11"/>
      <name val="Times"/>
      <family val="1"/>
    </font>
    <font>
      <sz val="11"/>
      <name val="Times"/>
      <family val="1"/>
    </font>
    <font>
      <sz val="11"/>
      <color rgb="FFFF0000"/>
      <name val="Times"/>
      <family val="1"/>
    </font>
    <font>
      <sz val="10"/>
      <color theme="1"/>
      <name val="Times"/>
      <family val="1"/>
    </font>
    <font>
      <sz val="10"/>
      <color rgb="FF222222"/>
      <name val="Times"/>
      <family val="1"/>
    </font>
    <font>
      <b/>
      <sz val="16"/>
      <name val="Times"/>
      <family val="1"/>
    </font>
    <font>
      <i/>
      <sz val="11"/>
      <name val="Times"/>
      <family val="1"/>
    </font>
    <font>
      <sz val="9"/>
      <name val="Times"/>
      <family val="1"/>
    </font>
    <font>
      <i/>
      <sz val="11"/>
      <color theme="1"/>
      <name val="Times"/>
      <family val="1"/>
    </font>
    <font>
      <sz val="11"/>
      <color indexed="43"/>
      <name val="Times"/>
      <family val="1"/>
    </font>
    <font>
      <sz val="12"/>
      <name val="Times"/>
      <family val="1"/>
    </font>
    <font>
      <b/>
      <sz val="12"/>
      <name val="Times"/>
      <family val="1"/>
    </font>
    <font>
      <sz val="9"/>
      <color theme="1"/>
      <name val="Times"/>
      <family val="1"/>
    </font>
    <font>
      <b/>
      <sz val="9"/>
      <color theme="1"/>
      <name val="Times"/>
      <family val="1"/>
    </font>
    <font>
      <b/>
      <sz val="16"/>
      <color theme="1"/>
      <name val="Times"/>
      <family val="1"/>
    </font>
    <font>
      <b/>
      <i/>
      <sz val="11"/>
      <color theme="1"/>
      <name val="Times"/>
      <family val="1"/>
    </font>
    <font>
      <sz val="11"/>
      <color rgb="FF222222"/>
      <name val="Times"/>
      <family val="1"/>
    </font>
    <font>
      <b/>
      <sz val="11"/>
      <color rgb="FF000000"/>
      <name val="Times"/>
      <family val="1"/>
    </font>
    <font>
      <b/>
      <i/>
      <sz val="11"/>
      <name val="Times"/>
      <family val="1"/>
    </font>
    <font>
      <b/>
      <sz val="10"/>
      <color theme="1"/>
      <name val="Times"/>
      <family val="1"/>
    </font>
    <font>
      <b/>
      <sz val="9"/>
      <name val="Times"/>
      <family val="1"/>
    </font>
    <font>
      <sz val="11"/>
      <color rgb="FF000000"/>
      <name val="Times"/>
      <family val="1"/>
    </font>
    <font>
      <i/>
      <sz val="10"/>
      <name val="Times"/>
      <family val="1"/>
    </font>
    <font>
      <u/>
      <sz val="11"/>
      <color theme="11"/>
      <name val="Calibri"/>
      <family val="2"/>
      <scheme val="minor"/>
    </font>
    <font>
      <sz val="16"/>
      <name val="Times"/>
      <family val="1"/>
    </font>
    <font>
      <sz val="20"/>
      <name val="Times"/>
      <family val="1"/>
    </font>
    <font>
      <sz val="18"/>
      <name val="Times"/>
      <family val="1"/>
    </font>
    <font>
      <u/>
      <sz val="11"/>
      <name val="Times"/>
      <family val="1"/>
    </font>
    <font>
      <b/>
      <sz val="13"/>
      <name val="Times"/>
      <family val="1"/>
    </font>
    <font>
      <b/>
      <u/>
      <sz val="11"/>
      <name val="Times"/>
      <family val="1"/>
    </font>
    <font>
      <i/>
      <sz val="9"/>
      <name val="Times"/>
      <family val="1"/>
    </font>
    <font>
      <b/>
      <sz val="18"/>
      <color theme="1"/>
      <name val="Times"/>
      <family val="1"/>
    </font>
    <font>
      <b/>
      <sz val="12"/>
      <color theme="1"/>
      <name val="Times"/>
      <family val="1"/>
    </font>
    <font>
      <sz val="11"/>
      <name val="Times New Roman"/>
      <family val="1"/>
    </font>
    <font>
      <sz val="11"/>
      <color indexed="8"/>
      <name val="Times Roman"/>
    </font>
    <font>
      <sz val="10"/>
      <color theme="1"/>
      <name val="Times Roman"/>
    </font>
    <font>
      <sz val="9"/>
      <color indexed="81"/>
      <name val="Tahoma"/>
      <family val="2"/>
    </font>
    <font>
      <b/>
      <sz val="9"/>
      <color indexed="81"/>
      <name val="Tahoma"/>
      <family val="2"/>
    </font>
    <font>
      <sz val="11"/>
      <color theme="1"/>
      <name val="Times Roman"/>
    </font>
    <font>
      <b/>
      <sz val="11"/>
      <color theme="1"/>
      <name val="Times Roman"/>
    </font>
    <font>
      <sz val="14"/>
      <color theme="1"/>
      <name val="Times Roman"/>
    </font>
    <font>
      <sz val="12"/>
      <color theme="1"/>
      <name val="Times Roman"/>
    </font>
    <font>
      <sz val="10"/>
      <name val="Times Roman"/>
    </font>
    <font>
      <u/>
      <sz val="11"/>
      <color theme="1"/>
      <name val="Times Roman"/>
    </font>
    <font>
      <b/>
      <sz val="9"/>
      <color rgb="FF000000"/>
      <name val="Tahoma"/>
      <family val="2"/>
    </font>
    <font>
      <sz val="9"/>
      <color rgb="FF000000"/>
      <name val="Tahoma"/>
      <family val="2"/>
    </font>
    <font>
      <u/>
      <sz val="10"/>
      <color theme="1"/>
      <name val="Times Roman"/>
    </font>
    <font>
      <b/>
      <sz val="14"/>
      <color theme="1"/>
      <name val="Times Roman"/>
    </font>
    <font>
      <i/>
      <sz val="11"/>
      <color theme="1"/>
      <name val="Times Roman"/>
    </font>
    <font>
      <b/>
      <sz val="10"/>
      <color theme="1"/>
      <name val="Times Roman"/>
    </font>
    <font>
      <u/>
      <sz val="11"/>
      <color theme="1"/>
      <name val="Times"/>
      <family val="1"/>
    </font>
    <font>
      <sz val="11"/>
      <color theme="1"/>
      <name val="Times"/>
      <family val="1"/>
    </font>
    <font>
      <sz val="9"/>
      <color rgb="FF000000"/>
      <name val="Times"/>
      <family val="1"/>
    </font>
    <font>
      <sz val="8"/>
      <color rgb="FF000000"/>
      <name val="Segoe UI"/>
      <family val="2"/>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tint="-0.14999847407452621"/>
        <bgColor indexed="64"/>
      </patternFill>
    </fill>
  </fills>
  <borders count="10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auto="1"/>
      </top>
      <bottom/>
      <diagonal/>
    </border>
    <border>
      <left/>
      <right style="thin">
        <color auto="1"/>
      </right>
      <top/>
      <bottom style="medium">
        <color auto="1"/>
      </bottom>
      <diagonal/>
    </border>
    <border>
      <left style="thin">
        <color auto="1"/>
      </left>
      <right/>
      <top/>
      <bottom style="medium">
        <color auto="1"/>
      </bottom>
      <diagonal/>
    </border>
    <border>
      <left style="thin">
        <color auto="1"/>
      </left>
      <right style="thin">
        <color auto="1"/>
      </right>
      <top/>
      <bottom style="medium">
        <color auto="1"/>
      </bottom>
      <diagonal/>
    </border>
    <border>
      <left style="thin">
        <color auto="1"/>
      </left>
      <right style="thin">
        <color auto="1"/>
      </right>
      <top style="medium">
        <color auto="1"/>
      </top>
      <bottom/>
      <diagonal/>
    </border>
    <border>
      <left style="medium">
        <color auto="1"/>
      </left>
      <right style="thin">
        <color auto="1"/>
      </right>
      <top/>
      <bottom style="medium">
        <color auto="1"/>
      </bottom>
      <diagonal/>
    </border>
    <border>
      <left/>
      <right style="thin">
        <color auto="1"/>
      </right>
      <top style="medium">
        <color auto="1"/>
      </top>
      <bottom/>
      <diagonal/>
    </border>
    <border>
      <left style="thin">
        <color auto="1"/>
      </left>
      <right style="medium">
        <color auto="1"/>
      </right>
      <top/>
      <bottom/>
      <diagonal/>
    </border>
    <border>
      <left style="thin">
        <color auto="1"/>
      </left>
      <right style="medium">
        <color auto="1"/>
      </right>
      <top/>
      <bottom style="medium">
        <color auto="1"/>
      </bottom>
      <diagonal/>
    </border>
    <border>
      <left style="medium">
        <color auto="1"/>
      </left>
      <right style="thin">
        <color auto="1"/>
      </right>
      <top/>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medium">
        <color auto="1"/>
      </left>
      <right style="hair">
        <color auto="1"/>
      </right>
      <top style="medium">
        <color auto="1"/>
      </top>
      <bottom style="medium">
        <color auto="1"/>
      </bottom>
      <diagonal/>
    </border>
    <border>
      <left style="hair">
        <color auto="1"/>
      </left>
      <right style="hair">
        <color auto="1"/>
      </right>
      <top style="medium">
        <color auto="1"/>
      </top>
      <bottom style="medium">
        <color auto="1"/>
      </bottom>
      <diagonal/>
    </border>
    <border>
      <left style="hair">
        <color auto="1"/>
      </left>
      <right style="medium">
        <color auto="1"/>
      </right>
      <top style="medium">
        <color auto="1"/>
      </top>
      <bottom style="medium">
        <color auto="1"/>
      </bottom>
      <diagonal/>
    </border>
    <border>
      <left style="hair">
        <color auto="1"/>
      </left>
      <right/>
      <top style="medium">
        <color auto="1"/>
      </top>
      <bottom style="hair">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style="hair">
        <color auto="1"/>
      </left>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style="medium">
        <color auto="1"/>
      </left>
      <right/>
      <top style="medium">
        <color auto="1"/>
      </top>
      <bottom style="hair">
        <color auto="1"/>
      </bottom>
      <diagonal/>
    </border>
    <border>
      <left style="medium">
        <color auto="1"/>
      </left>
      <right/>
      <top style="hair">
        <color auto="1"/>
      </top>
      <bottom style="medium">
        <color auto="1"/>
      </bottom>
      <diagonal/>
    </border>
    <border>
      <left style="medium">
        <color auto="1"/>
      </left>
      <right style="hair">
        <color auto="1"/>
      </right>
      <top style="medium">
        <color auto="1"/>
      </top>
      <bottom/>
      <diagonal/>
    </border>
    <border>
      <left style="medium">
        <color auto="1"/>
      </left>
      <right style="hair">
        <color auto="1"/>
      </right>
      <top/>
      <bottom/>
      <diagonal/>
    </border>
    <border>
      <left style="medium">
        <color auto="1"/>
      </left>
      <right style="hair">
        <color auto="1"/>
      </right>
      <top/>
      <bottom style="medium">
        <color auto="1"/>
      </bottom>
      <diagonal/>
    </border>
    <border>
      <left style="medium">
        <color auto="1"/>
      </left>
      <right style="medium">
        <color auto="1"/>
      </right>
      <top style="medium">
        <color auto="1"/>
      </top>
      <bottom style="hair">
        <color auto="1"/>
      </bottom>
      <diagonal/>
    </border>
    <border>
      <left style="medium">
        <color auto="1"/>
      </left>
      <right style="medium">
        <color auto="1"/>
      </right>
      <top style="hair">
        <color auto="1"/>
      </top>
      <bottom style="hair">
        <color auto="1"/>
      </bottom>
      <diagonal/>
    </border>
    <border>
      <left style="medium">
        <color auto="1"/>
      </left>
      <right style="medium">
        <color auto="1"/>
      </right>
      <top style="hair">
        <color auto="1"/>
      </top>
      <bottom style="medium">
        <color auto="1"/>
      </bottom>
      <diagonal/>
    </border>
    <border>
      <left/>
      <right style="hair">
        <color auto="1"/>
      </right>
      <top style="hair">
        <color auto="1"/>
      </top>
      <bottom style="medium">
        <color auto="1"/>
      </bottom>
      <diagonal/>
    </border>
    <border>
      <left/>
      <right/>
      <top style="thin">
        <color auto="1"/>
      </top>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hair">
        <color auto="1"/>
      </left>
      <right style="medium">
        <color auto="1"/>
      </right>
      <top style="hair">
        <color auto="1"/>
      </top>
      <bottom/>
      <diagonal/>
    </border>
    <border>
      <left style="medium">
        <color auto="1"/>
      </left>
      <right style="medium">
        <color auto="1"/>
      </right>
      <top style="medium">
        <color auto="1"/>
      </top>
      <bottom/>
      <diagonal/>
    </border>
  </borders>
  <cellStyleXfs count="12">
    <xf numFmtId="0" fontId="0" fillId="0" borderId="0"/>
    <xf numFmtId="0" fontId="1" fillId="0" borderId="0" applyNumberFormat="0" applyFill="0" applyBorder="0" applyAlignment="0" applyProtection="0">
      <alignment vertical="top"/>
      <protection locked="0"/>
    </xf>
    <xf numFmtId="0" fontId="5" fillId="6" borderId="0" applyNumberFormat="0" applyBorder="0" applyAlignment="0" applyProtection="0"/>
    <xf numFmtId="0" fontId="6" fillId="7" borderId="0" applyNumberFormat="0" applyBorder="0" applyAlignment="0" applyProtection="0"/>
    <xf numFmtId="0" fontId="7" fillId="8" borderId="0" applyNumberFormat="0" applyBorder="0" applyAlignment="0" applyProtection="0"/>
    <xf numFmtId="164" fontId="9" fillId="0" borderId="0" applyFont="0" applyFill="0" applyBorder="0" applyAlignment="0" applyProtection="0"/>
    <xf numFmtId="9" fontId="9" fillId="0" borderId="0" applyFon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cellStyleXfs>
  <cellXfs count="948">
    <xf numFmtId="0" fontId="0" fillId="0" borderId="0" xfId="0"/>
    <xf numFmtId="0" fontId="10" fillId="0" borderId="0" xfId="0" applyFont="1" applyAlignment="1">
      <alignment vertical="center"/>
    </xf>
    <xf numFmtId="0" fontId="10" fillId="3" borderId="16" xfId="0" applyFont="1" applyFill="1" applyBorder="1" applyAlignment="1">
      <alignment vertical="center"/>
    </xf>
    <xf numFmtId="0" fontId="10" fillId="3" borderId="17" xfId="0" applyFont="1" applyFill="1" applyBorder="1" applyAlignment="1">
      <alignment vertical="center"/>
    </xf>
    <xf numFmtId="0" fontId="10" fillId="3" borderId="18" xfId="0" applyFont="1" applyFill="1" applyBorder="1" applyAlignment="1">
      <alignment vertical="center"/>
    </xf>
    <xf numFmtId="0" fontId="10" fillId="3" borderId="19" xfId="0" applyFont="1" applyFill="1" applyBorder="1" applyAlignment="1">
      <alignment vertical="center"/>
    </xf>
    <xf numFmtId="0" fontId="19" fillId="3" borderId="20" xfId="0" applyFont="1" applyFill="1" applyBorder="1" applyAlignment="1">
      <alignment vertical="center" wrapText="1"/>
    </xf>
    <xf numFmtId="0" fontId="19" fillId="3" borderId="19" xfId="0" applyFont="1" applyFill="1" applyBorder="1" applyAlignment="1">
      <alignment vertical="center" wrapText="1"/>
    </xf>
    <xf numFmtId="0" fontId="18" fillId="3" borderId="0" xfId="0" applyFont="1" applyFill="1" applyAlignment="1">
      <alignment vertical="center" wrapText="1"/>
    </xf>
    <xf numFmtId="0" fontId="19" fillId="3" borderId="0" xfId="0" applyFont="1" applyFill="1" applyAlignment="1">
      <alignment vertical="center" wrapText="1"/>
    </xf>
    <xf numFmtId="0" fontId="14" fillId="3" borderId="19" xfId="0" applyFont="1" applyFill="1" applyBorder="1" applyAlignment="1">
      <alignment vertical="center" wrapText="1"/>
    </xf>
    <xf numFmtId="0" fontId="14" fillId="3" borderId="23" xfId="0" applyFont="1" applyFill="1" applyBorder="1" applyAlignment="1">
      <alignment vertical="center" wrapText="1"/>
    </xf>
    <xf numFmtId="0" fontId="14" fillId="0" borderId="17" xfId="0" applyFont="1" applyBorder="1" applyAlignment="1">
      <alignment vertical="center" wrapText="1"/>
    </xf>
    <xf numFmtId="0" fontId="14" fillId="0" borderId="0" xfId="0" applyFont="1" applyAlignment="1">
      <alignment vertical="center" wrapText="1"/>
    </xf>
    <xf numFmtId="0" fontId="15" fillId="0" borderId="0" xfId="0" applyFont="1" applyAlignment="1">
      <alignment vertical="center" wrapText="1"/>
    </xf>
    <xf numFmtId="0" fontId="14" fillId="0" borderId="0" xfId="0" applyFont="1" applyAlignment="1">
      <alignment vertical="center"/>
    </xf>
    <xf numFmtId="0" fontId="19" fillId="2" borderId="74" xfId="0" applyFont="1" applyFill="1" applyBorder="1" applyAlignment="1">
      <alignment horizontal="left" vertical="center" wrapText="1" indent="1"/>
    </xf>
    <xf numFmtId="0" fontId="18" fillId="2" borderId="68" xfId="0"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69" xfId="0" applyFont="1" applyFill="1" applyBorder="1" applyAlignment="1">
      <alignment horizontal="center" vertical="center" wrapText="1"/>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13" borderId="16" xfId="0" applyFont="1" applyFill="1" applyBorder="1" applyAlignment="1">
      <alignment vertical="center"/>
    </xf>
    <xf numFmtId="0" fontId="2" fillId="13" borderId="17" xfId="0" applyFont="1" applyFill="1" applyBorder="1" applyAlignment="1">
      <alignment horizontal="center" vertical="center"/>
    </xf>
    <xf numFmtId="0" fontId="2" fillId="13" borderId="17" xfId="0" applyFont="1" applyFill="1" applyBorder="1" applyAlignment="1">
      <alignment vertical="center" wrapText="1"/>
    </xf>
    <xf numFmtId="0" fontId="2" fillId="13" borderId="18" xfId="0" applyFont="1" applyFill="1" applyBorder="1" applyAlignment="1">
      <alignment vertical="center"/>
    </xf>
    <xf numFmtId="0" fontId="2" fillId="13" borderId="19" xfId="0" applyFont="1" applyFill="1" applyBorder="1" applyAlignment="1">
      <alignment vertical="center"/>
    </xf>
    <xf numFmtId="0" fontId="2" fillId="13" borderId="20" xfId="0" applyFont="1" applyFill="1" applyBorder="1" applyAlignment="1">
      <alignment vertical="center"/>
    </xf>
    <xf numFmtId="0" fontId="8" fillId="13" borderId="0" xfId="0" applyFont="1" applyFill="1" applyAlignment="1">
      <alignment horizontal="center" vertical="center"/>
    </xf>
    <xf numFmtId="0" fontId="3" fillId="13" borderId="0" xfId="0" applyFont="1" applyFill="1" applyAlignment="1">
      <alignment horizontal="left" vertical="center"/>
    </xf>
    <xf numFmtId="0" fontId="2" fillId="3" borderId="0" xfId="0" applyFont="1" applyFill="1" applyAlignment="1">
      <alignment vertical="center"/>
    </xf>
    <xf numFmtId="0" fontId="3" fillId="13" borderId="0" xfId="0" applyFont="1" applyFill="1" applyAlignment="1">
      <alignment horizontal="left" vertical="center" wrapText="1"/>
    </xf>
    <xf numFmtId="0" fontId="2" fillId="0" borderId="0" xfId="0" applyFont="1" applyAlignment="1">
      <alignment horizontal="left" vertical="center" wrapText="1"/>
    </xf>
    <xf numFmtId="0" fontId="2" fillId="13" borderId="0" xfId="0" applyFont="1" applyFill="1" applyAlignment="1">
      <alignment horizontal="center" vertical="center"/>
    </xf>
    <xf numFmtId="0" fontId="2" fillId="13" borderId="0" xfId="0" applyFont="1" applyFill="1" applyAlignment="1">
      <alignment horizontal="left" vertical="center" wrapText="1"/>
    </xf>
    <xf numFmtId="0" fontId="2" fillId="13" borderId="21" xfId="0" applyFont="1" applyFill="1" applyBorder="1" applyAlignment="1">
      <alignment vertical="center"/>
    </xf>
    <xf numFmtId="0" fontId="2" fillId="13" borderId="22" xfId="0" applyFont="1" applyFill="1" applyBorder="1" applyAlignment="1">
      <alignment horizontal="center" vertical="center"/>
    </xf>
    <xf numFmtId="0" fontId="2" fillId="13" borderId="22" xfId="0" applyFont="1" applyFill="1" applyBorder="1" applyAlignment="1">
      <alignment horizontal="left" vertical="center" wrapText="1"/>
    </xf>
    <xf numFmtId="0" fontId="2" fillId="13" borderId="23" xfId="0" applyFont="1" applyFill="1" applyBorder="1" applyAlignment="1">
      <alignment vertical="center"/>
    </xf>
    <xf numFmtId="0" fontId="3" fillId="13" borderId="68" xfId="0" applyFont="1" applyFill="1" applyBorder="1" applyAlignment="1">
      <alignment horizontal="center" vertical="center"/>
    </xf>
    <xf numFmtId="0" fontId="3" fillId="13" borderId="70" xfId="0" applyFont="1" applyFill="1" applyBorder="1" applyAlignment="1">
      <alignment horizontal="center" vertical="center" wrapText="1"/>
    </xf>
    <xf numFmtId="0" fontId="3" fillId="0" borderId="71" xfId="0" applyFont="1" applyBorder="1" applyAlignment="1">
      <alignment horizontal="center" vertical="center"/>
    </xf>
    <xf numFmtId="0" fontId="2" fillId="0" borderId="73" xfId="0" applyFont="1" applyBorder="1" applyAlignment="1">
      <alignment horizontal="left" vertical="center" wrapText="1" indent="1"/>
    </xf>
    <xf numFmtId="0" fontId="3" fillId="0" borderId="74" xfId="0" applyFont="1" applyBorder="1" applyAlignment="1">
      <alignment horizontal="center" vertical="center"/>
    </xf>
    <xf numFmtId="0" fontId="2" fillId="0" borderId="76" xfId="0" applyFont="1" applyBorder="1" applyAlignment="1">
      <alignment horizontal="left" vertical="center" wrapText="1" indent="1"/>
    </xf>
    <xf numFmtId="0" fontId="10" fillId="0" borderId="0" xfId="0" applyFont="1" applyAlignment="1">
      <alignment horizontal="left" vertical="center"/>
    </xf>
    <xf numFmtId="0" fontId="10" fillId="3" borderId="16" xfId="0" applyFont="1" applyFill="1" applyBorder="1" applyAlignment="1">
      <alignment horizontal="left" vertical="center"/>
    </xf>
    <xf numFmtId="0" fontId="10" fillId="3" borderId="19" xfId="0" applyFont="1" applyFill="1" applyBorder="1" applyAlignment="1">
      <alignment horizontal="left" vertical="center"/>
    </xf>
    <xf numFmtId="0" fontId="12" fillId="0" borderId="28" xfId="0" applyFont="1" applyBorder="1" applyAlignment="1">
      <alignment horizontal="left" vertical="center" wrapText="1" indent="1"/>
    </xf>
    <xf numFmtId="0" fontId="10" fillId="3" borderId="0" xfId="0" applyFont="1" applyFill="1" applyAlignment="1">
      <alignment vertical="center"/>
    </xf>
    <xf numFmtId="0" fontId="10" fillId="3" borderId="20" xfId="0" applyFont="1" applyFill="1" applyBorder="1" applyAlignment="1">
      <alignment vertical="center"/>
    </xf>
    <xf numFmtId="0" fontId="10" fillId="14" borderId="71" xfId="0" applyFont="1" applyFill="1" applyBorder="1" applyAlignment="1">
      <alignment horizontal="left" vertical="center" wrapText="1" indent="1"/>
    </xf>
    <xf numFmtId="0" fontId="10" fillId="14" borderId="74" xfId="0" applyFont="1" applyFill="1" applyBorder="1" applyAlignment="1">
      <alignment horizontal="left" vertical="center" wrapText="1" indent="1"/>
    </xf>
    <xf numFmtId="0" fontId="10" fillId="3" borderId="0" xfId="0" applyFont="1" applyFill="1" applyAlignment="1">
      <alignment horizontal="left" vertical="center" wrapText="1"/>
    </xf>
    <xf numFmtId="0" fontId="10" fillId="3" borderId="0" xfId="0" applyFont="1" applyFill="1" applyAlignment="1">
      <alignment horizontal="left" vertical="center"/>
    </xf>
    <xf numFmtId="0" fontId="10" fillId="3" borderId="20" xfId="0" applyFont="1" applyFill="1" applyBorder="1" applyAlignment="1">
      <alignment horizontal="left" vertical="center"/>
    </xf>
    <xf numFmtId="0" fontId="10" fillId="3" borderId="21" xfId="0" applyFont="1" applyFill="1" applyBorder="1" applyAlignment="1">
      <alignment horizontal="left" vertical="center"/>
    </xf>
    <xf numFmtId="0" fontId="10" fillId="3" borderId="22" xfId="0" applyFont="1" applyFill="1" applyBorder="1" applyAlignment="1">
      <alignment horizontal="left" vertical="center"/>
    </xf>
    <xf numFmtId="0" fontId="10" fillId="3" borderId="23" xfId="0" applyFont="1" applyFill="1" applyBorder="1" applyAlignment="1">
      <alignment horizontal="left" vertical="center"/>
    </xf>
    <xf numFmtId="0" fontId="12" fillId="0" borderId="71" xfId="0" applyFont="1" applyBorder="1" applyAlignment="1">
      <alignment horizontal="center" vertical="center"/>
    </xf>
    <xf numFmtId="0" fontId="12" fillId="0" borderId="72" xfId="0" applyFont="1" applyBorder="1" applyAlignment="1">
      <alignment horizontal="center" vertical="center"/>
    </xf>
    <xf numFmtId="0" fontId="12" fillId="0" borderId="73" xfId="0" applyFont="1" applyBorder="1" applyAlignment="1">
      <alignment horizontal="center" vertical="center" wrapText="1"/>
    </xf>
    <xf numFmtId="0" fontId="10" fillId="3" borderId="17" xfId="0" applyFont="1" applyFill="1" applyBorder="1" applyAlignment="1">
      <alignment horizontal="left" vertical="center"/>
    </xf>
    <xf numFmtId="0" fontId="10" fillId="3" borderId="18" xfId="0" applyFont="1" applyFill="1" applyBorder="1" applyAlignment="1">
      <alignment horizontal="left" vertical="center"/>
    </xf>
    <xf numFmtId="0" fontId="12" fillId="3" borderId="0" xfId="0" applyFont="1" applyFill="1" applyAlignment="1">
      <alignment horizontal="left" vertical="center"/>
    </xf>
    <xf numFmtId="0" fontId="12" fillId="3" borderId="0" xfId="0" applyFont="1" applyFill="1" applyAlignment="1">
      <alignment horizontal="left" vertical="center" wrapText="1"/>
    </xf>
    <xf numFmtId="0" fontId="14" fillId="3" borderId="16" xfId="0" applyFont="1" applyFill="1" applyBorder="1" applyAlignment="1">
      <alignment vertical="center"/>
    </xf>
    <xf numFmtId="0" fontId="14" fillId="3" borderId="17" xfId="0" applyFont="1" applyFill="1" applyBorder="1" applyAlignment="1">
      <alignment horizontal="left" vertical="center"/>
    </xf>
    <xf numFmtId="0" fontId="14" fillId="3" borderId="17" xfId="0" applyFont="1" applyFill="1" applyBorder="1" applyAlignment="1">
      <alignment vertical="center"/>
    </xf>
    <xf numFmtId="0" fontId="14" fillId="3" borderId="18" xfId="0" applyFont="1" applyFill="1" applyBorder="1" applyAlignment="1">
      <alignment vertical="center"/>
    </xf>
    <xf numFmtId="0" fontId="23" fillId="3" borderId="20" xfId="0" applyFont="1" applyFill="1" applyBorder="1" applyAlignment="1">
      <alignment vertical="center"/>
    </xf>
    <xf numFmtId="0" fontId="14" fillId="3" borderId="19" xfId="0" applyFont="1" applyFill="1" applyBorder="1" applyAlignment="1">
      <alignment vertical="center"/>
    </xf>
    <xf numFmtId="0" fontId="14" fillId="3" borderId="20" xfId="0" applyFont="1" applyFill="1" applyBorder="1" applyAlignment="1">
      <alignment vertical="center"/>
    </xf>
    <xf numFmtId="0" fontId="14" fillId="3" borderId="0" xfId="0" applyFont="1" applyFill="1" applyAlignment="1">
      <alignment horizontal="left" vertical="center"/>
    </xf>
    <xf numFmtId="0" fontId="14" fillId="3" borderId="0" xfId="0" applyFont="1" applyFill="1" applyAlignment="1">
      <alignment vertical="center"/>
    </xf>
    <xf numFmtId="0" fontId="14" fillId="3" borderId="19" xfId="0" applyFont="1" applyFill="1" applyBorder="1" applyAlignment="1">
      <alignment horizontal="left" vertical="center"/>
    </xf>
    <xf numFmtId="0" fontId="14" fillId="3" borderId="20" xfId="0" applyFont="1" applyFill="1" applyBorder="1" applyAlignment="1">
      <alignment horizontal="left" vertical="center"/>
    </xf>
    <xf numFmtId="0" fontId="14" fillId="3" borderId="21" xfId="0" applyFont="1" applyFill="1" applyBorder="1" applyAlignment="1">
      <alignment vertical="center"/>
    </xf>
    <xf numFmtId="0" fontId="14" fillId="3" borderId="22" xfId="0" applyFont="1" applyFill="1" applyBorder="1" applyAlignment="1">
      <alignment vertical="center" wrapText="1"/>
    </xf>
    <xf numFmtId="0" fontId="10" fillId="3" borderId="22" xfId="0" applyFont="1" applyFill="1" applyBorder="1" applyAlignment="1">
      <alignment vertical="center"/>
    </xf>
    <xf numFmtId="0" fontId="14" fillId="3" borderId="23" xfId="0" applyFont="1" applyFill="1" applyBorder="1" applyAlignment="1">
      <alignment vertical="center"/>
    </xf>
    <xf numFmtId="0" fontId="10" fillId="2" borderId="69" xfId="0" applyFont="1" applyFill="1" applyBorder="1" applyAlignment="1">
      <alignment horizontal="left" vertical="center" wrapText="1" indent="1"/>
    </xf>
    <xf numFmtId="0" fontId="10" fillId="2" borderId="72" xfId="0" applyFont="1" applyFill="1" applyBorder="1" applyAlignment="1">
      <alignment horizontal="left" vertical="center" wrapText="1" indent="1"/>
    </xf>
    <xf numFmtId="0" fontId="10" fillId="2" borderId="73" xfId="0" applyFont="1" applyFill="1" applyBorder="1" applyAlignment="1">
      <alignment horizontal="center" vertical="center"/>
    </xf>
    <xf numFmtId="0" fontId="10" fillId="2" borderId="76" xfId="0" applyFont="1" applyFill="1" applyBorder="1" applyAlignment="1">
      <alignment horizontal="center" vertical="center"/>
    </xf>
    <xf numFmtId="0" fontId="30" fillId="0" borderId="0" xfId="0" applyFont="1" applyAlignment="1">
      <alignment vertical="center"/>
    </xf>
    <xf numFmtId="0" fontId="14" fillId="3" borderId="22" xfId="0" applyFont="1" applyFill="1" applyBorder="1" applyAlignment="1">
      <alignment vertical="center"/>
    </xf>
    <xf numFmtId="0" fontId="12" fillId="2" borderId="68" xfId="0" applyFont="1" applyFill="1" applyBorder="1" applyAlignment="1">
      <alignment horizontal="center" vertical="center" wrapText="1"/>
    </xf>
    <xf numFmtId="0" fontId="30" fillId="2" borderId="71" xfId="0" applyFont="1" applyFill="1" applyBorder="1" applyAlignment="1">
      <alignment horizontal="left" vertical="center" wrapText="1" indent="1"/>
    </xf>
    <xf numFmtId="0" fontId="31" fillId="3" borderId="71" xfId="0" applyFont="1" applyFill="1" applyBorder="1" applyAlignment="1">
      <alignment horizontal="left" vertical="center" wrapText="1" indent="1"/>
    </xf>
    <xf numFmtId="0" fontId="12" fillId="3" borderId="72" xfId="0" applyFont="1" applyFill="1" applyBorder="1" applyAlignment="1">
      <alignment horizontal="left" vertical="center" wrapText="1" indent="1"/>
    </xf>
    <xf numFmtId="0" fontId="12" fillId="3" borderId="72" xfId="0" applyFont="1" applyFill="1" applyBorder="1" applyAlignment="1">
      <alignment horizontal="left" vertical="center" indent="1"/>
    </xf>
    <xf numFmtId="0" fontId="37" fillId="3" borderId="73" xfId="0" applyFont="1" applyFill="1" applyBorder="1" applyAlignment="1">
      <alignment horizontal="left" vertical="center" wrapText="1" indent="1"/>
    </xf>
    <xf numFmtId="0" fontId="30" fillId="0" borderId="71" xfId="0" applyFont="1" applyBorder="1" applyAlignment="1">
      <alignment horizontal="left" vertical="center" wrapText="1" indent="1"/>
    </xf>
    <xf numFmtId="0" fontId="39" fillId="3" borderId="0" xfId="0" applyFont="1" applyFill="1" applyAlignment="1">
      <alignment vertical="center"/>
    </xf>
    <xf numFmtId="0" fontId="10" fillId="3" borderId="24" xfId="0" applyFont="1" applyFill="1" applyBorder="1" applyAlignment="1">
      <alignment vertical="center"/>
    </xf>
    <xf numFmtId="0" fontId="10" fillId="3" borderId="21" xfId="0" applyFont="1" applyFill="1" applyBorder="1" applyAlignment="1">
      <alignment vertical="center"/>
    </xf>
    <xf numFmtId="0" fontId="10" fillId="3" borderId="23" xfId="0" applyFont="1" applyFill="1" applyBorder="1" applyAlignment="1">
      <alignment vertical="center"/>
    </xf>
    <xf numFmtId="0" fontId="35" fillId="0" borderId="68" xfId="0" applyFont="1" applyBorder="1" applyAlignment="1">
      <alignment horizontal="center" vertical="center" wrapText="1"/>
    </xf>
    <xf numFmtId="0" fontId="35" fillId="0" borderId="70" xfId="0" applyFont="1" applyBorder="1" applyAlignment="1">
      <alignment horizontal="center" vertical="center" wrapText="1"/>
    </xf>
    <xf numFmtId="0" fontId="39" fillId="0" borderId="71" xfId="0" applyFont="1" applyBorder="1" applyAlignment="1">
      <alignment horizontal="left" vertical="center" wrapText="1" indent="1"/>
    </xf>
    <xf numFmtId="0" fontId="39" fillId="0" borderId="73" xfId="0" applyFont="1" applyBorder="1" applyAlignment="1">
      <alignment horizontal="left" vertical="center" wrapText="1" indent="1"/>
    </xf>
    <xf numFmtId="0" fontId="39" fillId="2" borderId="71" xfId="0" applyFont="1" applyFill="1" applyBorder="1" applyAlignment="1">
      <alignment horizontal="left" vertical="center" wrapText="1" indent="1"/>
    </xf>
    <xf numFmtId="0" fontId="39" fillId="0" borderId="74" xfId="0" applyFont="1" applyBorder="1" applyAlignment="1">
      <alignment horizontal="left" vertical="center" wrapText="1" indent="1"/>
    </xf>
    <xf numFmtId="0" fontId="10" fillId="0" borderId="68" xfId="0" applyFont="1" applyBorder="1" applyAlignment="1">
      <alignment horizontal="left" vertical="center" wrapText="1" indent="1"/>
    </xf>
    <xf numFmtId="0" fontId="10" fillId="0" borderId="70" xfId="0" applyFont="1" applyBorder="1" applyAlignment="1">
      <alignment horizontal="left" vertical="center" wrapText="1" indent="1"/>
    </xf>
    <xf numFmtId="0" fontId="10" fillId="0" borderId="0" xfId="0" applyFont="1" applyAlignment="1">
      <alignment vertical="center" wrapText="1"/>
    </xf>
    <xf numFmtId="0" fontId="38" fillId="16" borderId="10" xfId="0" applyFont="1" applyFill="1" applyBorder="1" applyAlignment="1">
      <alignment horizontal="center" vertical="center" wrapText="1"/>
    </xf>
    <xf numFmtId="0" fontId="38" fillId="16" borderId="47" xfId="0" applyFont="1" applyFill="1" applyBorder="1" applyAlignment="1">
      <alignment horizontal="center" vertical="center" wrapText="1"/>
    </xf>
    <xf numFmtId="0" fontId="38" fillId="11" borderId="36" xfId="0" applyFont="1" applyFill="1" applyBorder="1" applyAlignment="1">
      <alignment horizontal="center" vertical="center" wrapText="1"/>
    </xf>
    <xf numFmtId="0" fontId="38" fillId="11" borderId="10" xfId="0" applyFont="1" applyFill="1" applyBorder="1" applyAlignment="1">
      <alignment horizontal="center" vertical="center" wrapText="1"/>
    </xf>
    <xf numFmtId="0" fontId="38" fillId="11" borderId="5" xfId="0" applyFont="1" applyFill="1" applyBorder="1" applyAlignment="1">
      <alignment horizontal="center" vertical="center" wrapText="1"/>
    </xf>
    <xf numFmtId="0" fontId="38" fillId="16" borderId="6" xfId="0" applyFont="1" applyFill="1" applyBorder="1" applyAlignment="1">
      <alignment horizontal="center" vertical="center" wrapText="1"/>
    </xf>
    <xf numFmtId="0" fontId="38" fillId="11" borderId="6" xfId="0" applyFont="1" applyFill="1" applyBorder="1" applyAlignment="1">
      <alignment horizontal="center" vertical="center" wrapText="1"/>
    </xf>
    <xf numFmtId="0" fontId="24" fillId="2" borderId="10" xfId="0" applyFont="1" applyFill="1" applyBorder="1" applyAlignment="1">
      <alignment horizontal="center" vertical="center" wrapText="1"/>
    </xf>
    <xf numFmtId="0" fontId="38" fillId="11" borderId="7" xfId="0" applyFont="1" applyFill="1" applyBorder="1" applyAlignment="1">
      <alignment horizontal="center" vertical="center"/>
    </xf>
    <xf numFmtId="0" fontId="38" fillId="16" borderId="7" xfId="0" applyFont="1" applyFill="1" applyBorder="1" applyAlignment="1">
      <alignment horizontal="center" vertical="center"/>
    </xf>
    <xf numFmtId="0" fontId="38" fillId="16" borderId="5" xfId="0" applyFont="1" applyFill="1" applyBorder="1" applyAlignment="1">
      <alignment horizontal="center" vertical="center" wrapText="1"/>
    </xf>
    <xf numFmtId="0" fontId="24" fillId="16" borderId="50" xfId="0" applyFont="1" applyFill="1" applyBorder="1" applyAlignment="1">
      <alignment horizontal="center" vertical="center" wrapText="1"/>
    </xf>
    <xf numFmtId="0" fontId="24" fillId="2" borderId="50" xfId="0" applyFont="1" applyFill="1" applyBorder="1" applyAlignment="1">
      <alignment horizontal="center" vertical="center" wrapText="1"/>
    </xf>
    <xf numFmtId="0" fontId="38" fillId="16" borderId="49" xfId="0" applyFont="1" applyFill="1" applyBorder="1" applyAlignment="1">
      <alignment horizontal="center" vertical="center" wrapText="1"/>
    </xf>
    <xf numFmtId="0" fontId="19" fillId="3" borderId="0" xfId="0" applyFont="1" applyFill="1" applyAlignment="1">
      <alignment vertical="center"/>
    </xf>
    <xf numFmtId="0" fontId="14" fillId="3" borderId="20" xfId="0" applyFont="1" applyFill="1" applyBorder="1" applyAlignment="1">
      <alignment vertical="center" wrapText="1"/>
    </xf>
    <xf numFmtId="0" fontId="14" fillId="3" borderId="0" xfId="0" applyFont="1" applyFill="1" applyAlignment="1">
      <alignment vertical="center" wrapText="1"/>
    </xf>
    <xf numFmtId="0" fontId="14" fillId="3" borderId="19" xfId="0" applyFont="1" applyFill="1" applyBorder="1" applyAlignment="1">
      <alignment horizontal="left" vertical="center" wrapText="1"/>
    </xf>
    <xf numFmtId="0" fontId="15" fillId="3" borderId="0" xfId="0" applyFont="1" applyFill="1" applyAlignment="1">
      <alignment vertical="center" wrapText="1"/>
    </xf>
    <xf numFmtId="0" fontId="10" fillId="0" borderId="20" xfId="0" applyFont="1" applyBorder="1" applyAlignment="1">
      <alignment horizontal="center" vertical="center" wrapText="1"/>
    </xf>
    <xf numFmtId="0" fontId="10" fillId="0" borderId="24" xfId="0" applyFont="1" applyBorder="1" applyAlignment="1">
      <alignment vertical="center" wrapText="1"/>
    </xf>
    <xf numFmtId="0" fontId="10" fillId="0" borderId="24" xfId="0" applyFont="1" applyBorder="1" applyAlignment="1">
      <alignment vertical="center"/>
    </xf>
    <xf numFmtId="0" fontId="15" fillId="2" borderId="28" xfId="0" applyFont="1" applyFill="1" applyBorder="1" applyAlignment="1">
      <alignment horizontal="center" vertical="center" wrapText="1"/>
    </xf>
    <xf numFmtId="0" fontId="15" fillId="2" borderId="35" xfId="0" applyFont="1" applyFill="1" applyBorder="1" applyAlignment="1">
      <alignment horizontal="center" vertical="center" wrapText="1"/>
    </xf>
    <xf numFmtId="0" fontId="15" fillId="2" borderId="34" xfId="0" applyFont="1" applyFill="1" applyBorder="1" applyAlignment="1">
      <alignment horizontal="center" vertical="center" wrapText="1"/>
    </xf>
    <xf numFmtId="0" fontId="14" fillId="2" borderId="7" xfId="0" applyFont="1" applyFill="1" applyBorder="1" applyAlignment="1">
      <alignment vertical="center" wrapText="1"/>
    </xf>
    <xf numFmtId="0" fontId="14" fillId="2" borderId="8" xfId="0" applyFont="1" applyFill="1" applyBorder="1" applyAlignment="1">
      <alignment vertical="center" wrapText="1"/>
    </xf>
    <xf numFmtId="0" fontId="14" fillId="2" borderId="4" xfId="0" applyFont="1" applyFill="1" applyBorder="1" applyAlignment="1">
      <alignment vertical="center" wrapText="1"/>
    </xf>
    <xf numFmtId="0" fontId="14" fillId="2" borderId="40" xfId="0" applyFont="1" applyFill="1" applyBorder="1" applyAlignment="1">
      <alignment vertical="center" wrapText="1"/>
    </xf>
    <xf numFmtId="0" fontId="14" fillId="3" borderId="19" xfId="0" applyFont="1" applyFill="1" applyBorder="1" applyAlignment="1">
      <alignment horizontal="left" wrapText="1"/>
    </xf>
    <xf numFmtId="0" fontId="14" fillId="3" borderId="0" xfId="0" applyFont="1" applyFill="1" applyAlignment="1">
      <alignment horizontal="left" wrapText="1"/>
    </xf>
    <xf numFmtId="0" fontId="14" fillId="3" borderId="0" xfId="0" applyFont="1" applyFill="1" applyAlignment="1">
      <alignment wrapText="1"/>
    </xf>
    <xf numFmtId="0" fontId="14" fillId="3" borderId="20" xfId="0" applyFont="1" applyFill="1" applyBorder="1" applyAlignment="1">
      <alignment wrapText="1"/>
    </xf>
    <xf numFmtId="0" fontId="14" fillId="2" borderId="4" xfId="0" applyFont="1" applyFill="1" applyBorder="1" applyAlignment="1">
      <alignment wrapText="1"/>
    </xf>
    <xf numFmtId="0" fontId="14" fillId="2" borderId="40" xfId="0" applyFont="1" applyFill="1" applyBorder="1" applyAlignment="1">
      <alignment wrapText="1"/>
    </xf>
    <xf numFmtId="0" fontId="10" fillId="0" borderId="0" xfId="0" applyFont="1"/>
    <xf numFmtId="0" fontId="15" fillId="2" borderId="4" xfId="0" applyFont="1" applyFill="1" applyBorder="1" applyAlignment="1">
      <alignment horizontal="right" vertical="center" wrapText="1"/>
    </xf>
    <xf numFmtId="0" fontId="14" fillId="2" borderId="5" xfId="0" applyFont="1" applyFill="1" applyBorder="1" applyAlignment="1">
      <alignment vertical="center" wrapText="1"/>
    </xf>
    <xf numFmtId="0" fontId="14" fillId="2" borderId="6" xfId="0" applyFont="1" applyFill="1" applyBorder="1" applyAlignment="1">
      <alignment vertical="center" wrapText="1"/>
    </xf>
    <xf numFmtId="164" fontId="14" fillId="2" borderId="6" xfId="5" applyFont="1" applyFill="1" applyBorder="1" applyAlignment="1" applyProtection="1">
      <alignment vertical="center" wrapText="1"/>
    </xf>
    <xf numFmtId="0" fontId="15" fillId="17" borderId="4" xfId="0" applyFont="1" applyFill="1" applyBorder="1" applyAlignment="1">
      <alignment horizontal="right" vertical="center" wrapText="1"/>
    </xf>
    <xf numFmtId="0" fontId="15" fillId="17" borderId="5" xfId="0" applyFont="1" applyFill="1" applyBorder="1" applyAlignment="1">
      <alignment horizontal="right" vertical="center" wrapText="1"/>
    </xf>
    <xf numFmtId="9" fontId="10" fillId="0" borderId="0" xfId="6" applyFont="1" applyFill="1" applyBorder="1" applyAlignment="1">
      <alignment vertical="center"/>
    </xf>
    <xf numFmtId="0" fontId="15" fillId="2" borderId="28" xfId="0" applyFont="1" applyFill="1" applyBorder="1" applyAlignment="1">
      <alignment horizontal="right" vertical="center" wrapText="1"/>
    </xf>
    <xf numFmtId="0" fontId="14" fillId="2" borderId="15" xfId="0" applyFont="1" applyFill="1" applyBorder="1" applyAlignment="1">
      <alignment vertical="center" wrapText="1"/>
    </xf>
    <xf numFmtId="0" fontId="15" fillId="2" borderId="15"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4" fillId="2" borderId="25" xfId="0" applyFont="1" applyFill="1" applyBorder="1" applyAlignment="1">
      <alignment vertical="center" wrapText="1"/>
    </xf>
    <xf numFmtId="0" fontId="14" fillId="2" borderId="2" xfId="0" applyFont="1" applyFill="1" applyBorder="1" applyAlignment="1">
      <alignment vertical="center" wrapText="1"/>
    </xf>
    <xf numFmtId="164" fontId="14" fillId="2" borderId="26" xfId="5" applyFont="1" applyFill="1" applyBorder="1" applyAlignment="1" applyProtection="1">
      <alignment vertical="center" wrapText="1"/>
    </xf>
    <xf numFmtId="0" fontId="14" fillId="2" borderId="3" xfId="0" applyFont="1" applyFill="1" applyBorder="1" applyAlignment="1">
      <alignment vertical="center" wrapText="1"/>
    </xf>
    <xf numFmtId="0" fontId="14" fillId="2" borderId="26" xfId="0" applyFont="1" applyFill="1" applyBorder="1" applyAlignment="1">
      <alignment vertical="center" wrapText="1"/>
    </xf>
    <xf numFmtId="0" fontId="15" fillId="2" borderId="5" xfId="0" applyFont="1" applyFill="1" applyBorder="1" applyAlignment="1">
      <alignment horizontal="right" vertical="center" wrapText="1"/>
    </xf>
    <xf numFmtId="0" fontId="14" fillId="17" borderId="3" xfId="0" applyFont="1" applyFill="1" applyBorder="1" applyAlignment="1">
      <alignment vertical="center" wrapText="1"/>
    </xf>
    <xf numFmtId="0" fontId="15" fillId="17" borderId="30" xfId="0" applyFont="1" applyFill="1" applyBorder="1" applyAlignment="1">
      <alignment horizontal="right" vertical="center" wrapText="1"/>
    </xf>
    <xf numFmtId="0" fontId="14" fillId="2" borderId="30" xfId="0" applyFont="1" applyFill="1" applyBorder="1" applyAlignment="1">
      <alignment vertical="center" wrapText="1"/>
    </xf>
    <xf numFmtId="0" fontId="14" fillId="2" borderId="31" xfId="0" applyFont="1" applyFill="1" applyBorder="1" applyAlignment="1">
      <alignment vertical="center" wrapText="1"/>
    </xf>
    <xf numFmtId="0" fontId="14" fillId="2" borderId="29" xfId="0" applyFont="1" applyFill="1" applyBorder="1" applyAlignment="1">
      <alignment vertical="center" wrapText="1"/>
    </xf>
    <xf numFmtId="0" fontId="14" fillId="2" borderId="1" xfId="0" applyFont="1" applyFill="1" applyBorder="1" applyAlignment="1">
      <alignment vertical="center" wrapText="1"/>
    </xf>
    <xf numFmtId="0" fontId="14" fillId="2" borderId="32" xfId="0" applyFont="1" applyFill="1" applyBorder="1" applyAlignment="1">
      <alignment vertical="center" wrapText="1"/>
    </xf>
    <xf numFmtId="3" fontId="14" fillId="3" borderId="14" xfId="0" applyNumberFormat="1" applyFont="1" applyFill="1" applyBorder="1" applyAlignment="1" applyProtection="1">
      <alignment vertical="center" wrapText="1"/>
      <protection locked="0"/>
    </xf>
    <xf numFmtId="0" fontId="14" fillId="3" borderId="21" xfId="0" applyFont="1" applyFill="1" applyBorder="1" applyAlignment="1">
      <alignment horizontal="left" vertical="center" wrapText="1"/>
    </xf>
    <xf numFmtId="0" fontId="15" fillId="3" borderId="22" xfId="0" applyFont="1" applyFill="1" applyBorder="1" applyAlignment="1">
      <alignment vertical="center" wrapText="1"/>
    </xf>
    <xf numFmtId="0" fontId="14" fillId="0" borderId="0" xfId="0" applyFont="1" applyAlignment="1">
      <alignment horizontal="left" vertical="center"/>
    </xf>
    <xf numFmtId="0" fontId="15" fillId="2" borderId="5" xfId="0" applyFont="1" applyFill="1" applyBorder="1" applyAlignment="1">
      <alignment horizontal="left" vertical="center" wrapText="1" indent="1"/>
    </xf>
    <xf numFmtId="0" fontId="14" fillId="2" borderId="5" xfId="0" applyFont="1" applyFill="1" applyBorder="1" applyAlignment="1">
      <alignment horizontal="left" vertical="center" wrapText="1" indent="1"/>
    </xf>
    <xf numFmtId="0" fontId="14" fillId="2" borderId="4" xfId="0" applyFont="1" applyFill="1" applyBorder="1" applyAlignment="1">
      <alignment horizontal="left" vertical="center" wrapText="1" indent="1"/>
    </xf>
    <xf numFmtId="0" fontId="15" fillId="2" borderId="4" xfId="0" applyFont="1" applyFill="1" applyBorder="1" applyAlignment="1">
      <alignment horizontal="left" vertical="center" wrapText="1" indent="1"/>
    </xf>
    <xf numFmtId="0" fontId="14" fillId="2" borderId="3"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17" borderId="3" xfId="0" applyFont="1" applyFill="1" applyBorder="1" applyAlignment="1">
      <alignment horizontal="center" vertical="center" wrapText="1"/>
    </xf>
    <xf numFmtId="0" fontId="14" fillId="17" borderId="3" xfId="0" applyFont="1" applyFill="1" applyBorder="1" applyAlignment="1">
      <alignment horizontal="center" vertical="center" wrapText="1"/>
    </xf>
    <xf numFmtId="0" fontId="14" fillId="17" borderId="29" xfId="0" applyFont="1" applyFill="1" applyBorder="1" applyAlignment="1">
      <alignment horizontal="center" vertical="center" wrapText="1"/>
    </xf>
    <xf numFmtId="0" fontId="19" fillId="0" borderId="0" xfId="0" applyFont="1" applyAlignment="1">
      <alignment vertical="center"/>
    </xf>
    <xf numFmtId="0" fontId="43" fillId="3" borderId="16" xfId="0" applyFont="1" applyFill="1" applyBorder="1" applyAlignment="1">
      <alignment vertical="center"/>
    </xf>
    <xf numFmtId="0" fontId="19" fillId="3" borderId="17" xfId="0" applyFont="1" applyFill="1" applyBorder="1" applyAlignment="1">
      <alignment vertical="center"/>
    </xf>
    <xf numFmtId="0" fontId="19" fillId="3" borderId="18" xfId="0" applyFont="1" applyFill="1" applyBorder="1" applyAlignment="1">
      <alignment vertical="center"/>
    </xf>
    <xf numFmtId="0" fontId="43" fillId="3" borderId="19" xfId="0" applyFont="1" applyFill="1" applyBorder="1" applyAlignment="1">
      <alignment vertical="center"/>
    </xf>
    <xf numFmtId="0" fontId="19" fillId="3" borderId="20" xfId="0" applyFont="1" applyFill="1" applyBorder="1" applyAlignment="1">
      <alignment vertical="center"/>
    </xf>
    <xf numFmtId="0" fontId="43" fillId="3" borderId="0" xfId="0" applyFont="1" applyFill="1" applyAlignment="1">
      <alignment vertical="center"/>
    </xf>
    <xf numFmtId="0" fontId="19" fillId="3" borderId="19" xfId="0" applyFont="1" applyFill="1" applyBorder="1" applyAlignment="1">
      <alignment vertical="center"/>
    </xf>
    <xf numFmtId="0" fontId="28" fillId="3" borderId="17" xfId="0" applyFont="1" applyFill="1" applyBorder="1" applyAlignment="1">
      <alignment vertical="center" wrapText="1"/>
    </xf>
    <xf numFmtId="0" fontId="28" fillId="3" borderId="18" xfId="0" applyFont="1" applyFill="1" applyBorder="1" applyAlignment="1">
      <alignment vertical="center" wrapText="1"/>
    </xf>
    <xf numFmtId="0" fontId="45" fillId="3" borderId="22" xfId="1" applyFont="1" applyFill="1" applyBorder="1" applyAlignment="1" applyProtection="1">
      <alignment vertical="center" wrapText="1"/>
    </xf>
    <xf numFmtId="0" fontId="45" fillId="3" borderId="23" xfId="1" applyFont="1" applyFill="1" applyBorder="1" applyAlignment="1" applyProtection="1">
      <alignment vertical="center" wrapText="1"/>
    </xf>
    <xf numFmtId="0" fontId="46" fillId="10" borderId="68" xfId="0" applyFont="1" applyFill="1" applyBorder="1" applyAlignment="1">
      <alignment horizontal="left" vertical="center" indent="1"/>
    </xf>
    <xf numFmtId="0" fontId="46" fillId="0" borderId="70" xfId="0" applyFont="1" applyBorder="1" applyAlignment="1">
      <alignment horizontal="left" vertical="center" indent="1"/>
    </xf>
    <xf numFmtId="0" fontId="46" fillId="10" borderId="71" xfId="0" applyFont="1" applyFill="1" applyBorder="1" applyAlignment="1">
      <alignment horizontal="left" vertical="center" indent="1"/>
    </xf>
    <xf numFmtId="0" fontId="46" fillId="9" borderId="73" xfId="0" applyFont="1" applyFill="1" applyBorder="1" applyAlignment="1" applyProtection="1">
      <alignment horizontal="left" vertical="center" indent="1"/>
      <protection locked="0"/>
    </xf>
    <xf numFmtId="0" fontId="46" fillId="10" borderId="74" xfId="0" applyFont="1" applyFill="1" applyBorder="1" applyAlignment="1">
      <alignment horizontal="left" vertical="center" indent="1"/>
    </xf>
    <xf numFmtId="0" fontId="46" fillId="9" borderId="76" xfId="0" applyFont="1" applyFill="1" applyBorder="1" applyAlignment="1" applyProtection="1">
      <alignment horizontal="left" vertical="center" indent="1"/>
      <protection locked="0"/>
    </xf>
    <xf numFmtId="0" fontId="19" fillId="0" borderId="0" xfId="0" applyFont="1" applyAlignment="1">
      <alignment horizontal="left" vertical="center" indent="1"/>
    </xf>
    <xf numFmtId="0" fontId="19" fillId="0" borderId="27" xfId="0" applyFont="1" applyBorder="1" applyAlignment="1">
      <alignment horizontal="center" vertical="center"/>
    </xf>
    <xf numFmtId="0" fontId="38" fillId="11" borderId="9" xfId="0" applyFont="1" applyFill="1" applyBorder="1" applyAlignment="1">
      <alignment horizontal="center" vertical="center" wrapText="1"/>
    </xf>
    <xf numFmtId="0" fontId="38" fillId="11" borderId="8" xfId="0" applyFont="1" applyFill="1" applyBorder="1" applyAlignment="1">
      <alignment horizontal="center" vertical="center" wrapText="1"/>
    </xf>
    <xf numFmtId="0" fontId="19" fillId="0" borderId="15" xfId="0" applyFont="1" applyBorder="1" applyAlignment="1">
      <alignment horizontal="center" vertical="center"/>
    </xf>
    <xf numFmtId="0" fontId="19" fillId="0" borderId="0" xfId="0" applyFont="1" applyAlignment="1">
      <alignment horizontal="center" vertical="center"/>
    </xf>
    <xf numFmtId="0" fontId="36" fillId="0" borderId="52" xfId="0" applyFont="1" applyBorder="1" applyAlignment="1">
      <alignment horizontal="center" vertical="center"/>
    </xf>
    <xf numFmtId="0" fontId="19" fillId="8" borderId="10" xfId="4" applyFont="1" applyBorder="1" applyAlignment="1" applyProtection="1">
      <alignment horizontal="center" vertical="center"/>
      <protection locked="0"/>
    </xf>
    <xf numFmtId="0" fontId="18" fillId="8" borderId="10" xfId="4" applyFont="1" applyBorder="1" applyAlignment="1" applyProtection="1">
      <alignment horizontal="center" vertical="center"/>
      <protection locked="0"/>
    </xf>
    <xf numFmtId="0" fontId="18" fillId="8" borderId="6" xfId="4" applyFont="1" applyBorder="1" applyAlignment="1" applyProtection="1">
      <alignment horizontal="center" vertical="center"/>
      <protection locked="0"/>
    </xf>
    <xf numFmtId="0" fontId="19" fillId="12" borderId="10" xfId="4" applyFont="1" applyFill="1" applyBorder="1" applyAlignment="1" applyProtection="1">
      <alignment horizontal="center" vertical="center"/>
      <protection locked="0"/>
    </xf>
    <xf numFmtId="0" fontId="18" fillId="12" borderId="10" xfId="4" applyFont="1" applyFill="1" applyBorder="1" applyAlignment="1" applyProtection="1">
      <alignment horizontal="center" vertical="center"/>
      <protection locked="0"/>
    </xf>
    <xf numFmtId="0" fontId="18" fillId="12" borderId="6" xfId="4" applyFont="1" applyFill="1" applyBorder="1" applyAlignment="1" applyProtection="1">
      <alignment horizontal="center" vertical="center"/>
      <protection locked="0"/>
    </xf>
    <xf numFmtId="0" fontId="36" fillId="0" borderId="9" xfId="0" applyFont="1" applyBorder="1" applyAlignment="1">
      <alignment horizontal="center" vertical="center"/>
    </xf>
    <xf numFmtId="0" fontId="24" fillId="0" borderId="50" xfId="0" applyFont="1" applyBorder="1" applyAlignment="1">
      <alignment horizontal="center" vertical="center"/>
    </xf>
    <xf numFmtId="9" fontId="18" fillId="8" borderId="10" xfId="4" applyNumberFormat="1" applyFont="1" applyBorder="1" applyAlignment="1" applyProtection="1">
      <alignment horizontal="center" vertical="center"/>
      <protection locked="0"/>
    </xf>
    <xf numFmtId="9" fontId="18" fillId="8" borderId="6" xfId="4" applyNumberFormat="1" applyFont="1" applyBorder="1" applyAlignment="1" applyProtection="1">
      <alignment horizontal="center" vertical="center"/>
      <protection locked="0"/>
    </xf>
    <xf numFmtId="9" fontId="18" fillId="12" borderId="10" xfId="4" applyNumberFormat="1" applyFont="1" applyFill="1" applyBorder="1" applyAlignment="1" applyProtection="1">
      <alignment horizontal="center" vertical="center"/>
      <protection locked="0"/>
    </xf>
    <xf numFmtId="9" fontId="18" fillId="12" borderId="6" xfId="4" applyNumberFormat="1" applyFont="1" applyFill="1" applyBorder="1" applyAlignment="1" applyProtection="1">
      <alignment horizontal="center" vertical="center"/>
      <protection locked="0"/>
    </xf>
    <xf numFmtId="0" fontId="24" fillId="0" borderId="10" xfId="0" applyFont="1" applyBorder="1" applyAlignment="1">
      <alignment horizontal="center" vertical="center"/>
    </xf>
    <xf numFmtId="10" fontId="18" fillId="12" borderId="10" xfId="4" applyNumberFormat="1" applyFont="1" applyFill="1" applyBorder="1" applyAlignment="1" applyProtection="1">
      <alignment horizontal="center" vertical="center"/>
      <protection locked="0"/>
    </xf>
    <xf numFmtId="10" fontId="18" fillId="12" borderId="6" xfId="4" applyNumberFormat="1" applyFont="1" applyFill="1" applyBorder="1" applyAlignment="1" applyProtection="1">
      <alignment horizontal="center" vertical="center"/>
      <protection locked="0"/>
    </xf>
    <xf numFmtId="0" fontId="24" fillId="0" borderId="57" xfId="0" applyFont="1" applyBorder="1" applyAlignment="1">
      <alignment horizontal="center" vertical="center"/>
    </xf>
    <xf numFmtId="9" fontId="18" fillId="8" borderId="12" xfId="4" applyNumberFormat="1" applyFont="1" applyBorder="1" applyAlignment="1" applyProtection="1">
      <alignment horizontal="center" vertical="center"/>
      <protection locked="0"/>
    </xf>
    <xf numFmtId="9" fontId="18" fillId="8" borderId="13" xfId="4" applyNumberFormat="1" applyFont="1" applyBorder="1" applyAlignment="1" applyProtection="1">
      <alignment horizontal="center" vertical="center"/>
      <protection locked="0"/>
    </xf>
    <xf numFmtId="9" fontId="18" fillId="12" borderId="12" xfId="4" applyNumberFormat="1" applyFont="1" applyFill="1" applyBorder="1" applyAlignment="1" applyProtection="1">
      <alignment horizontal="center" vertical="center"/>
      <protection locked="0"/>
    </xf>
    <xf numFmtId="9" fontId="18" fillId="12" borderId="13" xfId="4" applyNumberFormat="1" applyFont="1" applyFill="1" applyBorder="1" applyAlignment="1" applyProtection="1">
      <alignment horizontal="center" vertical="center"/>
      <protection locked="0"/>
    </xf>
    <xf numFmtId="0" fontId="24" fillId="0" borderId="12" xfId="0" applyFont="1" applyBorder="1" applyAlignment="1">
      <alignment horizontal="center" vertical="center"/>
    </xf>
    <xf numFmtId="10" fontId="18" fillId="12" borderId="12" xfId="4" applyNumberFormat="1" applyFont="1" applyFill="1" applyBorder="1" applyAlignment="1" applyProtection="1">
      <alignment horizontal="center" vertical="center"/>
      <protection locked="0"/>
    </xf>
    <xf numFmtId="10" fontId="18" fillId="12" borderId="13" xfId="4" applyNumberFormat="1" applyFont="1" applyFill="1" applyBorder="1" applyAlignment="1" applyProtection="1">
      <alignment horizontal="center" vertical="center"/>
      <protection locked="0"/>
    </xf>
    <xf numFmtId="0" fontId="19" fillId="0" borderId="0" xfId="0" applyFont="1" applyAlignment="1" applyProtection="1">
      <alignment vertical="center"/>
      <protection locked="0"/>
    </xf>
    <xf numFmtId="0" fontId="38" fillId="11" borderId="56" xfId="0" applyFont="1" applyFill="1" applyBorder="1" applyAlignment="1">
      <alignment horizontal="center" vertical="center" wrapText="1"/>
    </xf>
    <xf numFmtId="0" fontId="38" fillId="11" borderId="15" xfId="0" applyFont="1" applyFill="1" applyBorder="1" applyAlignment="1">
      <alignment horizontal="center" vertical="center" wrapText="1"/>
    </xf>
    <xf numFmtId="0" fontId="38" fillId="11" borderId="51" xfId="0" applyFont="1" applyFill="1" applyBorder="1" applyAlignment="1">
      <alignment horizontal="center" vertical="center" wrapText="1"/>
    </xf>
    <xf numFmtId="0" fontId="38" fillId="11" borderId="65" xfId="0" applyFont="1" applyFill="1" applyBorder="1" applyAlignment="1">
      <alignment horizontal="center" vertical="center" wrapText="1"/>
    </xf>
    <xf numFmtId="0" fontId="36" fillId="16" borderId="52" xfId="0" applyFont="1" applyFill="1" applyBorder="1" applyAlignment="1">
      <alignment horizontal="center" vertical="center" wrapText="1"/>
    </xf>
    <xf numFmtId="0" fontId="19" fillId="16" borderId="9" xfId="4" applyFont="1" applyFill="1" applyBorder="1" applyAlignment="1" applyProtection="1">
      <alignment horizontal="center" vertical="center" wrapText="1"/>
      <protection locked="0"/>
    </xf>
    <xf numFmtId="0" fontId="36" fillId="0" borderId="9" xfId="0" applyFont="1" applyBorder="1" applyAlignment="1">
      <alignment horizontal="center" vertical="center" wrapText="1"/>
    </xf>
    <xf numFmtId="0" fontId="19" fillId="12" borderId="9" xfId="4" applyFont="1" applyFill="1" applyBorder="1" applyAlignment="1" applyProtection="1">
      <alignment horizontal="center" vertical="center" wrapText="1"/>
      <protection locked="0"/>
    </xf>
    <xf numFmtId="10" fontId="19" fillId="16" borderId="10" xfId="4" applyNumberFormat="1" applyFont="1" applyFill="1" applyBorder="1" applyAlignment="1" applyProtection="1">
      <alignment horizontal="center" vertical="center" wrapText="1"/>
      <protection locked="0"/>
    </xf>
    <xf numFmtId="10" fontId="19" fillId="12" borderId="10" xfId="4" applyNumberFormat="1" applyFont="1" applyFill="1" applyBorder="1" applyAlignment="1" applyProtection="1">
      <alignment horizontal="center" vertical="center" wrapText="1"/>
      <protection locked="0"/>
    </xf>
    <xf numFmtId="0" fontId="38" fillId="16" borderId="46" xfId="0" applyFont="1" applyFill="1" applyBorder="1" applyAlignment="1">
      <alignment horizontal="center" vertical="center" wrapText="1"/>
    </xf>
    <xf numFmtId="0" fontId="25" fillId="16" borderId="46" xfId="4" applyFont="1" applyFill="1" applyBorder="1" applyAlignment="1" applyProtection="1">
      <alignment horizontal="center" vertical="center" wrapText="1"/>
      <protection locked="0"/>
    </xf>
    <xf numFmtId="0" fontId="25" fillId="16" borderId="10" xfId="4" applyFont="1" applyFill="1" applyBorder="1" applyAlignment="1" applyProtection="1">
      <alignment horizontal="center" vertical="center"/>
      <protection locked="0"/>
    </xf>
    <xf numFmtId="0" fontId="25" fillId="16" borderId="6" xfId="4" applyFont="1" applyFill="1" applyBorder="1" applyAlignment="1" applyProtection="1">
      <alignment horizontal="center" vertical="center"/>
      <protection locked="0"/>
    </xf>
    <xf numFmtId="0" fontId="25" fillId="12" borderId="10" xfId="4" applyFont="1" applyFill="1" applyBorder="1" applyAlignment="1" applyProtection="1">
      <alignment horizontal="center" vertical="center"/>
      <protection locked="0"/>
    </xf>
    <xf numFmtId="0" fontId="25" fillId="12" borderId="46" xfId="4" applyFont="1" applyFill="1" applyBorder="1" applyAlignment="1" applyProtection="1">
      <alignment horizontal="center" vertical="center" wrapText="1"/>
      <protection locked="0"/>
    </xf>
    <xf numFmtId="0" fontId="25" fillId="12" borderId="6" xfId="4" applyFont="1" applyFill="1" applyBorder="1" applyAlignment="1" applyProtection="1">
      <alignment horizontal="center" vertical="center"/>
      <protection locked="0"/>
    </xf>
    <xf numFmtId="0" fontId="25" fillId="16" borderId="33" xfId="4" applyFont="1" applyFill="1" applyBorder="1" applyAlignment="1" applyProtection="1">
      <alignment horizontal="center" vertical="center"/>
      <protection locked="0"/>
    </xf>
    <xf numFmtId="0" fontId="25" fillId="12" borderId="33" xfId="4" applyFont="1" applyFill="1" applyBorder="1" applyAlignment="1" applyProtection="1">
      <alignment horizontal="center" vertical="center"/>
      <protection locked="0"/>
    </xf>
    <xf numFmtId="0" fontId="38" fillId="16" borderId="12" xfId="0" applyFont="1" applyFill="1" applyBorder="1" applyAlignment="1">
      <alignment horizontal="center" vertical="center" wrapText="1"/>
    </xf>
    <xf numFmtId="0" fontId="25" fillId="16" borderId="13" xfId="4" applyFont="1" applyFill="1" applyBorder="1" applyAlignment="1" applyProtection="1">
      <alignment horizontal="center" vertical="center"/>
      <protection locked="0"/>
    </xf>
    <xf numFmtId="0" fontId="38" fillId="11" borderId="12" xfId="0" applyFont="1" applyFill="1" applyBorder="1" applyAlignment="1">
      <alignment horizontal="center" vertical="center" wrapText="1"/>
    </xf>
    <xf numFmtId="0" fontId="25" fillId="12" borderId="13" xfId="4" applyFont="1" applyFill="1" applyBorder="1" applyAlignment="1" applyProtection="1">
      <alignment horizontal="center" vertical="center"/>
      <protection locked="0"/>
    </xf>
    <xf numFmtId="0" fontId="19" fillId="0" borderId="0" xfId="0" applyFont="1" applyAlignment="1">
      <alignment vertical="center" wrapText="1"/>
    </xf>
    <xf numFmtId="0" fontId="36" fillId="0" borderId="50" xfId="0" applyFont="1" applyBorder="1" applyAlignment="1">
      <alignment horizontal="center" vertical="center" wrapText="1"/>
    </xf>
    <xf numFmtId="0" fontId="19" fillId="8" borderId="10" xfId="4" applyFont="1" applyBorder="1" applyAlignment="1" applyProtection="1">
      <alignment horizontal="center" vertical="center" wrapText="1"/>
      <protection locked="0"/>
    </xf>
    <xf numFmtId="0" fontId="36" fillId="0" borderId="10" xfId="0" applyFont="1" applyBorder="1" applyAlignment="1">
      <alignment horizontal="center" vertical="center" wrapText="1"/>
    </xf>
    <xf numFmtId="0" fontId="19" fillId="12" borderId="10" xfId="4" applyFont="1" applyFill="1" applyBorder="1" applyAlignment="1" applyProtection="1">
      <alignment horizontal="center" vertical="center" wrapText="1"/>
      <protection locked="0"/>
    </xf>
    <xf numFmtId="10" fontId="19" fillId="8" borderId="10" xfId="4" applyNumberFormat="1" applyFont="1" applyBorder="1" applyAlignment="1" applyProtection="1">
      <alignment horizontal="center" vertical="center" wrapText="1"/>
      <protection locked="0"/>
    </xf>
    <xf numFmtId="0" fontId="19" fillId="8" borderId="50" xfId="4" applyFont="1" applyBorder="1" applyAlignment="1" applyProtection="1">
      <alignment horizontal="center" vertical="center"/>
      <protection locked="0"/>
    </xf>
    <xf numFmtId="10" fontId="19" fillId="8" borderId="10" xfId="4" applyNumberFormat="1" applyFont="1" applyBorder="1" applyAlignment="1" applyProtection="1">
      <alignment horizontal="center" vertical="center"/>
      <protection locked="0"/>
    </xf>
    <xf numFmtId="10" fontId="19" fillId="12" borderId="10" xfId="4" applyNumberFormat="1" applyFont="1" applyFill="1" applyBorder="1" applyAlignment="1" applyProtection="1">
      <alignment horizontal="center" vertical="center"/>
      <protection locked="0"/>
    </xf>
    <xf numFmtId="0" fontId="25" fillId="16" borderId="26" xfId="4" applyFont="1" applyFill="1" applyBorder="1" applyAlignment="1" applyProtection="1">
      <alignment horizontal="center" vertical="center" wrapText="1"/>
      <protection locked="0"/>
    </xf>
    <xf numFmtId="0" fontId="25" fillId="16" borderId="47" xfId="4" applyFont="1" applyFill="1" applyBorder="1" applyAlignment="1" applyProtection="1">
      <alignment horizontal="center" vertical="center"/>
      <protection locked="0"/>
    </xf>
    <xf numFmtId="0" fontId="25" fillId="16" borderId="38" xfId="4" applyFont="1" applyFill="1" applyBorder="1" applyAlignment="1" applyProtection="1">
      <alignment horizontal="center" vertical="center" wrapText="1"/>
      <protection locked="0"/>
    </xf>
    <xf numFmtId="0" fontId="25" fillId="16" borderId="12" xfId="4" applyFont="1" applyFill="1" applyBorder="1" applyAlignment="1" applyProtection="1">
      <alignment horizontal="center" vertical="center"/>
      <protection locked="0"/>
    </xf>
    <xf numFmtId="0" fontId="25" fillId="16" borderId="41" xfId="4" applyFont="1" applyFill="1" applyBorder="1" applyAlignment="1" applyProtection="1">
      <alignment horizontal="center" vertical="center"/>
      <protection locked="0"/>
    </xf>
    <xf numFmtId="0" fontId="19" fillId="12" borderId="12" xfId="4" applyFont="1" applyFill="1" applyBorder="1" applyAlignment="1" applyProtection="1">
      <alignment horizontal="center" vertical="center"/>
      <protection locked="0"/>
    </xf>
    <xf numFmtId="0" fontId="25" fillId="12" borderId="38" xfId="4" applyFont="1" applyFill="1" applyBorder="1" applyAlignment="1" applyProtection="1">
      <alignment horizontal="center" vertical="center" wrapText="1"/>
      <protection locked="0"/>
    </xf>
    <xf numFmtId="0" fontId="25" fillId="12" borderId="12" xfId="4" applyFont="1" applyFill="1" applyBorder="1" applyAlignment="1" applyProtection="1">
      <alignment horizontal="center" vertical="center"/>
      <protection locked="0"/>
    </xf>
    <xf numFmtId="0" fontId="19" fillId="0" borderId="0" xfId="0" applyFont="1" applyAlignment="1">
      <alignment horizontal="left" vertical="center"/>
    </xf>
    <xf numFmtId="0" fontId="19" fillId="0" borderId="0" xfId="0" applyFont="1" applyAlignment="1">
      <alignment horizontal="left" vertical="center" wrapText="1"/>
    </xf>
    <xf numFmtId="0" fontId="19" fillId="8" borderId="50" xfId="4" applyFont="1" applyBorder="1" applyAlignment="1" applyProtection="1">
      <alignment horizontal="center" vertical="center" wrapText="1"/>
      <protection locked="0"/>
    </xf>
    <xf numFmtId="0" fontId="25" fillId="8" borderId="50" xfId="4" applyFont="1" applyBorder="1" applyAlignment="1" applyProtection="1">
      <alignment horizontal="center" vertical="center"/>
      <protection locked="0"/>
    </xf>
    <xf numFmtId="0" fontId="19" fillId="16" borderId="6" xfId="4" applyFont="1" applyFill="1" applyBorder="1" applyAlignment="1" applyProtection="1">
      <alignment horizontal="center" vertical="center"/>
      <protection locked="0"/>
    </xf>
    <xf numFmtId="0" fontId="19" fillId="12" borderId="6" xfId="4" applyFont="1" applyFill="1" applyBorder="1" applyAlignment="1" applyProtection="1">
      <alignment horizontal="center" vertical="center"/>
      <protection locked="0"/>
    </xf>
    <xf numFmtId="0" fontId="19" fillId="16" borderId="13" xfId="4" applyFont="1" applyFill="1" applyBorder="1" applyAlignment="1" applyProtection="1">
      <alignment horizontal="center" vertical="center"/>
      <protection locked="0"/>
    </xf>
    <xf numFmtId="0" fontId="19" fillId="12" borderId="13" xfId="4" applyFont="1" applyFill="1" applyBorder="1" applyAlignment="1" applyProtection="1">
      <alignment horizontal="center" vertical="center"/>
      <protection locked="0"/>
    </xf>
    <xf numFmtId="0" fontId="19" fillId="0" borderId="0" xfId="0" applyFont="1" applyAlignment="1">
      <alignment horizontal="center" vertical="center" wrapText="1"/>
    </xf>
    <xf numFmtId="0" fontId="38" fillId="16" borderId="8" xfId="0" applyFont="1" applyFill="1" applyBorder="1" applyAlignment="1">
      <alignment horizontal="center" vertical="center"/>
    </xf>
    <xf numFmtId="0" fontId="19" fillId="16" borderId="10" xfId="4" applyFont="1" applyFill="1" applyBorder="1" applyAlignment="1" applyProtection="1">
      <alignment horizontal="center" vertical="center" wrapText="1"/>
      <protection locked="0"/>
    </xf>
    <xf numFmtId="0" fontId="19" fillId="16" borderId="6" xfId="4" applyFont="1" applyFill="1" applyBorder="1" applyAlignment="1" applyProtection="1">
      <alignment horizontal="center" vertical="center" wrapText="1"/>
      <protection locked="0"/>
    </xf>
    <xf numFmtId="0" fontId="19" fillId="12" borderId="6" xfId="4" applyFont="1" applyFill="1" applyBorder="1" applyAlignment="1" applyProtection="1">
      <alignment horizontal="center" vertical="center" wrapText="1"/>
      <protection locked="0"/>
    </xf>
    <xf numFmtId="0" fontId="19" fillId="8" borderId="95" xfId="4" applyFont="1" applyBorder="1" applyAlignment="1" applyProtection="1">
      <alignment horizontal="center" vertical="center"/>
      <protection locked="0"/>
    </xf>
    <xf numFmtId="10" fontId="19" fillId="8" borderId="36" xfId="4" applyNumberFormat="1" applyFont="1" applyBorder="1" applyAlignment="1" applyProtection="1">
      <alignment horizontal="center" vertical="center"/>
      <protection locked="0"/>
    </xf>
    <xf numFmtId="0" fontId="19" fillId="12" borderId="58" xfId="4" applyFont="1" applyFill="1" applyBorder="1" applyAlignment="1" applyProtection="1">
      <alignment horizontal="center" vertical="center"/>
      <protection locked="0"/>
    </xf>
    <xf numFmtId="10" fontId="19" fillId="12" borderId="36" xfId="4" applyNumberFormat="1" applyFont="1" applyFill="1" applyBorder="1" applyAlignment="1" applyProtection="1">
      <alignment horizontal="center" vertical="center"/>
      <protection locked="0"/>
    </xf>
    <xf numFmtId="0" fontId="19" fillId="12" borderId="31" xfId="4" applyFont="1" applyFill="1" applyBorder="1" applyAlignment="1" applyProtection="1">
      <alignment horizontal="center" vertical="center"/>
      <protection locked="0"/>
    </xf>
    <xf numFmtId="0" fontId="38" fillId="16" borderId="46" xfId="0" applyFont="1" applyFill="1" applyBorder="1" applyAlignment="1">
      <alignment horizontal="center" vertical="center"/>
    </xf>
    <xf numFmtId="0" fontId="38" fillId="11" borderId="45" xfId="0" applyFont="1" applyFill="1" applyBorder="1" applyAlignment="1">
      <alignment horizontal="center" vertical="center"/>
    </xf>
    <xf numFmtId="0" fontId="38" fillId="11" borderId="26" xfId="0" applyFont="1" applyFill="1" applyBorder="1" applyAlignment="1">
      <alignment horizontal="center" vertical="center"/>
    </xf>
    <xf numFmtId="0" fontId="19" fillId="16" borderId="95" xfId="4" applyFont="1" applyFill="1" applyBorder="1" applyAlignment="1" applyProtection="1">
      <alignment horizontal="center" vertical="center"/>
      <protection locked="0"/>
    </xf>
    <xf numFmtId="10" fontId="19" fillId="16" borderId="10" xfId="4" applyNumberFormat="1" applyFont="1" applyFill="1" applyBorder="1" applyAlignment="1" applyProtection="1">
      <alignment horizontal="center" vertical="center"/>
      <protection locked="0"/>
    </xf>
    <xf numFmtId="0" fontId="19" fillId="16" borderId="10" xfId="4" applyFont="1" applyFill="1" applyBorder="1" applyAlignment="1" applyProtection="1">
      <alignment horizontal="center" vertical="center"/>
      <protection locked="0"/>
    </xf>
    <xf numFmtId="0" fontId="19" fillId="12" borderId="5" xfId="4" applyFont="1" applyFill="1" applyBorder="1" applyAlignment="1" applyProtection="1">
      <alignment horizontal="center" vertical="center"/>
      <protection locked="0"/>
    </xf>
    <xf numFmtId="0" fontId="25" fillId="16" borderId="50" xfId="4" applyFont="1" applyFill="1" applyBorder="1" applyAlignment="1" applyProtection="1">
      <alignment horizontal="center" vertical="center" wrapText="1"/>
      <protection locked="0"/>
    </xf>
    <xf numFmtId="0" fontId="25" fillId="12" borderId="5" xfId="4" applyFont="1" applyFill="1" applyBorder="1" applyAlignment="1" applyProtection="1">
      <alignment horizontal="center" vertical="center" wrapText="1"/>
      <protection locked="0"/>
    </xf>
    <xf numFmtId="0" fontId="25" fillId="12" borderId="10" xfId="4" applyFont="1" applyFill="1" applyBorder="1" applyAlignment="1" applyProtection="1">
      <alignment horizontal="center" vertical="center" wrapText="1"/>
      <protection locked="0"/>
    </xf>
    <xf numFmtId="0" fontId="25" fillId="16" borderId="57" xfId="4" applyFont="1" applyFill="1" applyBorder="1" applyAlignment="1" applyProtection="1">
      <alignment horizontal="center" vertical="center" wrapText="1"/>
      <protection locked="0"/>
    </xf>
    <xf numFmtId="0" fontId="25" fillId="12" borderId="11" xfId="4" applyFont="1" applyFill="1" applyBorder="1" applyAlignment="1" applyProtection="1">
      <alignment horizontal="center" vertical="center" wrapText="1"/>
      <protection locked="0"/>
    </xf>
    <xf numFmtId="0" fontId="25" fillId="12" borderId="12" xfId="4" applyFont="1" applyFill="1" applyBorder="1" applyAlignment="1" applyProtection="1">
      <alignment horizontal="center" vertical="center" wrapText="1"/>
      <protection locked="0"/>
    </xf>
    <xf numFmtId="0" fontId="19" fillId="16" borderId="5" xfId="4" applyFont="1" applyFill="1" applyBorder="1" applyAlignment="1" applyProtection="1">
      <alignment horizontal="center" vertical="center"/>
      <protection locked="0"/>
    </xf>
    <xf numFmtId="0" fontId="25" fillId="16" borderId="11" xfId="4" applyFont="1" applyFill="1" applyBorder="1" applyAlignment="1" applyProtection="1">
      <alignment horizontal="center" vertical="center" wrapText="1"/>
      <protection locked="0"/>
    </xf>
    <xf numFmtId="0" fontId="19" fillId="8" borderId="0" xfId="4" applyFont="1" applyAlignment="1" applyProtection="1">
      <alignment horizontal="center" vertical="center"/>
    </xf>
    <xf numFmtId="0" fontId="19" fillId="6" borderId="0" xfId="2" applyFont="1" applyAlignment="1" applyProtection="1">
      <alignment horizontal="center" vertical="center"/>
    </xf>
    <xf numFmtId="0" fontId="19" fillId="7" borderId="0" xfId="3" applyFont="1" applyAlignment="1" applyProtection="1">
      <alignment horizontal="center" vertical="center"/>
    </xf>
    <xf numFmtId="0" fontId="19" fillId="16" borderId="5" xfId="4" applyFont="1" applyFill="1" applyBorder="1" applyAlignment="1" applyProtection="1">
      <alignment horizontal="center" vertical="center" wrapText="1"/>
      <protection locked="0"/>
    </xf>
    <xf numFmtId="0" fontId="19" fillId="12" borderId="5" xfId="4" applyFont="1" applyFill="1" applyBorder="1" applyAlignment="1" applyProtection="1">
      <alignment horizontal="center" vertical="center" wrapText="1"/>
      <protection locked="0"/>
    </xf>
    <xf numFmtId="0" fontId="19" fillId="0" borderId="19" xfId="0" applyFont="1" applyBorder="1" applyAlignment="1">
      <alignment horizontal="center" vertical="center"/>
    </xf>
    <xf numFmtId="0" fontId="10" fillId="0" borderId="73" xfId="0" applyFont="1" applyBorder="1" applyAlignment="1">
      <alignment horizontal="center" vertical="center"/>
    </xf>
    <xf numFmtId="0" fontId="10" fillId="0" borderId="69" xfId="0" applyFont="1" applyBorder="1" applyAlignment="1">
      <alignment horizontal="left" vertical="center" wrapText="1" indent="1"/>
    </xf>
    <xf numFmtId="0" fontId="10" fillId="0" borderId="70" xfId="0" applyFont="1" applyBorder="1" applyAlignment="1">
      <alignment horizontal="center" vertical="center"/>
    </xf>
    <xf numFmtId="0" fontId="10" fillId="0" borderId="75" xfId="0" applyFont="1" applyBorder="1" applyAlignment="1">
      <alignment horizontal="left" vertical="center" wrapText="1" indent="1"/>
    </xf>
    <xf numFmtId="0" fontId="10" fillId="0" borderId="76" xfId="0" applyFont="1" applyBorder="1" applyAlignment="1">
      <alignment horizontal="center" vertical="center"/>
    </xf>
    <xf numFmtId="0" fontId="10" fillId="0" borderId="72" xfId="0" applyFont="1" applyBorder="1" applyAlignment="1">
      <alignment horizontal="left" vertical="center" wrapText="1" indent="1"/>
    </xf>
    <xf numFmtId="0" fontId="10" fillId="0" borderId="73" xfId="0" applyFont="1" applyBorder="1" applyAlignment="1">
      <alignment horizontal="left" vertical="center" wrapText="1" indent="1"/>
    </xf>
    <xf numFmtId="0" fontId="10" fillId="0" borderId="74" xfId="0" applyFont="1" applyBorder="1" applyAlignment="1">
      <alignment horizontal="left" vertical="center" wrapText="1" indent="1"/>
    </xf>
    <xf numFmtId="0" fontId="10" fillId="0" borderId="71" xfId="0" applyFont="1" applyBorder="1" applyAlignment="1">
      <alignment horizontal="left" vertical="center" wrapText="1" indent="1"/>
    </xf>
    <xf numFmtId="0" fontId="34" fillId="0" borderId="72" xfId="0" applyFont="1" applyBorder="1" applyAlignment="1">
      <alignment horizontal="left" vertical="center" wrapText="1" indent="1"/>
    </xf>
    <xf numFmtId="0" fontId="34" fillId="0" borderId="73" xfId="0" applyFont="1" applyBorder="1" applyAlignment="1">
      <alignment horizontal="left" vertical="center" wrapText="1" indent="1"/>
    </xf>
    <xf numFmtId="0" fontId="19" fillId="0" borderId="72" xfId="0" applyFont="1" applyBorder="1" applyAlignment="1">
      <alignment horizontal="left" vertical="center" wrapText="1" indent="1"/>
    </xf>
    <xf numFmtId="0" fontId="34" fillId="0" borderId="72" xfId="0" applyFont="1" applyBorder="1" applyAlignment="1">
      <alignment horizontal="left" vertical="center" indent="1"/>
    </xf>
    <xf numFmtId="0" fontId="19" fillId="0" borderId="98" xfId="0" applyFont="1" applyBorder="1" applyAlignment="1">
      <alignment horizontal="left" vertical="center" wrapText="1" indent="1"/>
    </xf>
    <xf numFmtId="0" fontId="19" fillId="0" borderId="96" xfId="0" applyFont="1" applyBorder="1" applyAlignment="1">
      <alignment horizontal="left" vertical="center" wrapText="1" indent="1"/>
    </xf>
    <xf numFmtId="0" fontId="51" fillId="0" borderId="72" xfId="0" applyFont="1" applyBorder="1" applyAlignment="1">
      <alignment horizontal="left" vertical="center" wrapText="1" indent="1"/>
    </xf>
    <xf numFmtId="0" fontId="19" fillId="0" borderId="97" xfId="0" applyFont="1" applyBorder="1" applyAlignment="1">
      <alignment horizontal="left" vertical="center" wrapText="1" indent="1"/>
    </xf>
    <xf numFmtId="0" fontId="19" fillId="0" borderId="99" xfId="0" applyFont="1" applyBorder="1" applyAlignment="1">
      <alignment horizontal="left" vertical="center" wrapText="1" indent="1"/>
    </xf>
    <xf numFmtId="0" fontId="19" fillId="0" borderId="75" xfId="0" applyFont="1" applyBorder="1" applyAlignment="1">
      <alignment horizontal="left" vertical="center" wrapText="1" indent="1"/>
    </xf>
    <xf numFmtId="0" fontId="19" fillId="0" borderId="73" xfId="0" applyFont="1" applyBorder="1" applyAlignment="1">
      <alignment horizontal="left" vertical="center" wrapText="1" indent="1"/>
    </xf>
    <xf numFmtId="0" fontId="19" fillId="0" borderId="100" xfId="0" applyFont="1" applyBorder="1" applyAlignment="1">
      <alignment horizontal="left" vertical="center" wrapText="1" indent="1"/>
    </xf>
    <xf numFmtId="0" fontId="19" fillId="0" borderId="74" xfId="0" applyFont="1" applyBorder="1" applyAlignment="1">
      <alignment horizontal="center" vertical="center"/>
    </xf>
    <xf numFmtId="0" fontId="19" fillId="0" borderId="71" xfId="0" applyFont="1" applyBorder="1" applyAlignment="1">
      <alignment horizontal="center" vertical="center"/>
    </xf>
    <xf numFmtId="0" fontId="18" fillId="2" borderId="69" xfId="0" applyFont="1" applyFill="1" applyBorder="1" applyAlignment="1">
      <alignment horizontal="center" vertical="center" wrapText="1"/>
    </xf>
    <xf numFmtId="0" fontId="21" fillId="0" borderId="71" xfId="0" applyFont="1" applyBorder="1" applyAlignment="1">
      <alignment horizontal="left" vertical="center" wrapText="1" indent="1"/>
    </xf>
    <xf numFmtId="0" fontId="16" fillId="2" borderId="72" xfId="0" applyFont="1" applyFill="1" applyBorder="1" applyAlignment="1">
      <alignment horizontal="center" vertical="center" wrapText="1"/>
    </xf>
    <xf numFmtId="0" fontId="21" fillId="0" borderId="74" xfId="0" applyFont="1" applyBorder="1" applyAlignment="1">
      <alignment horizontal="left" vertical="center" indent="1"/>
    </xf>
    <xf numFmtId="0" fontId="16" fillId="2" borderId="75" xfId="0" applyFont="1" applyFill="1" applyBorder="1" applyAlignment="1">
      <alignment horizontal="center" vertical="center" wrapText="1"/>
    </xf>
    <xf numFmtId="0" fontId="19" fillId="2" borderId="75" xfId="0" applyFont="1" applyFill="1" applyBorder="1" applyAlignment="1">
      <alignment horizontal="center" vertical="center" wrapText="1"/>
    </xf>
    <xf numFmtId="0" fontId="39" fillId="2" borderId="73" xfId="0" applyFont="1" applyFill="1" applyBorder="1" applyAlignment="1">
      <alignment horizontal="left" vertical="center" wrapText="1" indent="1"/>
    </xf>
    <xf numFmtId="0" fontId="38" fillId="11" borderId="37" xfId="0" applyFont="1" applyFill="1" applyBorder="1" applyAlignment="1">
      <alignment horizontal="center" vertical="center"/>
    </xf>
    <xf numFmtId="0" fontId="19" fillId="12" borderId="47" xfId="4" applyFont="1" applyFill="1" applyBorder="1" applyAlignment="1" applyProtection="1">
      <alignment horizontal="center" vertical="center"/>
      <protection locked="0"/>
    </xf>
    <xf numFmtId="0" fontId="38" fillId="11" borderId="26" xfId="0" applyFont="1" applyFill="1" applyBorder="1" applyAlignment="1">
      <alignment horizontal="center" vertical="center" wrapText="1"/>
    </xf>
    <xf numFmtId="0" fontId="38" fillId="11" borderId="50" xfId="0" applyFont="1" applyFill="1" applyBorder="1" applyAlignment="1">
      <alignment horizontal="center" vertical="center" wrapText="1"/>
    </xf>
    <xf numFmtId="0" fontId="25" fillId="12" borderId="47" xfId="4" applyFont="1" applyFill="1" applyBorder="1" applyAlignment="1" applyProtection="1">
      <alignment horizontal="center" vertical="center"/>
      <protection locked="0"/>
    </xf>
    <xf numFmtId="0" fontId="38" fillId="11" borderId="47" xfId="0" applyFont="1" applyFill="1" applyBorder="1" applyAlignment="1">
      <alignment horizontal="center" vertical="center" wrapText="1"/>
    </xf>
    <xf numFmtId="0" fontId="38" fillId="16" borderId="26" xfId="0" applyFont="1" applyFill="1" applyBorder="1" applyAlignment="1">
      <alignment horizontal="center" vertical="center" wrapText="1"/>
    </xf>
    <xf numFmtId="0" fontId="38" fillId="16" borderId="50" xfId="0" applyFont="1" applyFill="1" applyBorder="1" applyAlignment="1">
      <alignment horizontal="center" vertical="center" wrapText="1"/>
    </xf>
    <xf numFmtId="0" fontId="38" fillId="11" borderId="43" xfId="0" applyFont="1" applyFill="1" applyBorder="1" applyAlignment="1">
      <alignment horizontal="center" vertical="center"/>
    </xf>
    <xf numFmtId="0" fontId="19" fillId="16" borderId="46" xfId="4" applyFont="1" applyFill="1" applyBorder="1" applyAlignment="1" applyProtection="1">
      <alignment horizontal="center" vertical="center" wrapText="1"/>
      <protection locked="0"/>
    </xf>
    <xf numFmtId="0" fontId="19" fillId="12" borderId="45" xfId="4" applyFont="1" applyFill="1" applyBorder="1" applyAlignment="1" applyProtection="1">
      <alignment horizontal="center" vertical="center" wrapText="1"/>
      <protection locked="0"/>
    </xf>
    <xf numFmtId="0" fontId="19" fillId="12" borderId="46" xfId="4" applyFont="1" applyFill="1" applyBorder="1" applyAlignment="1" applyProtection="1">
      <alignment horizontal="center" vertical="center" wrapText="1"/>
      <protection locked="0"/>
    </xf>
    <xf numFmtId="0" fontId="19" fillId="12" borderId="26" xfId="4" applyFont="1" applyFill="1" applyBorder="1" applyAlignment="1" applyProtection="1">
      <alignment horizontal="center" vertical="center" wrapText="1"/>
      <protection locked="0"/>
    </xf>
    <xf numFmtId="0" fontId="38" fillId="11" borderId="42" xfId="0" applyFont="1" applyFill="1" applyBorder="1" applyAlignment="1">
      <alignment horizontal="center" vertical="center"/>
    </xf>
    <xf numFmtId="0" fontId="25" fillId="16" borderId="50" xfId="4" applyFont="1" applyFill="1" applyBorder="1" applyAlignment="1" applyProtection="1">
      <alignment horizontal="center" vertical="center"/>
      <protection locked="0"/>
    </xf>
    <xf numFmtId="0" fontId="25" fillId="12" borderId="41" xfId="4" applyFont="1" applyFill="1" applyBorder="1" applyAlignment="1" applyProtection="1">
      <alignment horizontal="center" vertical="center"/>
      <protection locked="0"/>
    </xf>
    <xf numFmtId="0" fontId="19" fillId="16" borderId="26" xfId="4" applyFont="1" applyFill="1" applyBorder="1" applyAlignment="1" applyProtection="1">
      <alignment horizontal="center" vertical="center"/>
      <protection locked="0"/>
    </xf>
    <xf numFmtId="0" fontId="19" fillId="16" borderId="50" xfId="4" applyFont="1" applyFill="1" applyBorder="1" applyAlignment="1" applyProtection="1">
      <alignment horizontal="center" vertical="center"/>
      <protection locked="0"/>
    </xf>
    <xf numFmtId="0" fontId="19" fillId="12" borderId="50" xfId="4" applyFont="1" applyFill="1" applyBorder="1" applyAlignment="1" applyProtection="1">
      <alignment horizontal="center" vertical="center"/>
      <protection locked="0"/>
    </xf>
    <xf numFmtId="0" fontId="19" fillId="16" borderId="57" xfId="4" applyFont="1" applyFill="1" applyBorder="1" applyAlignment="1" applyProtection="1">
      <alignment horizontal="center" vertical="center"/>
      <protection locked="0"/>
    </xf>
    <xf numFmtId="0" fontId="19" fillId="12" borderId="57" xfId="4" applyFont="1" applyFill="1" applyBorder="1" applyAlignment="1" applyProtection="1">
      <alignment horizontal="center" vertical="center"/>
      <protection locked="0"/>
    </xf>
    <xf numFmtId="0" fontId="19" fillId="12" borderId="50" xfId="4" applyFont="1" applyFill="1" applyBorder="1" applyAlignment="1" applyProtection="1">
      <alignment horizontal="center" vertical="center" wrapText="1"/>
      <protection locked="0"/>
    </xf>
    <xf numFmtId="0" fontId="38" fillId="11" borderId="46" xfId="0" applyFont="1" applyFill="1" applyBorder="1" applyAlignment="1">
      <alignment horizontal="center" vertical="center" wrapText="1"/>
    </xf>
    <xf numFmtId="0" fontId="19" fillId="8" borderId="46" xfId="4" applyFont="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25" fillId="12" borderId="26" xfId="4" applyFont="1" applyFill="1" applyBorder="1" applyAlignment="1" applyProtection="1">
      <alignment horizontal="center" vertical="center" wrapText="1"/>
      <protection locked="0"/>
    </xf>
    <xf numFmtId="0" fontId="38" fillId="16" borderId="9"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8" xfId="0" applyFont="1" applyFill="1" applyBorder="1" applyAlignment="1">
      <alignment horizontal="center" vertical="center"/>
    </xf>
    <xf numFmtId="0" fontId="10" fillId="2" borderId="100" xfId="0" applyFont="1" applyFill="1" applyBorder="1" applyAlignment="1">
      <alignment horizontal="center" vertical="center"/>
    </xf>
    <xf numFmtId="0" fontId="15" fillId="3" borderId="0" xfId="0" applyFont="1" applyFill="1" applyAlignment="1">
      <alignment horizontal="left" vertical="center" wrapText="1"/>
    </xf>
    <xf numFmtId="0" fontId="14" fillId="3" borderId="0" xfId="0" applyFont="1" applyFill="1" applyAlignment="1">
      <alignment horizontal="left" vertical="center" wrapText="1"/>
    </xf>
    <xf numFmtId="3" fontId="14" fillId="3" borderId="0" xfId="0" applyNumberFormat="1" applyFont="1" applyFill="1" applyAlignment="1" applyProtection="1">
      <alignment vertical="center" wrapText="1"/>
      <protection locked="0"/>
    </xf>
    <xf numFmtId="0" fontId="14" fillId="0" borderId="0" xfId="0" applyFont="1" applyAlignment="1">
      <alignment horizontal="left" vertical="center" wrapText="1"/>
    </xf>
    <xf numFmtId="3" fontId="14" fillId="0" borderId="0" xfId="0" applyNumberFormat="1" applyFont="1" applyAlignment="1" applyProtection="1">
      <alignment vertical="center" wrapText="1"/>
      <protection locked="0"/>
    </xf>
    <xf numFmtId="0" fontId="14" fillId="0" borderId="0" xfId="0" applyFont="1" applyAlignment="1" applyProtection="1">
      <alignment vertical="center" wrapText="1"/>
      <protection locked="0"/>
    </xf>
    <xf numFmtId="164" fontId="14" fillId="2" borderId="40" xfId="5" applyFont="1" applyFill="1" applyBorder="1" applyAlignment="1" applyProtection="1">
      <alignment horizontal="right" vertical="center" wrapText="1"/>
    </xf>
    <xf numFmtId="164" fontId="14" fillId="2" borderId="40" xfId="5" applyFont="1" applyFill="1" applyBorder="1" applyAlignment="1" applyProtection="1">
      <alignment horizontal="right" wrapText="1"/>
    </xf>
    <xf numFmtId="164" fontId="15" fillId="2" borderId="40" xfId="5" applyFont="1" applyFill="1" applyBorder="1" applyAlignment="1" applyProtection="1">
      <alignment horizontal="right" vertical="center" wrapText="1"/>
    </xf>
    <xf numFmtId="164" fontId="14" fillId="2" borderId="6" xfId="5" applyFont="1" applyFill="1" applyBorder="1" applyAlignment="1" applyProtection="1">
      <alignment horizontal="right" vertical="center" wrapText="1"/>
    </xf>
    <xf numFmtId="164" fontId="15" fillId="2" borderId="6" xfId="5" applyFont="1" applyFill="1" applyBorder="1" applyAlignment="1" applyProtection="1">
      <alignment horizontal="right" vertical="center" wrapText="1"/>
    </xf>
    <xf numFmtId="164" fontId="15" fillId="17" borderId="6" xfId="5" applyFont="1" applyFill="1" applyBorder="1" applyAlignment="1" applyProtection="1">
      <alignment horizontal="right" vertical="center" wrapText="1"/>
    </xf>
    <xf numFmtId="164" fontId="15" fillId="2" borderId="6" xfId="0" applyNumberFormat="1" applyFont="1" applyFill="1" applyBorder="1" applyAlignment="1">
      <alignment horizontal="right" vertical="center" wrapText="1"/>
    </xf>
    <xf numFmtId="164" fontId="14" fillId="2" borderId="6" xfId="5" applyFont="1" applyFill="1" applyBorder="1" applyAlignment="1" applyProtection="1">
      <alignment horizontal="right" vertical="center" wrapText="1" indent="1"/>
    </xf>
    <xf numFmtId="164" fontId="15" fillId="2" borderId="6" xfId="0" applyNumberFormat="1" applyFont="1" applyFill="1" applyBorder="1" applyAlignment="1">
      <alignment horizontal="right" vertical="center" wrapText="1" indent="1"/>
    </xf>
    <xf numFmtId="164" fontId="14" fillId="2" borderId="6" xfId="5" applyFont="1" applyFill="1" applyBorder="1" applyAlignment="1">
      <alignment horizontal="right" vertical="center" wrapText="1"/>
    </xf>
    <xf numFmtId="43" fontId="15" fillId="2" borderId="6" xfId="0" applyNumberFormat="1" applyFont="1" applyFill="1" applyBorder="1" applyAlignment="1">
      <alignment horizontal="right" vertical="center" wrapText="1"/>
    </xf>
    <xf numFmtId="164" fontId="15" fillId="2" borderId="15" xfId="5" applyFont="1" applyFill="1" applyBorder="1" applyAlignment="1" applyProtection="1">
      <alignment horizontal="right" vertical="center" wrapText="1"/>
    </xf>
    <xf numFmtId="164" fontId="15" fillId="2" borderId="15" xfId="5" applyFont="1" applyFill="1" applyBorder="1" applyAlignment="1">
      <alignment horizontal="right" vertical="center" wrapText="1"/>
    </xf>
    <xf numFmtId="164" fontId="14" fillId="2" borderId="26" xfId="5" applyFont="1" applyFill="1" applyBorder="1" applyAlignment="1" applyProtection="1">
      <alignment horizontal="right" vertical="center" wrapText="1"/>
    </xf>
    <xf numFmtId="164" fontId="15" fillId="2" borderId="26" xfId="5" applyFont="1" applyFill="1" applyBorder="1" applyAlignment="1" applyProtection="1">
      <alignment horizontal="right" vertical="center" wrapText="1"/>
    </xf>
    <xf numFmtId="0" fontId="15" fillId="2" borderId="67" xfId="0" applyFont="1" applyFill="1" applyBorder="1" applyAlignment="1">
      <alignment horizontal="left" vertical="center" wrapText="1" indent="1"/>
    </xf>
    <xf numFmtId="164" fontId="15" fillId="2" borderId="31" xfId="5" applyFont="1" applyFill="1" applyBorder="1" applyAlignment="1" applyProtection="1">
      <alignment horizontal="right" vertical="center" wrapText="1"/>
    </xf>
    <xf numFmtId="0" fontId="14" fillId="2" borderId="29" xfId="0" applyFont="1" applyFill="1" applyBorder="1" applyAlignment="1">
      <alignment horizontal="center" vertical="center" wrapText="1"/>
    </xf>
    <xf numFmtId="164" fontId="15" fillId="17" borderId="26" xfId="5" applyFont="1" applyFill="1" applyBorder="1" applyAlignment="1" applyProtection="1">
      <alignment horizontal="right" vertical="center" wrapText="1"/>
    </xf>
    <xf numFmtId="43" fontId="15" fillId="17" borderId="31" xfId="0" applyNumberFormat="1" applyFont="1" applyFill="1" applyBorder="1" applyAlignment="1">
      <alignment horizontal="right" vertical="center" wrapText="1"/>
    </xf>
    <xf numFmtId="164" fontId="15" fillId="2" borderId="32" xfId="5" applyFont="1" applyFill="1" applyBorder="1" applyAlignment="1" applyProtection="1">
      <alignment horizontal="right" vertical="center" wrapText="1"/>
    </xf>
    <xf numFmtId="0" fontId="18" fillId="3" borderId="0" xfId="0" applyFont="1" applyFill="1" applyAlignment="1">
      <alignment horizontal="left" vertical="center"/>
    </xf>
    <xf numFmtId="0" fontId="10" fillId="0" borderId="76" xfId="0" applyFont="1" applyBorder="1" applyAlignment="1">
      <alignment horizontal="left" vertical="center" wrapText="1" indent="1"/>
    </xf>
    <xf numFmtId="0" fontId="10" fillId="2" borderId="70" xfId="0" applyFont="1" applyFill="1" applyBorder="1" applyAlignment="1">
      <alignment horizontal="center" vertical="center"/>
    </xf>
    <xf numFmtId="0" fontId="10" fillId="2" borderId="74" xfId="0" applyFont="1" applyFill="1" applyBorder="1" applyAlignment="1">
      <alignment horizontal="left" vertical="center" wrapText="1" indent="1"/>
    </xf>
    <xf numFmtId="0" fontId="10" fillId="2" borderId="75" xfId="0" applyFont="1" applyFill="1" applyBorder="1" applyAlignment="1">
      <alignment horizontal="left" vertical="center" wrapText="1" indent="1"/>
    </xf>
    <xf numFmtId="0" fontId="56" fillId="0" borderId="0" xfId="0" applyFont="1" applyAlignment="1">
      <alignment horizontal="right" vertical="center"/>
    </xf>
    <xf numFmtId="0" fontId="56" fillId="0" borderId="0" xfId="0" applyFont="1" applyAlignment="1">
      <alignment vertical="center"/>
    </xf>
    <xf numFmtId="0" fontId="56" fillId="3" borderId="16" xfId="0" applyFont="1" applyFill="1" applyBorder="1" applyAlignment="1">
      <alignment horizontal="right" vertical="center"/>
    </xf>
    <xf numFmtId="0" fontId="56" fillId="3" borderId="17" xfId="0" applyFont="1" applyFill="1" applyBorder="1" applyAlignment="1">
      <alignment horizontal="right" vertical="center"/>
    </xf>
    <xf numFmtId="0" fontId="56" fillId="3" borderId="17" xfId="0" applyFont="1" applyFill="1" applyBorder="1" applyAlignment="1">
      <alignment vertical="center"/>
    </xf>
    <xf numFmtId="0" fontId="56" fillId="3" borderId="18" xfId="0" applyFont="1" applyFill="1" applyBorder="1" applyAlignment="1">
      <alignment vertical="center"/>
    </xf>
    <xf numFmtId="0" fontId="56" fillId="3" borderId="19" xfId="0" applyFont="1" applyFill="1" applyBorder="1" applyAlignment="1">
      <alignment horizontal="right" vertical="center"/>
    </xf>
    <xf numFmtId="0" fontId="56" fillId="3" borderId="0" xfId="0" applyFont="1" applyFill="1" applyAlignment="1">
      <alignment horizontal="right" vertical="center"/>
    </xf>
    <xf numFmtId="0" fontId="56" fillId="3" borderId="20" xfId="0" applyFont="1" applyFill="1" applyBorder="1" applyAlignment="1">
      <alignment vertical="center"/>
    </xf>
    <xf numFmtId="0" fontId="56" fillId="3" borderId="0" xfId="0" applyFont="1" applyFill="1" applyAlignment="1">
      <alignment vertical="center"/>
    </xf>
    <xf numFmtId="0" fontId="57" fillId="3" borderId="0" xfId="0" applyFont="1" applyFill="1" applyAlignment="1">
      <alignment horizontal="right" vertical="center"/>
    </xf>
    <xf numFmtId="0" fontId="52" fillId="0" borderId="0" xfId="0" applyFont="1" applyAlignment="1">
      <alignment vertical="center"/>
    </xf>
    <xf numFmtId="0" fontId="60" fillId="0" borderId="0" xfId="0" applyFont="1" applyAlignment="1">
      <alignment vertical="center"/>
    </xf>
    <xf numFmtId="14" fontId="56" fillId="0" borderId="0" xfId="0" applyNumberFormat="1" applyFont="1" applyAlignment="1">
      <alignment vertical="center"/>
    </xf>
    <xf numFmtId="0" fontId="65" fillId="0" borderId="1" xfId="0" applyFont="1" applyBorder="1" applyAlignment="1">
      <alignment horizontal="center" vertical="center" readingOrder="1"/>
    </xf>
    <xf numFmtId="0" fontId="56" fillId="3" borderId="19" xfId="0" applyFont="1" applyFill="1" applyBorder="1" applyAlignment="1">
      <alignment horizontal="right" vertical="center" wrapText="1"/>
    </xf>
    <xf numFmtId="0" fontId="53" fillId="0" borderId="0" xfId="0" applyFont="1" applyAlignment="1">
      <alignment vertical="center"/>
    </xf>
    <xf numFmtId="0" fontId="66" fillId="3" borderId="0" xfId="0" applyFont="1" applyFill="1" applyAlignment="1">
      <alignment horizontal="right" vertical="center"/>
    </xf>
    <xf numFmtId="0" fontId="56" fillId="3" borderId="24" xfId="0" applyFont="1" applyFill="1" applyBorder="1" applyAlignment="1">
      <alignment vertical="center"/>
    </xf>
    <xf numFmtId="0" fontId="67" fillId="2" borderId="68" xfId="0" applyFont="1" applyFill="1" applyBorder="1" applyAlignment="1">
      <alignment horizontal="right" vertical="center" wrapText="1"/>
    </xf>
    <xf numFmtId="0" fontId="67" fillId="2" borderId="71" xfId="0" applyFont="1" applyFill="1" applyBorder="1" applyAlignment="1">
      <alignment horizontal="right" vertical="center" wrapText="1"/>
    </xf>
    <xf numFmtId="0" fontId="67" fillId="2" borderId="71" xfId="0" applyFont="1" applyFill="1" applyBorder="1" applyAlignment="1">
      <alignment horizontal="right" vertical="center"/>
    </xf>
    <xf numFmtId="0" fontId="67" fillId="2" borderId="74" xfId="0" applyFont="1" applyFill="1" applyBorder="1" applyAlignment="1">
      <alignment horizontal="right" vertical="center" wrapText="1"/>
    </xf>
    <xf numFmtId="0" fontId="53" fillId="0" borderId="19" xfId="0" applyFont="1" applyBorder="1" applyAlignment="1">
      <alignment vertical="center"/>
    </xf>
    <xf numFmtId="0" fontId="56" fillId="3" borderId="21" xfId="0" applyFont="1" applyFill="1" applyBorder="1" applyAlignment="1">
      <alignment horizontal="right" vertical="center"/>
    </xf>
    <xf numFmtId="0" fontId="56" fillId="3" borderId="22" xfId="0" applyFont="1" applyFill="1" applyBorder="1" applyAlignment="1">
      <alignment horizontal="right" vertical="center"/>
    </xf>
    <xf numFmtId="0" fontId="56" fillId="3" borderId="22" xfId="0" applyFont="1" applyFill="1" applyBorder="1" applyAlignment="1">
      <alignment vertical="center"/>
    </xf>
    <xf numFmtId="0" fontId="56" fillId="3" borderId="23" xfId="0" applyFont="1" applyFill="1" applyBorder="1" applyAlignment="1">
      <alignment vertical="center"/>
    </xf>
    <xf numFmtId="0" fontId="32" fillId="3" borderId="20" xfId="0" applyFont="1" applyFill="1" applyBorder="1" applyAlignment="1">
      <alignment vertical="center"/>
    </xf>
    <xf numFmtId="0" fontId="12" fillId="3" borderId="0" xfId="0" applyFont="1" applyFill="1" applyAlignment="1">
      <alignment horizontal="center" vertical="center" wrapText="1"/>
    </xf>
    <xf numFmtId="0" fontId="10" fillId="5" borderId="0" xfId="0" applyFont="1" applyFill="1" applyAlignment="1">
      <alignment horizontal="right" vertical="center"/>
    </xf>
    <xf numFmtId="0" fontId="10" fillId="5" borderId="1" xfId="0" applyFont="1" applyFill="1" applyBorder="1" applyAlignment="1">
      <alignment horizontal="center" vertical="center"/>
    </xf>
    <xf numFmtId="0" fontId="10" fillId="3" borderId="0" xfId="0" applyFont="1" applyFill="1" applyAlignment="1">
      <alignment horizontal="right" vertical="center"/>
    </xf>
    <xf numFmtId="0" fontId="26" fillId="3" borderId="0" xfId="0" applyFont="1" applyFill="1" applyAlignment="1">
      <alignment horizontal="left" vertical="center" wrapText="1"/>
    </xf>
    <xf numFmtId="0" fontId="12" fillId="3" borderId="22" xfId="0" applyFont="1" applyFill="1" applyBorder="1" applyAlignment="1">
      <alignment horizontal="center" vertical="center" wrapText="1"/>
    </xf>
    <xf numFmtId="0" fontId="26" fillId="3" borderId="0" xfId="0" applyFont="1" applyFill="1" applyAlignment="1">
      <alignment vertical="center"/>
    </xf>
    <xf numFmtId="0" fontId="10" fillId="5" borderId="0" xfId="0" applyFont="1" applyFill="1" applyAlignment="1">
      <alignment horizontal="right" vertical="center" indent="1"/>
    </xf>
    <xf numFmtId="0" fontId="10" fillId="3" borderId="0" xfId="0" applyFont="1" applyFill="1" applyAlignment="1">
      <alignment vertical="center" wrapText="1"/>
    </xf>
    <xf numFmtId="0" fontId="12" fillId="3" borderId="0" xfId="0" applyFont="1" applyFill="1" applyAlignment="1">
      <alignment vertical="center"/>
    </xf>
    <xf numFmtId="0" fontId="10" fillId="2" borderId="68" xfId="0" applyFont="1" applyFill="1" applyBorder="1" applyAlignment="1">
      <alignment horizontal="left" vertical="center" wrapText="1" indent="1"/>
    </xf>
    <xf numFmtId="0" fontId="10" fillId="2" borderId="71" xfId="0" applyFont="1" applyFill="1" applyBorder="1" applyAlignment="1">
      <alignment horizontal="left" vertical="center" wrapText="1" indent="1"/>
    </xf>
    <xf numFmtId="0" fontId="10" fillId="3" borderId="22" xfId="0" applyFont="1" applyFill="1" applyBorder="1" applyAlignment="1">
      <alignment horizontal="left" vertical="center" wrapText="1"/>
    </xf>
    <xf numFmtId="0" fontId="10" fillId="3" borderId="22" xfId="0" applyFont="1" applyFill="1" applyBorder="1" applyAlignment="1">
      <alignment vertical="center" wrapText="1"/>
    </xf>
    <xf numFmtId="0" fontId="12" fillId="2" borderId="69" xfId="0" applyFont="1" applyFill="1" applyBorder="1" applyAlignment="1">
      <alignment horizontal="center" vertical="center" wrapText="1"/>
    </xf>
    <xf numFmtId="0" fontId="12" fillId="2" borderId="70" xfId="0" applyFont="1" applyFill="1" applyBorder="1" applyAlignment="1">
      <alignment horizontal="center" vertical="center" wrapText="1"/>
    </xf>
    <xf numFmtId="0" fontId="30" fillId="2" borderId="72" xfId="0" applyFont="1" applyFill="1" applyBorder="1" applyAlignment="1">
      <alignment horizontal="left" vertical="center" wrapText="1" indent="1"/>
    </xf>
    <xf numFmtId="0" fontId="30" fillId="2" borderId="73" xfId="0" applyFont="1" applyFill="1" applyBorder="1" applyAlignment="1">
      <alignment horizontal="left" vertical="center" wrapText="1" indent="1"/>
    </xf>
    <xf numFmtId="0" fontId="30" fillId="0" borderId="72" xfId="0" applyFont="1" applyBorder="1" applyAlignment="1">
      <alignment horizontal="left" vertical="center" wrapText="1" indent="1"/>
    </xf>
    <xf numFmtId="0" fontId="30" fillId="3" borderId="72" xfId="0" applyFont="1" applyFill="1" applyBorder="1" applyAlignment="1">
      <alignment horizontal="left" vertical="center" wrapText="1" indent="1"/>
    </xf>
    <xf numFmtId="0" fontId="30" fillId="3" borderId="73" xfId="0" applyFont="1" applyFill="1" applyBorder="1" applyAlignment="1">
      <alignment horizontal="left" vertical="center" wrapText="1" indent="1"/>
    </xf>
    <xf numFmtId="0" fontId="30" fillId="2" borderId="74" xfId="0" applyFont="1" applyFill="1" applyBorder="1" applyAlignment="1">
      <alignment horizontal="left" vertical="center" wrapText="1" indent="1"/>
    </xf>
    <xf numFmtId="0" fontId="30" fillId="2" borderId="75" xfId="0" applyFont="1" applyFill="1" applyBorder="1" applyAlignment="1">
      <alignment horizontal="left" vertical="center" wrapText="1" indent="1"/>
    </xf>
    <xf numFmtId="0" fontId="30" fillId="2" borderId="76" xfId="0" applyFont="1" applyFill="1" applyBorder="1" applyAlignment="1">
      <alignment horizontal="left" vertical="center" wrapText="1" indent="1"/>
    </xf>
    <xf numFmtId="0" fontId="12" fillId="0" borderId="1" xfId="0" applyFont="1" applyBorder="1" applyAlignment="1">
      <alignment horizontal="center" vertical="center"/>
    </xf>
    <xf numFmtId="0" fontId="10" fillId="2" borderId="70" xfId="0" applyFont="1" applyFill="1" applyBorder="1" applyAlignment="1">
      <alignment horizontal="left" vertical="center" wrapText="1" indent="1"/>
    </xf>
    <xf numFmtId="0" fontId="10" fillId="0" borderId="77" xfId="0" applyFont="1" applyBorder="1" applyAlignment="1">
      <alignment horizontal="left" vertical="center" wrapText="1" indent="1"/>
    </xf>
    <xf numFmtId="0" fontId="10" fillId="0" borderId="79" xfId="0" applyFont="1" applyBorder="1" applyAlignment="1">
      <alignment horizontal="left" vertical="center" wrapText="1" indent="1"/>
    </xf>
    <xf numFmtId="0" fontId="10" fillId="0" borderId="70" xfId="0" applyFont="1" applyBorder="1" applyAlignment="1">
      <alignment vertical="center"/>
    </xf>
    <xf numFmtId="0" fontId="10" fillId="0" borderId="76" xfId="0" applyFont="1" applyBorder="1" applyAlignment="1">
      <alignment vertical="center"/>
    </xf>
    <xf numFmtId="164" fontId="10" fillId="0" borderId="0" xfId="0" applyNumberFormat="1" applyFont="1" applyAlignment="1">
      <alignment vertical="center" wrapText="1"/>
    </xf>
    <xf numFmtId="164" fontId="14" fillId="0" borderId="0" xfId="5" applyFont="1" applyAlignment="1" applyProtection="1">
      <alignment vertical="center" wrapText="1"/>
      <protection locked="0"/>
    </xf>
    <xf numFmtId="10" fontId="13" fillId="12" borderId="10" xfId="4" applyNumberFormat="1" applyFont="1" applyFill="1" applyBorder="1" applyAlignment="1" applyProtection="1">
      <alignment horizontal="center" vertical="center"/>
      <protection locked="0"/>
    </xf>
    <xf numFmtId="0" fontId="20" fillId="12" borderId="10" xfId="4" applyFont="1" applyFill="1" applyBorder="1" applyAlignment="1" applyProtection="1">
      <alignment horizontal="center" vertical="center"/>
      <protection locked="0"/>
    </xf>
    <xf numFmtId="0" fontId="13" fillId="12" borderId="10" xfId="4" applyFont="1" applyFill="1" applyBorder="1" applyAlignment="1" applyProtection="1">
      <alignment horizontal="center" vertical="center"/>
      <protection locked="0"/>
    </xf>
    <xf numFmtId="0" fontId="13" fillId="12" borderId="6" xfId="4" applyFont="1" applyFill="1" applyBorder="1" applyAlignment="1" applyProtection="1">
      <alignment horizontal="center" vertical="center"/>
      <protection locked="0"/>
    </xf>
    <xf numFmtId="0" fontId="12" fillId="0" borderId="68" xfId="0" applyFont="1" applyBorder="1" applyAlignment="1">
      <alignment horizontal="left" vertical="center" wrapText="1" indent="1"/>
    </xf>
    <xf numFmtId="0" fontId="12" fillId="0" borderId="69" xfId="0" applyFont="1" applyBorder="1" applyAlignment="1">
      <alignment horizontal="left" vertical="center" wrapText="1" indent="1"/>
    </xf>
    <xf numFmtId="0" fontId="12" fillId="0" borderId="70" xfId="0" applyFont="1" applyBorder="1" applyAlignment="1">
      <alignment horizontal="left" vertical="center" wrapText="1" indent="1"/>
    </xf>
    <xf numFmtId="9" fontId="19" fillId="0" borderId="72" xfId="0" applyNumberFormat="1" applyFont="1" applyBorder="1" applyAlignment="1">
      <alignment horizontal="left" vertical="center" wrapText="1" indent="1"/>
    </xf>
    <xf numFmtId="0" fontId="10" fillId="0" borderId="0" xfId="0" applyFont="1" applyAlignment="1">
      <alignment horizontal="left" vertical="center" indent="1"/>
    </xf>
    <xf numFmtId="164" fontId="10" fillId="0" borderId="0" xfId="5" applyFont="1" applyAlignment="1">
      <alignment vertical="center"/>
    </xf>
    <xf numFmtId="164" fontId="15" fillId="2" borderId="6" xfId="5" applyFont="1" applyFill="1" applyBorder="1" applyAlignment="1" applyProtection="1">
      <alignment horizontal="right" vertical="center" wrapText="1" indent="1"/>
    </xf>
    <xf numFmtId="164" fontId="14" fillId="3" borderId="0" xfId="0" applyNumberFormat="1" applyFont="1" applyFill="1" applyAlignment="1">
      <alignment vertical="center" wrapText="1"/>
    </xf>
    <xf numFmtId="0" fontId="13" fillId="0" borderId="0" xfId="0" applyFont="1" applyAlignment="1">
      <alignment vertical="center" wrapText="1"/>
    </xf>
    <xf numFmtId="164" fontId="14" fillId="0" borderId="0" xfId="5" applyFont="1" applyFill="1" applyBorder="1" applyAlignment="1" applyProtection="1">
      <alignment vertical="center" wrapText="1"/>
      <protection locked="0"/>
    </xf>
    <xf numFmtId="0" fontId="56" fillId="2" borderId="1" xfId="0" applyFont="1" applyFill="1" applyBorder="1" applyAlignment="1">
      <alignment horizontal="left" vertical="center"/>
    </xf>
    <xf numFmtId="0" fontId="56" fillId="3" borderId="0" xfId="0" applyFont="1" applyFill="1" applyAlignment="1">
      <alignment horizontal="left" vertical="center"/>
    </xf>
    <xf numFmtId="0" fontId="58" fillId="0" borderId="1" xfId="0" applyFont="1" applyBorder="1" applyAlignment="1">
      <alignment horizontal="left" vertical="center" wrapText="1"/>
    </xf>
    <xf numFmtId="0" fontId="59" fillId="0" borderId="0" xfId="0" applyFont="1" applyAlignment="1">
      <alignment horizontal="left" vertical="center"/>
    </xf>
    <xf numFmtId="0" fontId="59" fillId="2" borderId="1" xfId="0" applyFont="1" applyFill="1" applyBorder="1" applyAlignment="1" applyProtection="1">
      <alignment horizontal="left" vertical="center" wrapText="1"/>
      <protection locked="0"/>
    </xf>
    <xf numFmtId="0" fontId="59" fillId="0" borderId="91" xfId="0" applyFont="1" applyBorder="1" applyAlignment="1">
      <alignment horizontal="left" vertical="center"/>
    </xf>
    <xf numFmtId="0" fontId="59" fillId="0" borderId="92" xfId="0" applyFont="1" applyBorder="1" applyAlignment="1">
      <alignment horizontal="left" vertical="center"/>
    </xf>
    <xf numFmtId="1" fontId="59" fillId="2" borderId="92" xfId="0" applyNumberFormat="1" applyFont="1" applyFill="1" applyBorder="1" applyAlignment="1" applyProtection="1">
      <alignment horizontal="left" vertical="center"/>
      <protection locked="0"/>
    </xf>
    <xf numFmtId="1" fontId="59" fillId="2" borderId="93" xfId="0" applyNumberFormat="1" applyFont="1" applyFill="1" applyBorder="1" applyAlignment="1" applyProtection="1">
      <alignment horizontal="left" vertical="center" wrapText="1"/>
      <protection locked="0"/>
    </xf>
    <xf numFmtId="168" fontId="59" fillId="2" borderId="91" xfId="0" applyNumberFormat="1" applyFont="1" applyFill="1" applyBorder="1" applyAlignment="1">
      <alignment horizontal="left" vertical="center"/>
    </xf>
    <xf numFmtId="168" fontId="59" fillId="2" borderId="92" xfId="0" applyNumberFormat="1" applyFont="1" applyFill="1" applyBorder="1" applyAlignment="1">
      <alignment horizontal="left" vertical="center"/>
    </xf>
    <xf numFmtId="0" fontId="59" fillId="2" borderId="92" xfId="0" applyFont="1" applyFill="1" applyBorder="1" applyAlignment="1">
      <alignment horizontal="left" vertical="center"/>
    </xf>
    <xf numFmtId="0" fontId="59" fillId="2" borderId="93" xfId="0" applyFont="1" applyFill="1" applyBorder="1" applyAlignment="1">
      <alignment horizontal="left" vertical="center"/>
    </xf>
    <xf numFmtId="0" fontId="57" fillId="3" borderId="0" xfId="0" applyFont="1" applyFill="1" applyAlignment="1">
      <alignment horizontal="left" vertical="center"/>
    </xf>
    <xf numFmtId="0" fontId="56" fillId="2" borderId="70" xfId="0" applyFont="1" applyFill="1" applyBorder="1" applyAlignment="1">
      <alignment horizontal="left" vertical="center"/>
    </xf>
    <xf numFmtId="0" fontId="57" fillId="2" borderId="73" xfId="0" applyFont="1" applyFill="1" applyBorder="1" applyAlignment="1">
      <alignment horizontal="left" vertical="center"/>
    </xf>
    <xf numFmtId="0" fontId="56" fillId="2" borderId="76" xfId="0" applyFont="1" applyFill="1" applyBorder="1" applyAlignment="1" applyProtection="1">
      <alignment horizontal="left" vertical="center" wrapText="1"/>
      <protection locked="0"/>
    </xf>
    <xf numFmtId="0" fontId="57" fillId="3" borderId="0" xfId="0" applyFont="1" applyFill="1" applyAlignment="1">
      <alignment horizontal="left" vertical="center" wrapText="1"/>
    </xf>
    <xf numFmtId="0" fontId="56" fillId="2" borderId="1" xfId="0" applyFont="1" applyFill="1" applyBorder="1" applyAlignment="1" applyProtection="1">
      <alignment horizontal="left" vertical="center" wrapText="1"/>
      <protection locked="0"/>
    </xf>
    <xf numFmtId="0" fontId="61" fillId="2" borderId="1" xfId="1" applyFont="1" applyFill="1" applyBorder="1" applyAlignment="1" applyProtection="1">
      <alignment horizontal="left" vertical="center" wrapText="1"/>
      <protection locked="0"/>
    </xf>
    <xf numFmtId="0" fontId="53" fillId="2" borderId="91" xfId="0" applyFont="1" applyFill="1" applyBorder="1" applyAlignment="1" applyProtection="1">
      <alignment horizontal="left" vertical="center"/>
      <protection locked="0"/>
    </xf>
    <xf numFmtId="0" fontId="64" fillId="2" borderId="92" xfId="1" applyFont="1" applyFill="1" applyBorder="1" applyAlignment="1" applyProtection="1">
      <alignment horizontal="left" vertical="center"/>
      <protection locked="0"/>
    </xf>
    <xf numFmtId="165" fontId="53" fillId="2" borderId="93" xfId="0" applyNumberFormat="1" applyFont="1" applyFill="1" applyBorder="1" applyAlignment="1" applyProtection="1">
      <alignment horizontal="left" vertical="center"/>
      <protection locked="0"/>
    </xf>
    <xf numFmtId="165" fontId="56" fillId="3" borderId="0" xfId="0" applyNumberFormat="1" applyFont="1" applyFill="1" applyAlignment="1" applyProtection="1">
      <alignment horizontal="left" vertical="center"/>
      <protection locked="0"/>
    </xf>
    <xf numFmtId="0" fontId="53" fillId="0" borderId="91" xfId="0" applyFont="1" applyBorder="1" applyAlignment="1">
      <alignment horizontal="left" vertical="center"/>
    </xf>
    <xf numFmtId="49" fontId="53" fillId="2" borderId="93" xfId="0" applyNumberFormat="1" applyFont="1" applyFill="1" applyBorder="1" applyAlignment="1" applyProtection="1">
      <alignment horizontal="left" vertical="center"/>
      <protection locked="0"/>
    </xf>
    <xf numFmtId="169" fontId="56" fillId="2" borderId="93" xfId="0" applyNumberFormat="1" applyFont="1" applyFill="1" applyBorder="1" applyAlignment="1" applyProtection="1">
      <alignment horizontal="left" vertical="center"/>
      <protection locked="0"/>
    </xf>
    <xf numFmtId="0" fontId="61" fillId="0" borderId="92" xfId="1" applyFont="1" applyBorder="1" applyAlignment="1" applyProtection="1">
      <alignment horizontal="left" vertical="center"/>
    </xf>
    <xf numFmtId="0" fontId="1" fillId="0" borderId="92" xfId="1" applyBorder="1" applyAlignment="1" applyProtection="1">
      <alignment horizontal="left" vertical="center"/>
    </xf>
    <xf numFmtId="0" fontId="53" fillId="3" borderId="0" xfId="0" applyFont="1" applyFill="1" applyAlignment="1">
      <alignment horizontal="left" vertical="center"/>
    </xf>
    <xf numFmtId="0" fontId="53" fillId="0" borderId="101" xfId="0" applyFont="1" applyBorder="1" applyAlignment="1">
      <alignment horizontal="left" vertical="center"/>
    </xf>
    <xf numFmtId="0" fontId="10" fillId="3" borderId="16" xfId="0" applyFont="1" applyFill="1" applyBorder="1" applyAlignment="1">
      <alignment horizontal="left" vertical="center" indent="1"/>
    </xf>
    <xf numFmtId="0" fontId="10" fillId="13" borderId="17" xfId="0" applyFont="1" applyFill="1" applyBorder="1" applyAlignment="1">
      <alignment horizontal="left" vertical="center" indent="1"/>
    </xf>
    <xf numFmtId="0" fontId="10" fillId="13" borderId="18" xfId="0" applyFont="1" applyFill="1" applyBorder="1" applyAlignment="1">
      <alignment horizontal="left" vertical="center" indent="1"/>
    </xf>
    <xf numFmtId="0" fontId="10" fillId="3" borderId="19" xfId="0" applyFont="1" applyFill="1" applyBorder="1" applyAlignment="1">
      <alignment horizontal="left" vertical="center" indent="1"/>
    </xf>
    <xf numFmtId="0" fontId="10" fillId="13" borderId="0" xfId="0" applyFont="1" applyFill="1" applyAlignment="1">
      <alignment horizontal="left" vertical="center" indent="1"/>
    </xf>
    <xf numFmtId="0" fontId="10" fillId="13" borderId="20" xfId="0" applyFont="1" applyFill="1" applyBorder="1" applyAlignment="1">
      <alignment horizontal="left" vertical="center" indent="1"/>
    </xf>
    <xf numFmtId="0" fontId="12" fillId="13" borderId="0" xfId="0" applyFont="1" applyFill="1" applyAlignment="1">
      <alignment horizontal="left" vertical="center" indent="1"/>
    </xf>
    <xf numFmtId="0" fontId="50" fillId="0" borderId="69" xfId="0" applyFont="1" applyBorder="1" applyAlignment="1">
      <alignment horizontal="left" vertical="center" wrapText="1" indent="1"/>
    </xf>
    <xf numFmtId="0" fontId="50" fillId="0" borderId="70" xfId="0" applyFont="1" applyBorder="1" applyAlignment="1">
      <alignment horizontal="left" vertical="center" wrapText="1" indent="1"/>
    </xf>
    <xf numFmtId="0" fontId="10" fillId="13" borderId="20" xfId="0" applyFont="1" applyFill="1" applyBorder="1" applyAlignment="1">
      <alignment horizontal="left" vertical="center" wrapText="1" indent="1"/>
    </xf>
    <xf numFmtId="0" fontId="10" fillId="13" borderId="0" xfId="0" applyFont="1" applyFill="1" applyAlignment="1">
      <alignment horizontal="left" vertical="center" wrapText="1" indent="1"/>
    </xf>
    <xf numFmtId="0" fontId="12" fillId="13" borderId="20" xfId="0" applyFont="1" applyFill="1" applyBorder="1" applyAlignment="1">
      <alignment horizontal="left" vertical="center" indent="1"/>
    </xf>
    <xf numFmtId="0" fontId="12" fillId="0" borderId="0" xfId="0" applyFont="1" applyAlignment="1">
      <alignment horizontal="left" vertical="center" indent="1"/>
    </xf>
    <xf numFmtId="0" fontId="12" fillId="13" borderId="0" xfId="0" applyFont="1" applyFill="1" applyAlignment="1">
      <alignment horizontal="left" vertical="center" wrapText="1" indent="1"/>
    </xf>
    <xf numFmtId="0" fontId="12" fillId="13" borderId="20" xfId="0" applyFont="1" applyFill="1" applyBorder="1" applyAlignment="1">
      <alignment horizontal="left" vertical="center" wrapText="1" indent="1"/>
    </xf>
    <xf numFmtId="0" fontId="12" fillId="0" borderId="0" xfId="0" applyFont="1" applyAlignment="1">
      <alignment horizontal="left" vertical="center" wrapText="1" indent="1"/>
    </xf>
    <xf numFmtId="0" fontId="10" fillId="0" borderId="0" xfId="0" applyFont="1" applyAlignment="1">
      <alignment horizontal="left" vertical="center" wrapText="1" indent="1"/>
    </xf>
    <xf numFmtId="0" fontId="10" fillId="3" borderId="0" xfId="0" applyFont="1" applyFill="1" applyAlignment="1">
      <alignment horizontal="left" vertical="center" indent="1"/>
    </xf>
    <xf numFmtId="0" fontId="10" fillId="3" borderId="20" xfId="0" applyFont="1" applyFill="1" applyBorder="1" applyAlignment="1">
      <alignment horizontal="left" vertical="center" indent="1"/>
    </xf>
    <xf numFmtId="0" fontId="12" fillId="3" borderId="19" xfId="0" applyFont="1" applyFill="1" applyBorder="1" applyAlignment="1">
      <alignment horizontal="left" vertical="center" indent="1"/>
    </xf>
    <xf numFmtId="0" fontId="10" fillId="14" borderId="72" xfId="0" applyFont="1" applyFill="1" applyBorder="1" applyAlignment="1">
      <alignment horizontal="left" vertical="center" wrapText="1" indent="1"/>
    </xf>
    <xf numFmtId="0" fontId="10" fillId="14" borderId="73" xfId="0" applyFont="1" applyFill="1" applyBorder="1" applyAlignment="1">
      <alignment horizontal="left" vertical="center" wrapText="1" indent="1"/>
    </xf>
    <xf numFmtId="0" fontId="10" fillId="14" borderId="72" xfId="0" applyFont="1" applyFill="1" applyBorder="1" applyAlignment="1">
      <alignment horizontal="left" vertical="center" indent="1"/>
    </xf>
    <xf numFmtId="0" fontId="10" fillId="14" borderId="75" xfId="0" applyFont="1" applyFill="1" applyBorder="1" applyAlignment="1">
      <alignment horizontal="left" vertical="center" indent="1"/>
    </xf>
    <xf numFmtId="0" fontId="10" fillId="14" borderId="75" xfId="0" applyFont="1" applyFill="1" applyBorder="1" applyAlignment="1">
      <alignment horizontal="left" vertical="center" wrapText="1" indent="1"/>
    </xf>
    <xf numFmtId="0" fontId="10" fillId="14" borderId="76" xfId="0" applyFont="1" applyFill="1" applyBorder="1" applyAlignment="1">
      <alignment horizontal="left" vertical="center" wrapText="1" indent="1"/>
    </xf>
    <xf numFmtId="0" fontId="10" fillId="3" borderId="0" xfId="0" applyFont="1" applyFill="1" applyAlignment="1">
      <alignment horizontal="left" vertical="center" wrapText="1" indent="1"/>
    </xf>
    <xf numFmtId="0" fontId="10" fillId="3" borderId="21" xfId="0" applyFont="1" applyFill="1" applyBorder="1" applyAlignment="1">
      <alignment horizontal="left" vertical="center" indent="1"/>
    </xf>
    <xf numFmtId="0" fontId="10" fillId="3" borderId="22" xfId="0" applyFont="1" applyFill="1" applyBorder="1" applyAlignment="1">
      <alignment horizontal="left" vertical="center" indent="1"/>
    </xf>
    <xf numFmtId="0" fontId="10" fillId="3" borderId="23" xfId="0" applyFont="1" applyFill="1" applyBorder="1" applyAlignment="1">
      <alignment horizontal="left" vertical="center" indent="1"/>
    </xf>
    <xf numFmtId="0" fontId="22" fillId="0" borderId="0" xfId="0" applyFont="1" applyAlignment="1">
      <alignment horizontal="left" vertical="center" indent="1"/>
    </xf>
    <xf numFmtId="0" fontId="70" fillId="2" borderId="76" xfId="0" applyFont="1" applyFill="1" applyBorder="1" applyAlignment="1">
      <alignment horizontal="left" vertical="center" wrapText="1" indent="1"/>
    </xf>
    <xf numFmtId="164" fontId="14" fillId="3" borderId="0" xfId="5" applyFont="1" applyFill="1" applyAlignment="1">
      <alignment vertical="center" wrapText="1"/>
    </xf>
    <xf numFmtId="43" fontId="14" fillId="3" borderId="22" xfId="0" applyNumberFormat="1" applyFont="1" applyFill="1" applyBorder="1" applyAlignment="1">
      <alignment vertical="center" wrapText="1"/>
    </xf>
    <xf numFmtId="43" fontId="10" fillId="0" borderId="0" xfId="0" applyNumberFormat="1" applyFont="1" applyAlignment="1">
      <alignment vertical="center" wrapText="1"/>
    </xf>
    <xf numFmtId="43" fontId="10" fillId="0" borderId="0" xfId="0" applyNumberFormat="1" applyFont="1" applyAlignment="1">
      <alignment vertical="center"/>
    </xf>
    <xf numFmtId="0" fontId="19" fillId="5" borderId="71" xfId="0" applyFont="1" applyFill="1" applyBorder="1" applyAlignment="1">
      <alignment horizontal="center" vertical="center"/>
    </xf>
    <xf numFmtId="0" fontId="19" fillId="5" borderId="72" xfId="0" applyFont="1" applyFill="1" applyBorder="1" applyAlignment="1">
      <alignment horizontal="left" vertical="center" wrapText="1" indent="1"/>
    </xf>
    <xf numFmtId="0" fontId="19" fillId="5" borderId="72" xfId="0" applyFont="1" applyFill="1" applyBorder="1" applyAlignment="1">
      <alignment horizontal="center" vertical="center"/>
    </xf>
    <xf numFmtId="9" fontId="19" fillId="5" borderId="72" xfId="0" applyNumberFormat="1" applyFont="1" applyFill="1" applyBorder="1" applyAlignment="1">
      <alignment horizontal="center" vertical="center"/>
    </xf>
    <xf numFmtId="0" fontId="19" fillId="5" borderId="73" xfId="0" applyFont="1" applyFill="1" applyBorder="1" applyAlignment="1">
      <alignment horizontal="left" vertical="center" wrapText="1" indent="1"/>
    </xf>
    <xf numFmtId="0" fontId="19" fillId="5" borderId="96" xfId="0" applyFont="1" applyFill="1" applyBorder="1" applyAlignment="1">
      <alignment horizontal="left" vertical="center" wrapText="1" indent="1"/>
    </xf>
    <xf numFmtId="0" fontId="19" fillId="5" borderId="96" xfId="0" applyFont="1" applyFill="1" applyBorder="1" applyAlignment="1">
      <alignment horizontal="center" vertical="center"/>
    </xf>
    <xf numFmtId="0" fontId="19" fillId="5" borderId="100" xfId="0" applyFont="1" applyFill="1" applyBorder="1" applyAlignment="1">
      <alignment horizontal="left" vertical="center" wrapText="1" indent="1"/>
    </xf>
    <xf numFmtId="0" fontId="19" fillId="5" borderId="75" xfId="0" applyFont="1" applyFill="1" applyBorder="1" applyAlignment="1">
      <alignment horizontal="left" vertical="center" wrapText="1" indent="1"/>
    </xf>
    <xf numFmtId="0" fontId="19" fillId="5" borderId="76" xfId="0" applyFont="1" applyFill="1" applyBorder="1" applyAlignment="1">
      <alignment horizontal="left" vertical="center" wrapText="1" indent="1"/>
    </xf>
    <xf numFmtId="9" fontId="19" fillId="5" borderId="75" xfId="0" applyNumberFormat="1" applyFont="1" applyFill="1" applyBorder="1" applyAlignment="1">
      <alignment horizontal="left" vertical="center" wrapText="1" indent="1"/>
    </xf>
    <xf numFmtId="0" fontId="57" fillId="3" borderId="19" xfId="0" applyFont="1" applyFill="1" applyBorder="1" applyAlignment="1">
      <alignment horizontal="right" vertical="center" wrapText="1"/>
    </xf>
    <xf numFmtId="0" fontId="57" fillId="3" borderId="0" xfId="0" applyFont="1" applyFill="1" applyAlignment="1">
      <alignment horizontal="right" vertical="center" wrapText="1"/>
    </xf>
    <xf numFmtId="0" fontId="57" fillId="3" borderId="20" xfId="0" applyFont="1" applyFill="1" applyBorder="1" applyAlignment="1">
      <alignment horizontal="right" vertical="center" wrapText="1"/>
    </xf>
    <xf numFmtId="0" fontId="15" fillId="0" borderId="0" xfId="0" applyFont="1" applyAlignment="1">
      <alignment vertical="center" wrapText="1"/>
    </xf>
    <xf numFmtId="0" fontId="14" fillId="0" borderId="0" xfId="0" applyFont="1" applyAlignment="1" applyProtection="1">
      <alignment vertical="center" wrapText="1"/>
      <protection locked="0"/>
    </xf>
    <xf numFmtId="0" fontId="14" fillId="0" borderId="0" xfId="0" applyFont="1" applyAlignment="1">
      <alignment vertical="center" wrapText="1"/>
    </xf>
    <xf numFmtId="0" fontId="24" fillId="3" borderId="0" xfId="0" applyFont="1" applyFill="1" applyAlignment="1">
      <alignment horizontal="left" vertical="center" wrapText="1"/>
    </xf>
    <xf numFmtId="0" fontId="19" fillId="3" borderId="0" xfId="0" applyFont="1" applyFill="1" applyAlignment="1">
      <alignment horizontal="left" vertical="center" wrapText="1"/>
    </xf>
    <xf numFmtId="0" fontId="12" fillId="3" borderId="0" xfId="0" applyFont="1" applyFill="1" applyAlignment="1">
      <alignment horizontal="left" vertical="center" wrapText="1"/>
    </xf>
    <xf numFmtId="0" fontId="28" fillId="2" borderId="39" xfId="0" applyFont="1" applyFill="1" applyBorder="1" applyAlignment="1">
      <alignment horizontal="left" vertical="center" wrapText="1" indent="1"/>
    </xf>
    <xf numFmtId="0" fontId="28" fillId="2" borderId="14" xfId="0" applyFont="1" applyFill="1" applyBorder="1" applyAlignment="1">
      <alignment horizontal="left" vertical="center" wrapText="1" indent="1"/>
    </xf>
    <xf numFmtId="0" fontId="28" fillId="2" borderId="27" xfId="0" applyFont="1" applyFill="1" applyBorder="1" applyAlignment="1">
      <alignment horizontal="left" vertical="center" wrapText="1" indent="1"/>
    </xf>
    <xf numFmtId="0" fontId="12" fillId="0" borderId="0" xfId="0" applyFont="1" applyAlignment="1">
      <alignment horizontal="center" vertical="center" wrapText="1"/>
    </xf>
    <xf numFmtId="0" fontId="10" fillId="3" borderId="59" xfId="0" applyFont="1" applyFill="1" applyBorder="1" applyAlignment="1">
      <alignment horizontal="center" vertical="center"/>
    </xf>
    <xf numFmtId="0" fontId="10" fillId="3" borderId="60" xfId="0" applyFont="1" applyFill="1" applyBorder="1" applyAlignment="1">
      <alignment horizontal="center" vertical="center"/>
    </xf>
    <xf numFmtId="0" fontId="10" fillId="0" borderId="0" xfId="0" applyFont="1" applyAlignment="1">
      <alignment horizontal="center" vertical="center"/>
    </xf>
    <xf numFmtId="0" fontId="15" fillId="0" borderId="0" xfId="0" applyFont="1" applyAlignment="1">
      <alignment horizontal="center" vertical="center" wrapText="1"/>
    </xf>
    <xf numFmtId="3" fontId="14" fillId="0" borderId="0" xfId="0" applyNumberFormat="1" applyFont="1" applyAlignment="1" applyProtection="1">
      <alignment vertical="center" wrapText="1"/>
      <protection locked="0"/>
    </xf>
    <xf numFmtId="0" fontId="23" fillId="2" borderId="39" xfId="0" applyFont="1" applyFill="1" applyBorder="1" applyAlignment="1">
      <alignment horizontal="center" vertical="center"/>
    </xf>
    <xf numFmtId="0" fontId="23" fillId="2" borderId="14" xfId="0" applyFont="1" applyFill="1" applyBorder="1" applyAlignment="1">
      <alignment horizontal="center" vertical="center"/>
    </xf>
    <xf numFmtId="0" fontId="23" fillId="2" borderId="27" xfId="0" applyFont="1" applyFill="1" applyBorder="1" applyAlignment="1">
      <alignment horizontal="center" vertical="center"/>
    </xf>
    <xf numFmtId="0" fontId="16" fillId="2" borderId="72" xfId="0" applyFont="1" applyFill="1" applyBorder="1" applyAlignment="1">
      <alignment horizontal="left" vertical="center" wrapText="1" indent="1"/>
    </xf>
    <xf numFmtId="0" fontId="16" fillId="2" borderId="73" xfId="0" applyFont="1" applyFill="1" applyBorder="1" applyAlignment="1">
      <alignment horizontal="left" vertical="center" indent="1"/>
    </xf>
    <xf numFmtId="0" fontId="16" fillId="2" borderId="73" xfId="0" applyFont="1" applyFill="1" applyBorder="1" applyAlignment="1">
      <alignment horizontal="left" vertical="center" wrapText="1" indent="1"/>
    </xf>
    <xf numFmtId="0" fontId="18" fillId="2" borderId="69" xfId="0" applyFont="1" applyFill="1" applyBorder="1" applyAlignment="1">
      <alignment horizontal="center" vertical="center" wrapText="1"/>
    </xf>
    <xf numFmtId="0" fontId="18" fillId="2" borderId="70" xfId="0" applyFont="1" applyFill="1" applyBorder="1" applyAlignment="1">
      <alignment horizontal="center" vertical="center" wrapText="1"/>
    </xf>
    <xf numFmtId="0" fontId="12" fillId="3" borderId="0" xfId="0" applyFont="1" applyFill="1" applyAlignment="1">
      <alignment horizontal="left" vertical="center"/>
    </xf>
    <xf numFmtId="0" fontId="26" fillId="3" borderId="0" xfId="0" applyFont="1" applyFill="1" applyAlignment="1">
      <alignment horizontal="left" vertical="center"/>
    </xf>
    <xf numFmtId="0" fontId="27" fillId="0" borderId="0" xfId="0" applyFont="1" applyAlignment="1">
      <alignment vertical="center" wrapText="1"/>
    </xf>
    <xf numFmtId="0" fontId="19" fillId="3" borderId="19" xfId="0" applyFont="1" applyFill="1" applyBorder="1" applyAlignment="1">
      <alignment horizontal="center" vertical="center" wrapText="1"/>
    </xf>
    <xf numFmtId="0" fontId="19" fillId="3" borderId="0" xfId="0" applyFont="1" applyFill="1" applyAlignment="1">
      <alignment horizontal="center" vertical="center" wrapText="1"/>
    </xf>
    <xf numFmtId="0" fontId="18" fillId="3" borderId="0" xfId="0" applyFont="1" applyFill="1" applyAlignment="1">
      <alignment horizontal="left" vertical="center" wrapText="1"/>
    </xf>
    <xf numFmtId="0" fontId="29" fillId="2" borderId="69" xfId="0" applyFont="1" applyFill="1" applyBorder="1" applyAlignment="1">
      <alignment horizontal="center" vertical="center" wrapText="1"/>
    </xf>
    <xf numFmtId="0" fontId="29" fillId="2" borderId="70" xfId="0" applyFont="1" applyFill="1" applyBorder="1" applyAlignment="1">
      <alignment horizontal="center" vertical="center" wrapText="1"/>
    </xf>
    <xf numFmtId="0" fontId="19" fillId="2" borderId="75" xfId="0" applyFont="1" applyFill="1" applyBorder="1" applyAlignment="1">
      <alignment horizontal="left" vertical="center" wrapText="1" indent="1"/>
    </xf>
    <xf numFmtId="0" fontId="19" fillId="2" borderId="76" xfId="0" applyFont="1" applyFill="1" applyBorder="1" applyAlignment="1">
      <alignment horizontal="left" vertical="center" wrapText="1" indent="1"/>
    </xf>
    <xf numFmtId="0" fontId="16" fillId="2" borderId="75" xfId="0" applyFont="1" applyFill="1" applyBorder="1" applyAlignment="1">
      <alignment horizontal="left" vertical="center" wrapText="1" indent="1"/>
    </xf>
    <xf numFmtId="0" fontId="16" fillId="2" borderId="76" xfId="0" applyFont="1" applyFill="1" applyBorder="1" applyAlignment="1">
      <alignment horizontal="left" vertical="center" wrapText="1" indent="1"/>
    </xf>
    <xf numFmtId="0" fontId="8" fillId="0" borderId="39" xfId="0" applyFont="1" applyBorder="1" applyAlignment="1">
      <alignment horizontal="center" vertical="center"/>
    </xf>
    <xf numFmtId="0" fontId="8" fillId="0" borderId="27" xfId="0" applyFont="1" applyBorder="1" applyAlignment="1">
      <alignment horizontal="center" vertical="center"/>
    </xf>
    <xf numFmtId="0" fontId="32" fillId="0" borderId="39" xfId="0" applyFont="1" applyBorder="1" applyAlignment="1">
      <alignment horizontal="left" vertical="center" indent="1"/>
    </xf>
    <xf numFmtId="0" fontId="32" fillId="0" borderId="14" xfId="0" applyFont="1" applyBorder="1" applyAlignment="1">
      <alignment horizontal="left" vertical="center" indent="1"/>
    </xf>
    <xf numFmtId="0" fontId="32" fillId="0" borderId="27" xfId="0" applyFont="1" applyBorder="1" applyAlignment="1">
      <alignment horizontal="left" vertical="center" indent="1"/>
    </xf>
    <xf numFmtId="0" fontId="12" fillId="0" borderId="68" xfId="0" applyFont="1" applyBorder="1" applyAlignment="1">
      <alignment horizontal="left" vertical="center" wrapText="1" indent="1"/>
    </xf>
    <xf numFmtId="0" fontId="12" fillId="0" borderId="69" xfId="0" applyFont="1" applyBorder="1" applyAlignment="1">
      <alignment horizontal="left" vertical="center" wrapText="1" indent="1"/>
    </xf>
    <xf numFmtId="0" fontId="12" fillId="0" borderId="71" xfId="0" applyFont="1" applyBorder="1" applyAlignment="1">
      <alignment horizontal="left" vertical="center" wrapText="1" indent="1"/>
    </xf>
    <xf numFmtId="0" fontId="12" fillId="0" borderId="72" xfId="0" applyFont="1" applyBorder="1" applyAlignment="1">
      <alignment horizontal="left" vertical="center" wrapText="1" indent="1"/>
    </xf>
    <xf numFmtId="0" fontId="12" fillId="0" borderId="74" xfId="0" applyFont="1" applyBorder="1" applyAlignment="1">
      <alignment horizontal="left" vertical="center" wrapText="1" indent="1"/>
    </xf>
    <xf numFmtId="0" fontId="12" fillId="0" borderId="75" xfId="0" applyFont="1" applyBorder="1" applyAlignment="1">
      <alignment horizontal="left" vertical="center" wrapText="1" indent="1"/>
    </xf>
    <xf numFmtId="0" fontId="10" fillId="0" borderId="69" xfId="0" applyFont="1" applyBorder="1" applyAlignment="1">
      <alignment horizontal="left" vertical="center" wrapText="1" indent="1"/>
    </xf>
    <xf numFmtId="0" fontId="10" fillId="0" borderId="69" xfId="0" applyFont="1" applyBorder="1" applyAlignment="1">
      <alignment horizontal="left" vertical="center" indent="1"/>
    </xf>
    <xf numFmtId="0" fontId="10" fillId="0" borderId="70" xfId="0" applyFont="1" applyBorder="1" applyAlignment="1">
      <alignment horizontal="left" vertical="center" indent="1"/>
    </xf>
    <xf numFmtId="0" fontId="10" fillId="0" borderId="72" xfId="0" applyFont="1" applyBorder="1" applyAlignment="1">
      <alignment horizontal="left" vertical="center" indent="1"/>
    </xf>
    <xf numFmtId="0" fontId="10" fillId="0" borderId="73" xfId="0" applyFont="1" applyBorder="1" applyAlignment="1">
      <alignment horizontal="left" vertical="center" indent="1"/>
    </xf>
    <xf numFmtId="0" fontId="10" fillId="0" borderId="75" xfId="0" applyFont="1" applyBorder="1" applyAlignment="1">
      <alignment horizontal="left" vertical="center" wrapText="1" indent="1"/>
    </xf>
    <xf numFmtId="0" fontId="10" fillId="0" borderId="75" xfId="0" applyFont="1" applyBorder="1" applyAlignment="1">
      <alignment horizontal="left" vertical="center" indent="1"/>
    </xf>
    <xf numFmtId="0" fontId="10" fillId="0" borderId="76" xfId="0" applyFont="1" applyBorder="1" applyAlignment="1">
      <alignment horizontal="left" vertical="center" indent="1"/>
    </xf>
    <xf numFmtId="0" fontId="10" fillId="0" borderId="56" xfId="0" applyFont="1" applyBorder="1" applyAlignment="1">
      <alignment horizontal="left" vertical="center" wrapText="1" indent="1"/>
    </xf>
    <xf numFmtId="0" fontId="10" fillId="0" borderId="15" xfId="0" applyFont="1" applyBorder="1" applyAlignment="1">
      <alignment horizontal="left" vertical="center" wrapText="1" indent="1"/>
    </xf>
    <xf numFmtId="0" fontId="10" fillId="0" borderId="72" xfId="0" applyFont="1" applyBorder="1" applyAlignment="1">
      <alignment horizontal="left" vertical="center" wrapText="1" indent="1"/>
    </xf>
    <xf numFmtId="0" fontId="10" fillId="0" borderId="73" xfId="0" applyFont="1" applyBorder="1" applyAlignment="1">
      <alignment horizontal="left" vertical="center" wrapText="1" indent="1"/>
    </xf>
    <xf numFmtId="0" fontId="10" fillId="0" borderId="76" xfId="0" applyFont="1" applyBorder="1" applyAlignment="1">
      <alignment horizontal="left" vertical="center" wrapText="1" indent="1"/>
    </xf>
    <xf numFmtId="0" fontId="10" fillId="5" borderId="75" xfId="0" applyFont="1" applyFill="1" applyBorder="1" applyAlignment="1">
      <alignment horizontal="left" vertical="center" indent="1"/>
    </xf>
    <xf numFmtId="0" fontId="10" fillId="5" borderId="76" xfId="0" applyFont="1" applyFill="1" applyBorder="1" applyAlignment="1">
      <alignment horizontal="left" vertical="center" indent="1"/>
    </xf>
    <xf numFmtId="0" fontId="12" fillId="13" borderId="0" xfId="0" applyFont="1" applyFill="1" applyAlignment="1">
      <alignment horizontal="left" vertical="center" wrapText="1" indent="1"/>
    </xf>
    <xf numFmtId="0" fontId="10" fillId="14" borderId="72" xfId="0" applyFont="1" applyFill="1" applyBorder="1" applyAlignment="1">
      <alignment horizontal="left" vertical="center" wrapText="1" indent="1"/>
    </xf>
    <xf numFmtId="0" fontId="10" fillId="14" borderId="73" xfId="0" applyFont="1" applyFill="1" applyBorder="1" applyAlignment="1">
      <alignment horizontal="left" vertical="center" wrapText="1" indent="1"/>
    </xf>
    <xf numFmtId="0" fontId="10" fillId="14" borderId="75" xfId="0" applyFont="1" applyFill="1" applyBorder="1" applyAlignment="1">
      <alignment horizontal="left" vertical="center" wrapText="1" indent="1"/>
    </xf>
    <xf numFmtId="0" fontId="10" fillId="14" borderId="76" xfId="0" applyFont="1" applyFill="1" applyBorder="1" applyAlignment="1">
      <alignment horizontal="left" vertical="center" wrapText="1" indent="1"/>
    </xf>
    <xf numFmtId="0" fontId="10" fillId="0" borderId="70" xfId="0" applyFont="1" applyBorder="1" applyAlignment="1">
      <alignment horizontal="left" vertical="center" wrapText="1" indent="1"/>
    </xf>
    <xf numFmtId="0" fontId="12" fillId="0" borderId="77" xfId="0" applyFont="1" applyBorder="1" applyAlignment="1">
      <alignment horizontal="left" vertical="center" wrapText="1" indent="1"/>
    </xf>
    <xf numFmtId="0" fontId="10" fillId="0" borderId="78" xfId="0" applyFont="1" applyBorder="1" applyAlignment="1">
      <alignment horizontal="left" vertical="center" wrapText="1" indent="1"/>
    </xf>
    <xf numFmtId="0" fontId="10" fillId="0" borderId="79" xfId="0" applyFont="1" applyBorder="1" applyAlignment="1">
      <alignment horizontal="left" vertical="center" wrapText="1" indent="1"/>
    </xf>
    <xf numFmtId="0" fontId="12" fillId="0" borderId="70" xfId="0" applyFont="1" applyBorder="1" applyAlignment="1">
      <alignment horizontal="left" vertical="center" wrapText="1" indent="1"/>
    </xf>
    <xf numFmtId="0" fontId="12" fillId="0" borderId="76" xfId="0" applyFont="1" applyBorder="1" applyAlignment="1">
      <alignment horizontal="left" vertical="center" wrapText="1" indent="1"/>
    </xf>
    <xf numFmtId="0" fontId="34" fillId="0" borderId="87" xfId="0" applyFont="1" applyBorder="1" applyAlignment="1">
      <alignment horizontal="left" vertical="center" wrapText="1" indent="1"/>
    </xf>
    <xf numFmtId="0" fontId="34" fillId="0" borderId="94" xfId="0" applyFont="1" applyBorder="1" applyAlignment="1">
      <alignment horizontal="left" vertical="center" wrapText="1" indent="1"/>
    </xf>
    <xf numFmtId="0" fontId="49" fillId="0" borderId="39" xfId="0" applyFont="1" applyBorder="1" applyAlignment="1">
      <alignment horizontal="center" vertical="center"/>
    </xf>
    <xf numFmtId="0" fontId="49" fillId="0" borderId="14" xfId="0" applyFont="1" applyBorder="1" applyAlignment="1">
      <alignment horizontal="center" vertical="center"/>
    </xf>
    <xf numFmtId="0" fontId="49" fillId="0" borderId="27" xfId="0" applyFont="1" applyBorder="1" applyAlignment="1">
      <alignment horizontal="center" vertical="center"/>
    </xf>
    <xf numFmtId="0" fontId="10" fillId="0" borderId="80" xfId="0" applyFont="1" applyBorder="1" applyAlignment="1">
      <alignment horizontal="left" vertical="center" wrapText="1" indent="1"/>
    </xf>
    <xf numFmtId="0" fontId="10" fillId="0" borderId="81" xfId="0" applyFont="1" applyBorder="1" applyAlignment="1">
      <alignment horizontal="left" vertical="center" wrapText="1" indent="1"/>
    </xf>
    <xf numFmtId="0" fontId="10" fillId="0" borderId="82" xfId="0" applyFont="1" applyBorder="1" applyAlignment="1">
      <alignment horizontal="left" vertical="center" wrapText="1" indent="1"/>
    </xf>
    <xf numFmtId="0" fontId="10" fillId="3" borderId="0" xfId="0" applyFont="1" applyFill="1" applyAlignment="1">
      <alignment horizontal="center" vertical="center"/>
    </xf>
    <xf numFmtId="0" fontId="10" fillId="0" borderId="83" xfId="0" applyFont="1" applyBorder="1" applyAlignment="1">
      <alignment horizontal="left" vertical="center" indent="1"/>
    </xf>
    <xf numFmtId="0" fontId="10" fillId="0" borderId="84" xfId="0" applyFont="1" applyBorder="1" applyAlignment="1">
      <alignment horizontal="left" vertical="center" indent="1"/>
    </xf>
    <xf numFmtId="0" fontId="10" fillId="0" borderId="85" xfId="0" applyFont="1" applyBorder="1" applyAlignment="1">
      <alignment horizontal="left" vertical="center" indent="1"/>
    </xf>
    <xf numFmtId="0" fontId="12" fillId="0" borderId="71" xfId="0" applyFont="1" applyBorder="1" applyAlignment="1">
      <alignment horizontal="center" vertical="center" wrapText="1"/>
    </xf>
    <xf numFmtId="0" fontId="12" fillId="0" borderId="72" xfId="0" applyFont="1" applyBorder="1" applyAlignment="1">
      <alignment horizontal="center" vertical="center" wrapText="1"/>
    </xf>
    <xf numFmtId="0" fontId="12" fillId="0" borderId="73" xfId="0" applyFont="1" applyBorder="1" applyAlignment="1">
      <alignment horizontal="center" vertical="center" wrapText="1"/>
    </xf>
    <xf numFmtId="0" fontId="10" fillId="15" borderId="74" xfId="0" applyFont="1" applyFill="1" applyBorder="1" applyAlignment="1">
      <alignment horizontal="center" vertical="center" wrapText="1"/>
    </xf>
    <xf numFmtId="0" fontId="10" fillId="15" borderId="75" xfId="0" applyFont="1" applyFill="1" applyBorder="1" applyAlignment="1">
      <alignment horizontal="center" vertical="center" wrapText="1"/>
    </xf>
    <xf numFmtId="0" fontId="10" fillId="15" borderId="75" xfId="0" applyFont="1" applyFill="1" applyBorder="1" applyAlignment="1">
      <alignment horizontal="center" vertical="center"/>
    </xf>
    <xf numFmtId="0" fontId="10" fillId="15" borderId="76" xfId="0" applyFont="1" applyFill="1" applyBorder="1" applyAlignment="1">
      <alignment horizontal="center" vertical="center"/>
    </xf>
    <xf numFmtId="0" fontId="12" fillId="15" borderId="71" xfId="0" applyFont="1" applyFill="1" applyBorder="1" applyAlignment="1">
      <alignment horizontal="center" vertical="center" wrapText="1"/>
    </xf>
    <xf numFmtId="0" fontId="12" fillId="15" borderId="72" xfId="0" applyFont="1" applyFill="1" applyBorder="1" applyAlignment="1">
      <alignment horizontal="center" vertical="center" wrapText="1"/>
    </xf>
    <xf numFmtId="0" fontId="12" fillId="15" borderId="73" xfId="0" applyFont="1" applyFill="1" applyBorder="1" applyAlignment="1">
      <alignment horizontal="center" vertical="center" wrapText="1"/>
    </xf>
    <xf numFmtId="0" fontId="18" fillId="2" borderId="68" xfId="0" applyFont="1" applyFill="1" applyBorder="1" applyAlignment="1">
      <alignment horizontal="left" vertical="center" wrapText="1" indent="1"/>
    </xf>
    <xf numFmtId="0" fontId="18" fillId="2" borderId="69" xfId="0" applyFont="1" applyFill="1" applyBorder="1" applyAlignment="1">
      <alignment horizontal="left" vertical="center" wrapText="1" indent="1"/>
    </xf>
    <xf numFmtId="0" fontId="12" fillId="2" borderId="71" xfId="0" applyFont="1" applyFill="1" applyBorder="1" applyAlignment="1">
      <alignment horizontal="left" vertical="center" wrapText="1" indent="1"/>
    </xf>
    <xf numFmtId="0" fontId="12" fillId="2" borderId="72" xfId="0" applyFont="1" applyFill="1" applyBorder="1" applyAlignment="1">
      <alignment horizontal="left" vertical="center" wrapText="1" indent="1"/>
    </xf>
    <xf numFmtId="0" fontId="10" fillId="2" borderId="69" xfId="0" applyFont="1" applyFill="1" applyBorder="1" applyAlignment="1">
      <alignment horizontal="center" vertical="center"/>
    </xf>
    <xf numFmtId="0" fontId="10" fillId="2" borderId="70" xfId="0" applyFont="1" applyFill="1" applyBorder="1" applyAlignment="1">
      <alignment horizontal="center" vertical="center"/>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0" fillId="2" borderId="74" xfId="0" applyFont="1" applyFill="1" applyBorder="1" applyAlignment="1">
      <alignment horizontal="left" vertical="center" wrapText="1" indent="1"/>
    </xf>
    <xf numFmtId="0" fontId="10" fillId="2" borderId="75" xfId="0" applyFont="1" applyFill="1" applyBorder="1" applyAlignment="1">
      <alignment horizontal="left" vertical="center" wrapText="1" indent="1"/>
    </xf>
    <xf numFmtId="0" fontId="69" fillId="2" borderId="75" xfId="0" applyFont="1" applyFill="1" applyBorder="1" applyAlignment="1">
      <alignment horizontal="left" vertical="center" wrapText="1"/>
    </xf>
    <xf numFmtId="0" fontId="69" fillId="2" borderId="76" xfId="0" applyFont="1" applyFill="1" applyBorder="1" applyAlignment="1">
      <alignment horizontal="left" vertical="center" wrapText="1"/>
    </xf>
    <xf numFmtId="0" fontId="10" fillId="2" borderId="72" xfId="0" applyFont="1" applyFill="1" applyBorder="1" applyAlignment="1">
      <alignment horizontal="left" vertical="center" wrapText="1" indent="1"/>
    </xf>
    <xf numFmtId="0" fontId="10" fillId="2" borderId="73" xfId="0" applyFont="1" applyFill="1" applyBorder="1" applyAlignment="1">
      <alignment horizontal="left" vertical="center" wrapText="1" indent="1"/>
    </xf>
    <xf numFmtId="0" fontId="10" fillId="2" borderId="76" xfId="0" applyFont="1" applyFill="1" applyBorder="1" applyAlignment="1">
      <alignment horizontal="left" vertical="center" wrapText="1" indent="1"/>
    </xf>
    <xf numFmtId="0" fontId="10" fillId="2" borderId="69" xfId="0" applyFont="1" applyFill="1" applyBorder="1" applyAlignment="1">
      <alignment horizontal="left" vertical="center" wrapText="1" indent="1"/>
    </xf>
    <xf numFmtId="0" fontId="10" fillId="2" borderId="70" xfId="0" applyFont="1" applyFill="1" applyBorder="1" applyAlignment="1">
      <alignment horizontal="left" vertical="center" wrapText="1" indent="1"/>
    </xf>
    <xf numFmtId="0" fontId="12" fillId="3" borderId="0" xfId="0" applyFont="1" applyFill="1" applyAlignment="1">
      <alignment horizontal="right" vertical="center" wrapText="1"/>
    </xf>
    <xf numFmtId="0" fontId="10" fillId="2" borderId="68" xfId="0" applyFont="1" applyFill="1" applyBorder="1" applyAlignment="1">
      <alignment horizontal="left" vertical="center" wrapText="1" indent="1"/>
    </xf>
    <xf numFmtId="0" fontId="10" fillId="2" borderId="71" xfId="0" applyFont="1" applyFill="1" applyBorder="1" applyAlignment="1">
      <alignment horizontal="left" vertical="center" wrapText="1" indent="1"/>
    </xf>
    <xf numFmtId="0" fontId="10" fillId="0" borderId="71" xfId="0" applyFont="1" applyBorder="1" applyAlignment="1">
      <alignment horizontal="left" vertical="center" wrapText="1" indent="1"/>
    </xf>
    <xf numFmtId="0" fontId="10" fillId="0" borderId="74" xfId="0" applyFont="1" applyBorder="1" applyAlignment="1">
      <alignment horizontal="left" vertical="center" wrapText="1" indent="1"/>
    </xf>
    <xf numFmtId="0" fontId="10" fillId="2" borderId="39" xfId="0" applyFont="1" applyFill="1" applyBorder="1" applyAlignment="1" applyProtection="1">
      <alignment horizontal="left" vertical="center" indent="1"/>
      <protection locked="0"/>
    </xf>
    <xf numFmtId="0" fontId="10" fillId="2" borderId="14" xfId="0" applyFont="1" applyFill="1" applyBorder="1" applyAlignment="1" applyProtection="1">
      <alignment horizontal="left" vertical="center" indent="1"/>
      <protection locked="0"/>
    </xf>
    <xf numFmtId="0" fontId="10" fillId="2" borderId="27" xfId="0" applyFont="1" applyFill="1" applyBorder="1" applyAlignment="1" applyProtection="1">
      <alignment horizontal="left" vertical="center" indent="1"/>
      <protection locked="0"/>
    </xf>
    <xf numFmtId="0" fontId="1" fillId="2" borderId="39" xfId="1" applyFill="1" applyBorder="1" applyAlignment="1" applyProtection="1">
      <alignment horizontal="left" vertical="center" indent="1"/>
      <protection locked="0"/>
    </xf>
    <xf numFmtId="0" fontId="33" fillId="3" borderId="0" xfId="0" applyFont="1" applyFill="1" applyAlignment="1">
      <alignment horizontal="left" vertical="center" wrapText="1"/>
    </xf>
    <xf numFmtId="0" fontId="10" fillId="0" borderId="39" xfId="0" applyFont="1" applyBorder="1" applyAlignment="1">
      <alignment horizontal="left" vertical="center" wrapText="1" indent="1"/>
    </xf>
    <xf numFmtId="0" fontId="10" fillId="0" borderId="14" xfId="0" applyFont="1" applyBorder="1" applyAlignment="1">
      <alignment horizontal="left" vertical="center" wrapText="1" indent="1"/>
    </xf>
    <xf numFmtId="0" fontId="10" fillId="0" borderId="27" xfId="0" applyFont="1" applyBorder="1" applyAlignment="1">
      <alignment horizontal="left" vertical="center" wrapText="1" indent="1"/>
    </xf>
    <xf numFmtId="0" fontId="10" fillId="0" borderId="86" xfId="0" applyFont="1" applyBorder="1" applyAlignment="1" applyProtection="1">
      <alignment horizontal="left" vertical="center" indent="1"/>
      <protection locked="0"/>
    </xf>
    <xf numFmtId="0" fontId="10" fillId="0" borderId="81" xfId="0" applyFont="1" applyBorder="1" applyAlignment="1" applyProtection="1">
      <alignment horizontal="left" vertical="center" indent="1"/>
      <protection locked="0"/>
    </xf>
    <xf numFmtId="0" fontId="10" fillId="0" borderId="82" xfId="0" applyFont="1" applyBorder="1" applyAlignment="1" applyProtection="1">
      <alignment horizontal="left" vertical="center" indent="1"/>
      <protection locked="0"/>
    </xf>
    <xf numFmtId="0" fontId="68" fillId="0" borderId="87" xfId="1" applyFont="1" applyFill="1" applyBorder="1" applyAlignment="1" applyProtection="1">
      <alignment horizontal="left" vertical="center" indent="1"/>
      <protection locked="0"/>
    </xf>
    <xf numFmtId="0" fontId="10" fillId="0" borderId="84" xfId="0" applyFont="1" applyBorder="1" applyAlignment="1" applyProtection="1">
      <alignment horizontal="left" vertical="center" indent="1"/>
      <protection locked="0"/>
    </xf>
    <xf numFmtId="0" fontId="10" fillId="0" borderId="85" xfId="0" applyFont="1" applyBorder="1" applyAlignment="1" applyProtection="1">
      <alignment horizontal="left" vertical="center" indent="1"/>
      <protection locked="0"/>
    </xf>
    <xf numFmtId="0" fontId="12" fillId="3" borderId="22" xfId="0" applyFont="1" applyFill="1" applyBorder="1" applyAlignment="1">
      <alignment horizontal="center" vertical="center" wrapText="1"/>
    </xf>
    <xf numFmtId="0" fontId="10" fillId="2" borderId="72" xfId="0" applyFont="1" applyFill="1" applyBorder="1" applyAlignment="1">
      <alignment horizontal="center" vertical="center" wrapText="1"/>
    </xf>
    <xf numFmtId="0" fontId="10" fillId="2" borderId="75" xfId="0" applyFont="1" applyFill="1" applyBorder="1" applyAlignment="1">
      <alignment horizontal="center" vertical="center" wrapText="1"/>
    </xf>
    <xf numFmtId="0" fontId="10" fillId="2" borderId="86" xfId="0" applyFont="1" applyFill="1" applyBorder="1" applyAlignment="1" applyProtection="1">
      <alignment horizontal="left" vertical="center" indent="1"/>
      <protection locked="0"/>
    </xf>
    <xf numFmtId="0" fontId="10" fillId="2" borderId="81" xfId="0" applyFont="1" applyFill="1" applyBorder="1" applyAlignment="1" applyProtection="1">
      <alignment horizontal="left" vertical="center" indent="1"/>
      <protection locked="0"/>
    </xf>
    <xf numFmtId="0" fontId="10" fillId="2" borderId="82" xfId="0" applyFont="1" applyFill="1" applyBorder="1" applyAlignment="1" applyProtection="1">
      <alignment horizontal="left" vertical="center" indent="1"/>
      <protection locked="0"/>
    </xf>
    <xf numFmtId="0" fontId="10" fillId="2" borderId="69" xfId="0" applyFont="1" applyFill="1" applyBorder="1" applyAlignment="1">
      <alignment horizontal="center" vertical="center" wrapText="1"/>
    </xf>
    <xf numFmtId="0" fontId="10" fillId="2" borderId="87" xfId="0" applyFont="1" applyFill="1" applyBorder="1" applyAlignment="1" applyProtection="1">
      <alignment horizontal="left" vertical="center" indent="1"/>
      <protection locked="0"/>
    </xf>
    <xf numFmtId="0" fontId="10" fillId="2" borderId="84" xfId="0" applyFont="1" applyFill="1" applyBorder="1" applyAlignment="1" applyProtection="1">
      <alignment horizontal="left" vertical="center" indent="1"/>
      <protection locked="0"/>
    </xf>
    <xf numFmtId="0" fontId="10" fillId="2" borderId="85" xfId="0" applyFont="1" applyFill="1" applyBorder="1" applyAlignment="1" applyProtection="1">
      <alignment horizontal="left" vertical="center" indent="1"/>
      <protection locked="0"/>
    </xf>
    <xf numFmtId="0" fontId="10" fillId="2" borderId="88" xfId="0" applyFont="1" applyFill="1" applyBorder="1" applyAlignment="1">
      <alignment horizontal="left" vertical="center" wrapText="1" indent="1"/>
    </xf>
    <xf numFmtId="0" fontId="10" fillId="2" borderId="89" xfId="0" applyFont="1" applyFill="1" applyBorder="1" applyAlignment="1">
      <alignment horizontal="left" vertical="center" wrapText="1" indent="1"/>
    </xf>
    <xf numFmtId="0" fontId="10" fillId="2" borderId="90" xfId="0" applyFont="1" applyFill="1" applyBorder="1" applyAlignment="1">
      <alignment horizontal="left" vertical="center" wrapText="1" indent="1"/>
    </xf>
    <xf numFmtId="0" fontId="10" fillId="0" borderId="88" xfId="0" applyFont="1" applyBorder="1" applyAlignment="1">
      <alignment horizontal="left" vertical="center" wrapText="1" indent="1"/>
    </xf>
    <xf numFmtId="0" fontId="10" fillId="0" borderId="89" xfId="0" applyFont="1" applyBorder="1" applyAlignment="1">
      <alignment horizontal="left" vertical="center" wrapText="1" indent="1"/>
    </xf>
    <xf numFmtId="0" fontId="10" fillId="0" borderId="90" xfId="0" applyFont="1" applyBorder="1" applyAlignment="1">
      <alignment horizontal="left" vertical="center" wrapText="1" indent="1"/>
    </xf>
    <xf numFmtId="0" fontId="26" fillId="3" borderId="0" xfId="0" applyFont="1" applyFill="1" applyAlignment="1">
      <alignment horizontal="left" vertical="center" wrapText="1"/>
    </xf>
    <xf numFmtId="0" fontId="10" fillId="2" borderId="16" xfId="0" applyFont="1" applyFill="1" applyBorder="1" applyAlignment="1">
      <alignment horizontal="left" vertical="center" wrapText="1" indent="1"/>
    </xf>
    <xf numFmtId="0" fontId="10" fillId="2" borderId="17" xfId="0" applyFont="1" applyFill="1" applyBorder="1" applyAlignment="1">
      <alignment horizontal="left" vertical="center" wrapText="1" indent="1"/>
    </xf>
    <xf numFmtId="0" fontId="10" fillId="2" borderId="18" xfId="0" applyFont="1" applyFill="1" applyBorder="1" applyAlignment="1">
      <alignment horizontal="left" vertical="center" wrapText="1" indent="1"/>
    </xf>
    <xf numFmtId="0" fontId="10" fillId="2" borderId="19" xfId="0" applyFont="1" applyFill="1" applyBorder="1" applyAlignment="1">
      <alignment horizontal="left" vertical="center" wrapText="1" indent="1"/>
    </xf>
    <xf numFmtId="0" fontId="10" fillId="2" borderId="0" xfId="0" applyFont="1" applyFill="1" applyAlignment="1">
      <alignment horizontal="left" vertical="center" wrapText="1" indent="1"/>
    </xf>
    <xf numFmtId="0" fontId="10" fillId="2" borderId="20" xfId="0" applyFont="1" applyFill="1" applyBorder="1" applyAlignment="1">
      <alignment horizontal="left" vertical="center" wrapText="1" indent="1"/>
    </xf>
    <xf numFmtId="0" fontId="10" fillId="2" borderId="21" xfId="0" applyFont="1" applyFill="1" applyBorder="1" applyAlignment="1">
      <alignment horizontal="left" vertical="center" wrapText="1" indent="1"/>
    </xf>
    <xf numFmtId="0" fontId="10" fillId="2" borderId="22" xfId="0" applyFont="1" applyFill="1" applyBorder="1" applyAlignment="1">
      <alignment horizontal="left" vertical="center" wrapText="1" indent="1"/>
    </xf>
    <xf numFmtId="0" fontId="10" fillId="2" borderId="23" xfId="0" applyFont="1" applyFill="1" applyBorder="1" applyAlignment="1">
      <alignment horizontal="left" vertical="center" wrapText="1" indent="1"/>
    </xf>
    <xf numFmtId="0" fontId="10" fillId="2" borderId="72" xfId="0" applyFont="1" applyFill="1" applyBorder="1" applyAlignment="1">
      <alignment horizontal="center" vertical="center"/>
    </xf>
    <xf numFmtId="0" fontId="32" fillId="2" borderId="39" xfId="0" applyFont="1" applyFill="1" applyBorder="1" applyAlignment="1">
      <alignment horizontal="center" vertical="center"/>
    </xf>
    <xf numFmtId="0" fontId="32" fillId="2" borderId="14" xfId="0" applyFont="1" applyFill="1" applyBorder="1" applyAlignment="1">
      <alignment horizontal="center" vertical="center"/>
    </xf>
    <xf numFmtId="0" fontId="32" fillId="2" borderId="27" xfId="0" applyFont="1" applyFill="1" applyBorder="1" applyAlignment="1">
      <alignment horizontal="center" vertical="center"/>
    </xf>
    <xf numFmtId="0" fontId="26" fillId="3" borderId="17"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0" borderId="69" xfId="0" applyFont="1" applyBorder="1" applyAlignment="1">
      <alignment horizontal="center" vertical="center"/>
    </xf>
    <xf numFmtId="0" fontId="12" fillId="0" borderId="75" xfId="0" applyFont="1" applyBorder="1" applyAlignment="1">
      <alignment horizontal="center" vertical="center"/>
    </xf>
    <xf numFmtId="0" fontId="10" fillId="0" borderId="14" xfId="0" applyFont="1" applyBorder="1" applyAlignment="1">
      <alignment vertical="center"/>
    </xf>
    <xf numFmtId="0" fontId="10" fillId="0" borderId="27" xfId="0" applyFont="1" applyBorder="1" applyAlignment="1">
      <alignment vertical="center"/>
    </xf>
    <xf numFmtId="0" fontId="26" fillId="3" borderId="17" xfId="0" applyFont="1" applyFill="1" applyBorder="1" applyAlignment="1">
      <alignment horizontal="center" vertical="center"/>
    </xf>
    <xf numFmtId="0" fontId="24" fillId="3" borderId="0" xfId="0" applyFont="1" applyFill="1" applyAlignment="1">
      <alignment horizontal="center" vertical="center" wrapText="1"/>
    </xf>
    <xf numFmtId="0" fontId="12" fillId="2" borderId="69" xfId="0" applyFont="1" applyFill="1" applyBorder="1" applyAlignment="1">
      <alignment horizontal="center" vertical="center" wrapText="1"/>
    </xf>
    <xf numFmtId="0" fontId="30" fillId="2" borderId="72" xfId="0" applyFont="1" applyFill="1" applyBorder="1" applyAlignment="1">
      <alignment horizontal="left" vertical="center" wrapText="1" indent="1"/>
    </xf>
    <xf numFmtId="0" fontId="31" fillId="3" borderId="72" xfId="0" applyFont="1" applyFill="1" applyBorder="1" applyAlignment="1">
      <alignment horizontal="left" vertical="center" wrapText="1" indent="1"/>
    </xf>
    <xf numFmtId="0" fontId="30" fillId="2" borderId="75" xfId="0" applyFont="1" applyFill="1" applyBorder="1" applyAlignment="1">
      <alignment horizontal="left" vertical="center" wrapText="1" indent="1"/>
    </xf>
    <xf numFmtId="0" fontId="30" fillId="3" borderId="72" xfId="0" applyFont="1" applyFill="1" applyBorder="1" applyAlignment="1">
      <alignment horizontal="left" vertical="center" wrapText="1" indent="1"/>
    </xf>
    <xf numFmtId="0" fontId="12" fillId="4" borderId="1" xfId="0" applyFont="1" applyFill="1" applyBorder="1" applyAlignment="1">
      <alignment horizontal="center" vertical="center"/>
    </xf>
    <xf numFmtId="0" fontId="40" fillId="3" borderId="17" xfId="0" applyFont="1" applyFill="1" applyBorder="1" applyAlignment="1">
      <alignment horizontal="left" vertical="center" wrapText="1"/>
    </xf>
    <xf numFmtId="0" fontId="11" fillId="0" borderId="39" xfId="0" applyFont="1" applyBorder="1" applyAlignment="1">
      <alignment horizontal="center" vertical="center"/>
    </xf>
    <xf numFmtId="0" fontId="11" fillId="0" borderId="48" xfId="0" applyFont="1" applyBorder="1" applyAlignment="1">
      <alignment horizontal="center" vertical="center"/>
    </xf>
    <xf numFmtId="0" fontId="38" fillId="11" borderId="37" xfId="0" applyFont="1" applyFill="1" applyBorder="1" applyAlignment="1">
      <alignment horizontal="center" vertical="center"/>
    </xf>
    <xf numFmtId="0" fontId="38" fillId="11" borderId="44" xfId="0" applyFont="1" applyFill="1" applyBorder="1" applyAlignment="1">
      <alignment horizontal="center" vertical="center"/>
    </xf>
    <xf numFmtId="0" fontId="19" fillId="12" borderId="26" xfId="4" applyFont="1" applyFill="1" applyBorder="1" applyAlignment="1" applyProtection="1">
      <alignment horizontal="center" vertical="center"/>
      <protection locked="0"/>
    </xf>
    <xf numFmtId="0" fontId="19" fillId="12" borderId="47" xfId="4" applyFont="1" applyFill="1" applyBorder="1" applyAlignment="1" applyProtection="1">
      <alignment horizontal="center" vertical="center"/>
      <protection locked="0"/>
    </xf>
    <xf numFmtId="0" fontId="38" fillId="11" borderId="26" xfId="0" applyFont="1" applyFill="1" applyBorder="1" applyAlignment="1">
      <alignment horizontal="center" vertical="center" wrapText="1"/>
    </xf>
    <xf numFmtId="0" fontId="38" fillId="11" borderId="50" xfId="0" applyFont="1" applyFill="1" applyBorder="1" applyAlignment="1">
      <alignment horizontal="center" vertical="center" wrapText="1"/>
    </xf>
    <xf numFmtId="0" fontId="25" fillId="12" borderId="26" xfId="4" applyFont="1" applyFill="1" applyBorder="1" applyAlignment="1" applyProtection="1">
      <alignment horizontal="center" vertical="center"/>
      <protection locked="0"/>
    </xf>
    <xf numFmtId="0" fontId="25" fillId="12" borderId="50" xfId="4" applyFont="1" applyFill="1" applyBorder="1" applyAlignment="1" applyProtection="1">
      <alignment horizontal="center" vertical="center"/>
      <protection locked="0"/>
    </xf>
    <xf numFmtId="0" fontId="25" fillId="12" borderId="47" xfId="4" applyFont="1" applyFill="1" applyBorder="1" applyAlignment="1" applyProtection="1">
      <alignment horizontal="center" vertical="center"/>
      <protection locked="0"/>
    </xf>
    <xf numFmtId="0" fontId="38" fillId="11" borderId="47" xfId="0" applyFont="1" applyFill="1" applyBorder="1" applyAlignment="1">
      <alignment horizontal="center" vertical="center" wrapText="1"/>
    </xf>
    <xf numFmtId="0" fontId="19" fillId="10" borderId="55" xfId="0" applyFont="1" applyFill="1" applyBorder="1" applyAlignment="1">
      <alignment horizontal="center" vertical="center"/>
    </xf>
    <xf numFmtId="0" fontId="19" fillId="10" borderId="56" xfId="0" applyFont="1" applyFill="1" applyBorder="1" applyAlignment="1">
      <alignment horizontal="center" vertical="center"/>
    </xf>
    <xf numFmtId="0" fontId="19" fillId="10" borderId="15" xfId="0" applyFont="1" applyFill="1" applyBorder="1" applyAlignment="1">
      <alignment horizontal="center" vertical="center"/>
    </xf>
    <xf numFmtId="0" fontId="19" fillId="12" borderId="36" xfId="4" applyFont="1" applyFill="1" applyBorder="1" applyAlignment="1" applyProtection="1">
      <alignment horizontal="center" vertical="center"/>
      <protection locked="0"/>
    </xf>
    <xf numFmtId="0" fontId="19" fillId="12" borderId="61" xfId="4" applyFont="1" applyFill="1" applyBorder="1" applyAlignment="1" applyProtection="1">
      <alignment horizontal="center" vertical="center"/>
      <protection locked="0"/>
    </xf>
    <xf numFmtId="0" fontId="19" fillId="12" borderId="53" xfId="4" applyFont="1" applyFill="1" applyBorder="1" applyAlignment="1" applyProtection="1">
      <alignment horizontal="center" vertical="center"/>
      <protection locked="0"/>
    </xf>
    <xf numFmtId="0" fontId="19" fillId="12" borderId="33" xfId="4" applyFont="1" applyFill="1" applyBorder="1" applyAlignment="1" applyProtection="1">
      <alignment horizontal="center" vertical="center"/>
      <protection locked="0"/>
    </xf>
    <xf numFmtId="0" fontId="19" fillId="12" borderId="40" xfId="4" applyFont="1" applyFill="1" applyBorder="1" applyAlignment="1" applyProtection="1">
      <alignment horizontal="center" vertical="center"/>
      <protection locked="0"/>
    </xf>
    <xf numFmtId="10" fontId="19" fillId="12" borderId="26" xfId="4" applyNumberFormat="1" applyFont="1" applyFill="1" applyBorder="1" applyAlignment="1" applyProtection="1">
      <alignment horizontal="center" vertical="center"/>
      <protection locked="0"/>
    </xf>
    <xf numFmtId="10" fontId="19" fillId="12" borderId="47" xfId="4" applyNumberFormat="1" applyFont="1" applyFill="1" applyBorder="1" applyAlignment="1" applyProtection="1">
      <alignment horizontal="center" vertical="center"/>
      <protection locked="0"/>
    </xf>
    <xf numFmtId="0" fontId="19" fillId="12" borderId="66" xfId="4" applyFont="1" applyFill="1" applyBorder="1" applyAlignment="1" applyProtection="1">
      <alignment horizontal="center" vertical="center"/>
      <protection locked="0"/>
    </xf>
    <xf numFmtId="0" fontId="43" fillId="3" borderId="17" xfId="0" applyFont="1" applyFill="1" applyBorder="1" applyAlignment="1">
      <alignment horizontal="center" vertical="center"/>
    </xf>
    <xf numFmtId="0" fontId="42" fillId="3" borderId="16" xfId="0" applyFont="1" applyFill="1" applyBorder="1" applyAlignment="1">
      <alignment horizontal="center" vertical="center" wrapText="1"/>
    </xf>
    <xf numFmtId="0" fontId="42" fillId="3" borderId="17" xfId="0" applyFont="1" applyFill="1" applyBorder="1" applyAlignment="1">
      <alignment horizontal="center" vertical="center" wrapText="1"/>
    </xf>
    <xf numFmtId="0" fontId="45" fillId="3" borderId="21" xfId="1" applyFont="1" applyFill="1" applyBorder="1" applyAlignment="1" applyProtection="1">
      <alignment horizontal="center" vertical="center" wrapText="1"/>
    </xf>
    <xf numFmtId="0" fontId="45" fillId="3" borderId="22" xfId="1" applyFont="1" applyFill="1" applyBorder="1" applyAlignment="1" applyProtection="1">
      <alignment horizontal="center" vertical="center" wrapText="1"/>
    </xf>
    <xf numFmtId="0" fontId="44" fillId="2" borderId="26" xfId="0" applyFont="1" applyFill="1" applyBorder="1" applyAlignment="1">
      <alignment horizontal="center" vertical="center"/>
    </xf>
    <xf numFmtId="0" fontId="44" fillId="2" borderId="46" xfId="0" applyFont="1" applyFill="1" applyBorder="1" applyAlignment="1">
      <alignment horizontal="center" vertical="center"/>
    </xf>
    <xf numFmtId="0" fontId="44" fillId="2" borderId="50" xfId="0" applyFont="1" applyFill="1" applyBorder="1" applyAlignment="1">
      <alignment horizontal="center" vertical="center"/>
    </xf>
    <xf numFmtId="0" fontId="25" fillId="12" borderId="38" xfId="4" applyFont="1" applyFill="1" applyBorder="1" applyAlignment="1" applyProtection="1">
      <alignment horizontal="center" vertical="center"/>
      <protection locked="0"/>
    </xf>
    <xf numFmtId="0" fontId="25" fillId="12" borderId="57" xfId="4" applyFont="1" applyFill="1" applyBorder="1" applyAlignment="1" applyProtection="1">
      <alignment horizontal="center" vertical="center"/>
      <protection locked="0"/>
    </xf>
    <xf numFmtId="0" fontId="19" fillId="0" borderId="33" xfId="0" applyFont="1" applyBorder="1" applyAlignment="1">
      <alignment horizontal="left" vertical="center" wrapText="1" indent="1"/>
    </xf>
    <xf numFmtId="0" fontId="19" fillId="0" borderId="66" xfId="0" applyFont="1" applyBorder="1" applyAlignment="1">
      <alignment horizontal="left" vertical="center" wrapText="1" indent="1"/>
    </xf>
    <xf numFmtId="0" fontId="38" fillId="16" borderId="26" xfId="0" applyFont="1" applyFill="1" applyBorder="1" applyAlignment="1">
      <alignment horizontal="center" vertical="center" wrapText="1"/>
    </xf>
    <xf numFmtId="0" fontId="38" fillId="16" borderId="50" xfId="0" applyFont="1" applyFill="1" applyBorder="1" applyAlignment="1">
      <alignment horizontal="center" vertical="center" wrapText="1"/>
    </xf>
    <xf numFmtId="0" fontId="25" fillId="16" borderId="38" xfId="4" applyFont="1" applyFill="1" applyBorder="1" applyAlignment="1" applyProtection="1">
      <alignment horizontal="center" vertical="center"/>
      <protection locked="0"/>
    </xf>
    <xf numFmtId="0" fontId="25" fillId="16" borderId="57" xfId="4" applyFont="1" applyFill="1" applyBorder="1" applyAlignment="1" applyProtection="1">
      <alignment horizontal="center" vertical="center"/>
      <protection locked="0"/>
    </xf>
    <xf numFmtId="0" fontId="38" fillId="11" borderId="43" xfId="0" applyFont="1" applyFill="1" applyBorder="1" applyAlignment="1">
      <alignment horizontal="center" vertical="center"/>
    </xf>
    <xf numFmtId="0" fontId="19" fillId="16" borderId="45" xfId="4" applyFont="1" applyFill="1" applyBorder="1" applyAlignment="1" applyProtection="1">
      <alignment horizontal="center" vertical="center" wrapText="1"/>
      <protection locked="0"/>
    </xf>
    <xf numFmtId="0" fontId="19" fillId="16" borderId="46" xfId="4" applyFont="1" applyFill="1" applyBorder="1" applyAlignment="1" applyProtection="1">
      <alignment horizontal="center" vertical="center" wrapText="1"/>
      <protection locked="0"/>
    </xf>
    <xf numFmtId="0" fontId="19" fillId="16" borderId="47" xfId="4" applyFont="1" applyFill="1" applyBorder="1" applyAlignment="1" applyProtection="1">
      <alignment horizontal="center" vertical="center" wrapText="1"/>
      <protection locked="0"/>
    </xf>
    <xf numFmtId="0" fontId="19" fillId="12" borderId="45" xfId="4" applyFont="1" applyFill="1" applyBorder="1" applyAlignment="1" applyProtection="1">
      <alignment horizontal="center" vertical="center" wrapText="1"/>
      <protection locked="0"/>
    </xf>
    <xf numFmtId="0" fontId="19" fillId="12" borderId="46" xfId="4" applyFont="1" applyFill="1" applyBorder="1" applyAlignment="1" applyProtection="1">
      <alignment horizontal="center" vertical="center" wrapText="1"/>
      <protection locked="0"/>
    </xf>
    <xf numFmtId="0" fontId="19" fillId="12" borderId="47" xfId="4" applyFont="1" applyFill="1" applyBorder="1" applyAlignment="1" applyProtection="1">
      <alignment horizontal="center" vertical="center" wrapText="1"/>
      <protection locked="0"/>
    </xf>
    <xf numFmtId="0" fontId="19" fillId="12" borderId="26" xfId="4" applyFont="1" applyFill="1" applyBorder="1" applyAlignment="1" applyProtection="1">
      <alignment horizontal="center" vertical="center" wrapText="1"/>
      <protection locked="0"/>
    </xf>
    <xf numFmtId="0" fontId="19" fillId="0" borderId="30" xfId="0" applyFont="1" applyBorder="1" applyAlignment="1">
      <alignment horizontal="left" vertical="center" wrapText="1" indent="1"/>
    </xf>
    <xf numFmtId="0" fontId="19" fillId="0" borderId="67" xfId="0" applyFont="1" applyBorder="1" applyAlignment="1">
      <alignment horizontal="left" vertical="center" wrapText="1" indent="1"/>
    </xf>
    <xf numFmtId="0" fontId="19" fillId="0" borderId="63" xfId="0" applyFont="1" applyBorder="1" applyAlignment="1">
      <alignment horizontal="left" vertical="center" wrapText="1" indent="1"/>
    </xf>
    <xf numFmtId="0" fontId="19" fillId="0" borderId="40" xfId="0" applyFont="1" applyBorder="1" applyAlignment="1">
      <alignment horizontal="left" vertical="center" wrapText="1" indent="1"/>
    </xf>
    <xf numFmtId="0" fontId="19" fillId="10" borderId="34" xfId="0" applyFont="1" applyFill="1" applyBorder="1" applyAlignment="1">
      <alignment horizontal="left" vertical="center" wrapText="1" indent="1"/>
    </xf>
    <xf numFmtId="0" fontId="19" fillId="10" borderId="4" xfId="0" applyFont="1" applyFill="1" applyBorder="1" applyAlignment="1">
      <alignment horizontal="left" vertical="center" wrapText="1" indent="1"/>
    </xf>
    <xf numFmtId="0" fontId="19" fillId="10" borderId="35" xfId="0" applyFont="1" applyFill="1" applyBorder="1" applyAlignment="1">
      <alignment horizontal="left" vertical="center" wrapText="1" indent="1"/>
    </xf>
    <xf numFmtId="0" fontId="19" fillId="10" borderId="40" xfId="0" applyFont="1" applyFill="1" applyBorder="1" applyAlignment="1">
      <alignment horizontal="left" vertical="center" wrapText="1" indent="1"/>
    </xf>
    <xf numFmtId="0" fontId="38" fillId="16" borderId="42" xfId="0" applyFont="1" applyFill="1" applyBorder="1" applyAlignment="1">
      <alignment horizontal="center" vertical="center"/>
    </xf>
    <xf numFmtId="0" fontId="38" fillId="16" borderId="43" xfId="0" applyFont="1" applyFill="1" applyBorder="1" applyAlignment="1">
      <alignment horizontal="center" vertical="center"/>
    </xf>
    <xf numFmtId="0" fontId="38" fillId="16" borderId="44" xfId="0" applyFont="1" applyFill="1" applyBorder="1" applyAlignment="1">
      <alignment horizontal="center" vertical="center"/>
    </xf>
    <xf numFmtId="0" fontId="38" fillId="11" borderId="42" xfId="0" applyFont="1" applyFill="1" applyBorder="1" applyAlignment="1">
      <alignment horizontal="center" vertical="center"/>
    </xf>
    <xf numFmtId="0" fontId="19" fillId="0" borderId="7" xfId="0" applyFont="1" applyBorder="1" applyAlignment="1">
      <alignment horizontal="left" vertical="center" wrapText="1" indent="1"/>
    </xf>
    <xf numFmtId="0" fontId="19" fillId="0" borderId="5" xfId="0" applyFont="1" applyBorder="1" applyAlignment="1">
      <alignment horizontal="left" vertical="center" wrapText="1" indent="1"/>
    </xf>
    <xf numFmtId="0" fontId="19" fillId="0" borderId="11" xfId="0" applyFont="1" applyBorder="1" applyAlignment="1">
      <alignment horizontal="left" vertical="center" wrapText="1" indent="1"/>
    </xf>
    <xf numFmtId="0" fontId="19" fillId="0" borderId="8" xfId="0" applyFont="1" applyBorder="1" applyAlignment="1">
      <alignment horizontal="left" vertical="center" wrapText="1" indent="1"/>
    </xf>
    <xf numFmtId="0" fontId="19" fillId="0" borderId="6" xfId="0" applyFont="1" applyBorder="1" applyAlignment="1">
      <alignment horizontal="left" vertical="center" wrapText="1" indent="1"/>
    </xf>
    <xf numFmtId="0" fontId="19" fillId="0" borderId="13" xfId="0" applyFont="1" applyBorder="1" applyAlignment="1">
      <alignment horizontal="left" vertical="center" wrapText="1" indent="1"/>
    </xf>
    <xf numFmtId="0" fontId="25" fillId="16" borderId="26" xfId="4" applyFont="1" applyFill="1" applyBorder="1" applyAlignment="1" applyProtection="1">
      <alignment horizontal="center" vertical="center"/>
      <protection locked="0"/>
    </xf>
    <xf numFmtId="0" fontId="25" fillId="16" borderId="50" xfId="4" applyFont="1" applyFill="1" applyBorder="1" applyAlignment="1" applyProtection="1">
      <alignment horizontal="center" vertical="center"/>
      <protection locked="0"/>
    </xf>
    <xf numFmtId="0" fontId="19" fillId="10" borderId="39" xfId="0" applyFont="1" applyFill="1" applyBorder="1" applyAlignment="1">
      <alignment horizontal="center" vertical="center"/>
    </xf>
    <xf numFmtId="0" fontId="19" fillId="10" borderId="14" xfId="0" applyFont="1" applyFill="1" applyBorder="1" applyAlignment="1">
      <alignment horizontal="center" vertical="center"/>
    </xf>
    <xf numFmtId="0" fontId="19" fillId="10" borderId="27" xfId="0" applyFont="1" applyFill="1" applyBorder="1" applyAlignment="1">
      <alignment horizontal="center" vertical="center"/>
    </xf>
    <xf numFmtId="0" fontId="25" fillId="12" borderId="41" xfId="4" applyFont="1" applyFill="1" applyBorder="1" applyAlignment="1" applyProtection="1">
      <alignment horizontal="center" vertical="center"/>
      <protection locked="0"/>
    </xf>
    <xf numFmtId="0" fontId="19" fillId="10" borderId="67" xfId="0" applyFont="1" applyFill="1" applyBorder="1" applyAlignment="1">
      <alignment horizontal="left" vertical="center" wrapText="1" indent="1"/>
    </xf>
    <xf numFmtId="0" fontId="19" fillId="10" borderId="63" xfId="0" applyFont="1" applyFill="1" applyBorder="1" applyAlignment="1">
      <alignment horizontal="left" vertical="center" wrapText="1" indent="1"/>
    </xf>
    <xf numFmtId="0" fontId="19" fillId="8" borderId="26" xfId="4" applyFont="1" applyBorder="1" applyAlignment="1" applyProtection="1">
      <alignment horizontal="center" vertical="center" wrapText="1"/>
      <protection locked="0"/>
    </xf>
    <xf numFmtId="0" fontId="19" fillId="8" borderId="47" xfId="4" applyFont="1" applyBorder="1" applyAlignment="1" applyProtection="1">
      <alignment horizontal="center" vertical="center" wrapText="1"/>
      <protection locked="0"/>
    </xf>
    <xf numFmtId="10" fontId="19" fillId="12" borderId="50" xfId="4" applyNumberFormat="1" applyFont="1" applyFill="1" applyBorder="1" applyAlignment="1" applyProtection="1">
      <alignment horizontal="center" vertical="center"/>
      <protection locked="0"/>
    </xf>
    <xf numFmtId="0" fontId="19" fillId="10" borderId="33" xfId="0" applyFont="1" applyFill="1" applyBorder="1" applyAlignment="1">
      <alignment horizontal="left" vertical="center" wrapText="1" indent="1"/>
    </xf>
    <xf numFmtId="0" fontId="19" fillId="10" borderId="65" xfId="0" applyFont="1" applyFill="1" applyBorder="1" applyAlignment="1">
      <alignment horizontal="left" vertical="center" wrapText="1" indent="1"/>
    </xf>
    <xf numFmtId="0" fontId="19" fillId="10" borderId="66" xfId="0" applyFont="1" applyFill="1" applyBorder="1" applyAlignment="1">
      <alignment horizontal="left" vertical="center" wrapText="1" indent="1"/>
    </xf>
    <xf numFmtId="0" fontId="19" fillId="16" borderId="49" xfId="4" applyFont="1" applyFill="1" applyBorder="1" applyAlignment="1" applyProtection="1">
      <alignment horizontal="center" vertical="center"/>
      <protection locked="0"/>
    </xf>
    <xf numFmtId="0" fontId="19" fillId="16" borderId="59" xfId="4" applyFont="1" applyFill="1" applyBorder="1" applyAlignment="1" applyProtection="1">
      <alignment horizontal="center" vertical="center"/>
      <protection locked="0"/>
    </xf>
    <xf numFmtId="0" fontId="19" fillId="16" borderId="36" xfId="4" applyFont="1" applyFill="1" applyBorder="1" applyAlignment="1" applyProtection="1">
      <alignment horizontal="center" vertical="center"/>
      <protection locked="0"/>
    </xf>
    <xf numFmtId="0" fontId="19" fillId="16" borderId="61" xfId="4" applyFont="1" applyFill="1" applyBorder="1" applyAlignment="1" applyProtection="1">
      <alignment horizontal="center" vertical="center"/>
      <protection locked="0"/>
    </xf>
    <xf numFmtId="0" fontId="19" fillId="16" borderId="33" xfId="4" applyFont="1" applyFill="1" applyBorder="1" applyAlignment="1" applyProtection="1">
      <alignment horizontal="center" vertical="center"/>
      <protection locked="0"/>
    </xf>
    <xf numFmtId="0" fontId="19" fillId="16" borderId="66" xfId="4" applyFont="1" applyFill="1" applyBorder="1" applyAlignment="1" applyProtection="1">
      <alignment horizontal="center" vertical="center"/>
      <protection locked="0"/>
    </xf>
    <xf numFmtId="0" fontId="19" fillId="12" borderId="30" xfId="4" applyFont="1" applyFill="1" applyBorder="1" applyAlignment="1" applyProtection="1">
      <alignment horizontal="center" vertical="center"/>
      <protection locked="0"/>
    </xf>
    <xf numFmtId="0" fontId="19" fillId="12" borderId="63" xfId="4" applyFont="1" applyFill="1" applyBorder="1" applyAlignment="1" applyProtection="1">
      <alignment horizontal="center" vertical="center"/>
      <protection locked="0"/>
    </xf>
    <xf numFmtId="0" fontId="19" fillId="16" borderId="40" xfId="4" applyFont="1" applyFill="1" applyBorder="1" applyAlignment="1" applyProtection="1">
      <alignment horizontal="center" vertical="center"/>
      <protection locked="0"/>
    </xf>
    <xf numFmtId="0" fontId="19" fillId="12" borderId="4" xfId="4" applyFont="1" applyFill="1" applyBorder="1" applyAlignment="1" applyProtection="1">
      <alignment horizontal="center" vertical="center"/>
      <protection locked="0"/>
    </xf>
    <xf numFmtId="0" fontId="19" fillId="16" borderId="54" xfId="4" applyFont="1" applyFill="1" applyBorder="1" applyAlignment="1" applyProtection="1">
      <alignment horizontal="center" vertical="center"/>
      <protection locked="0"/>
    </xf>
    <xf numFmtId="0" fontId="19" fillId="16" borderId="53" xfId="4" applyFont="1" applyFill="1" applyBorder="1" applyAlignment="1" applyProtection="1">
      <alignment horizontal="center" vertical="center"/>
      <protection locked="0"/>
    </xf>
    <xf numFmtId="0" fontId="19" fillId="16" borderId="5" xfId="0" applyFont="1" applyFill="1" applyBorder="1" applyAlignment="1">
      <alignment horizontal="left" vertical="center" wrapText="1" indent="1"/>
    </xf>
    <xf numFmtId="0" fontId="19" fillId="16" borderId="11" xfId="0" applyFont="1" applyFill="1" applyBorder="1" applyAlignment="1">
      <alignment horizontal="left" vertical="center" wrapText="1" indent="1"/>
    </xf>
    <xf numFmtId="0" fontId="19" fillId="16" borderId="33" xfId="0" applyFont="1" applyFill="1" applyBorder="1" applyAlignment="1">
      <alignment horizontal="left" vertical="center" wrapText="1" indent="1"/>
    </xf>
    <xf numFmtId="0" fontId="19" fillId="16" borderId="65" xfId="0" applyFont="1" applyFill="1" applyBorder="1" applyAlignment="1">
      <alignment horizontal="left" vertical="center" wrapText="1" indent="1"/>
    </xf>
    <xf numFmtId="0" fontId="19" fillId="16" borderId="66" xfId="0" applyFont="1" applyFill="1" applyBorder="1" applyAlignment="1">
      <alignment horizontal="left" vertical="center" wrapText="1" indent="1"/>
    </xf>
    <xf numFmtId="0" fontId="19" fillId="16" borderId="34" xfId="0" applyFont="1" applyFill="1" applyBorder="1" applyAlignment="1">
      <alignment horizontal="left" vertical="center" wrapText="1" indent="1"/>
    </xf>
    <xf numFmtId="0" fontId="19" fillId="16" borderId="4" xfId="0" applyFont="1" applyFill="1" applyBorder="1" applyAlignment="1">
      <alignment horizontal="left" vertical="center" wrapText="1" indent="1"/>
    </xf>
    <xf numFmtId="0" fontId="19" fillId="16" borderId="35" xfId="0" applyFont="1" applyFill="1" applyBorder="1" applyAlignment="1">
      <alignment horizontal="left" vertical="center" wrapText="1" indent="1"/>
    </xf>
    <xf numFmtId="0" fontId="19" fillId="16" borderId="40" xfId="0" applyFont="1" applyFill="1" applyBorder="1" applyAlignment="1">
      <alignment horizontal="left" vertical="center" wrapText="1" indent="1"/>
    </xf>
    <xf numFmtId="0" fontId="38" fillId="16" borderId="52" xfId="0" applyFont="1" applyFill="1" applyBorder="1" applyAlignment="1">
      <alignment horizontal="center" vertical="center"/>
    </xf>
    <xf numFmtId="0" fontId="38" fillId="11" borderId="52" xfId="0" applyFont="1" applyFill="1" applyBorder="1" applyAlignment="1">
      <alignment horizontal="center" vertical="center"/>
    </xf>
    <xf numFmtId="0" fontId="19" fillId="16" borderId="26" xfId="4" applyFont="1" applyFill="1" applyBorder="1" applyAlignment="1" applyProtection="1">
      <alignment horizontal="center" vertical="center"/>
      <protection locked="0"/>
    </xf>
    <xf numFmtId="0" fontId="19" fillId="16" borderId="50" xfId="4" applyFont="1" applyFill="1" applyBorder="1" applyAlignment="1" applyProtection="1">
      <alignment horizontal="center" vertical="center"/>
      <protection locked="0"/>
    </xf>
    <xf numFmtId="0" fontId="19" fillId="12" borderId="50" xfId="4" applyFont="1" applyFill="1" applyBorder="1" applyAlignment="1" applyProtection="1">
      <alignment horizontal="center" vertical="center"/>
      <protection locked="0"/>
    </xf>
    <xf numFmtId="0" fontId="19" fillId="16" borderId="38" xfId="4" applyFont="1" applyFill="1" applyBorder="1" applyAlignment="1" applyProtection="1">
      <alignment horizontal="center" vertical="center"/>
      <protection locked="0"/>
    </xf>
    <xf numFmtId="0" fontId="19" fillId="16" borderId="57" xfId="4" applyFont="1" applyFill="1" applyBorder="1" applyAlignment="1" applyProtection="1">
      <alignment horizontal="center" vertical="center"/>
      <protection locked="0"/>
    </xf>
    <xf numFmtId="0" fontId="19" fillId="12" borderId="38" xfId="4" applyFont="1" applyFill="1" applyBorder="1" applyAlignment="1" applyProtection="1">
      <alignment horizontal="center" vertical="center"/>
      <protection locked="0"/>
    </xf>
    <xf numFmtId="0" fontId="19" fillId="12" borderId="57" xfId="4" applyFont="1" applyFill="1" applyBorder="1" applyAlignment="1" applyProtection="1">
      <alignment horizontal="center" vertical="center"/>
      <protection locked="0"/>
    </xf>
    <xf numFmtId="0" fontId="19" fillId="16" borderId="50" xfId="4" applyFont="1" applyFill="1" applyBorder="1" applyAlignment="1" applyProtection="1">
      <alignment horizontal="center" vertical="center" wrapText="1"/>
      <protection locked="0"/>
    </xf>
    <xf numFmtId="0" fontId="19" fillId="16" borderId="30" xfId="0" applyFont="1" applyFill="1" applyBorder="1" applyAlignment="1">
      <alignment horizontal="left" vertical="center" wrapText="1" indent="1"/>
    </xf>
    <xf numFmtId="0" fontId="19" fillId="16" borderId="67" xfId="0" applyFont="1" applyFill="1" applyBorder="1" applyAlignment="1">
      <alignment horizontal="left" vertical="center" wrapText="1" indent="1"/>
    </xf>
    <xf numFmtId="0" fontId="19" fillId="16" borderId="63" xfId="0" applyFont="1" applyFill="1" applyBorder="1" applyAlignment="1">
      <alignment horizontal="left" vertical="center" wrapText="1" indent="1"/>
    </xf>
    <xf numFmtId="0" fontId="19" fillId="16" borderId="6" xfId="0" applyFont="1" applyFill="1" applyBorder="1" applyAlignment="1">
      <alignment horizontal="left" vertical="center" wrapText="1" indent="1"/>
    </xf>
    <xf numFmtId="0" fontId="19" fillId="16" borderId="13" xfId="0" applyFont="1" applyFill="1" applyBorder="1" applyAlignment="1">
      <alignment horizontal="left" vertical="center" wrapText="1" indent="1"/>
    </xf>
    <xf numFmtId="0" fontId="19" fillId="16" borderId="26" xfId="4" applyFont="1" applyFill="1" applyBorder="1" applyAlignment="1" applyProtection="1">
      <alignment horizontal="center" vertical="center" wrapText="1"/>
      <protection locked="0"/>
    </xf>
    <xf numFmtId="0" fontId="19" fillId="8" borderId="26" xfId="4" applyFont="1" applyBorder="1" applyAlignment="1" applyProtection="1">
      <alignment horizontal="center" vertical="center"/>
      <protection locked="0"/>
    </xf>
    <xf numFmtId="0" fontId="19" fillId="8" borderId="47" xfId="4" applyFont="1" applyBorder="1" applyAlignment="1" applyProtection="1">
      <alignment horizontal="center" vertical="center"/>
      <protection locked="0"/>
    </xf>
    <xf numFmtId="0" fontId="19" fillId="12" borderId="46" xfId="4" applyFont="1" applyFill="1" applyBorder="1" applyAlignment="1" applyProtection="1">
      <alignment horizontal="center" vertical="center"/>
      <protection locked="0"/>
    </xf>
    <xf numFmtId="0" fontId="19" fillId="12" borderId="50" xfId="4" applyFont="1" applyFill="1" applyBorder="1" applyAlignment="1" applyProtection="1">
      <alignment horizontal="center" vertical="center" wrapText="1"/>
      <protection locked="0"/>
    </xf>
    <xf numFmtId="0" fontId="19" fillId="0" borderId="4" xfId="0" applyFont="1" applyBorder="1" applyAlignment="1">
      <alignment horizontal="left" vertical="center" wrapText="1" indent="1"/>
    </xf>
    <xf numFmtId="0" fontId="38" fillId="11" borderId="46" xfId="0" applyFont="1" applyFill="1" applyBorder="1" applyAlignment="1">
      <alignment horizontal="center" vertical="center" wrapText="1"/>
    </xf>
    <xf numFmtId="0" fontId="19" fillId="8" borderId="46" xfId="4" applyFont="1" applyBorder="1" applyAlignment="1" applyProtection="1">
      <alignment horizontal="center" vertical="center"/>
      <protection locked="0"/>
    </xf>
    <xf numFmtId="10" fontId="19" fillId="8" borderId="46" xfId="4" applyNumberFormat="1" applyFont="1" applyBorder="1" applyAlignment="1" applyProtection="1">
      <alignment horizontal="center" vertical="center" wrapText="1"/>
      <protection locked="0"/>
    </xf>
    <xf numFmtId="10" fontId="19" fillId="8" borderId="50" xfId="4" applyNumberFormat="1" applyFont="1" applyBorder="1" applyAlignment="1" applyProtection="1">
      <alignment horizontal="center" vertical="center" wrapText="1"/>
      <protection locked="0"/>
    </xf>
    <xf numFmtId="0" fontId="19" fillId="8" borderId="46" xfId="4" applyFont="1" applyBorder="1" applyAlignment="1" applyProtection="1">
      <alignment horizontal="center" vertical="center" wrapText="1"/>
      <protection locked="0"/>
    </xf>
    <xf numFmtId="10" fontId="19" fillId="8" borderId="26" xfId="4" applyNumberFormat="1" applyFont="1" applyBorder="1" applyAlignment="1" applyProtection="1">
      <alignment horizontal="center" vertical="center" wrapText="1"/>
      <protection locked="0"/>
    </xf>
    <xf numFmtId="9" fontId="19" fillId="12" borderId="45" xfId="4" applyNumberFormat="1" applyFont="1" applyFill="1" applyBorder="1" applyAlignment="1" applyProtection="1">
      <alignment horizontal="center" vertical="center" wrapText="1"/>
      <protection locked="0"/>
    </xf>
    <xf numFmtId="0" fontId="38" fillId="11" borderId="43" xfId="0" applyFont="1" applyFill="1" applyBorder="1" applyAlignment="1">
      <alignment horizontal="center" vertical="center" wrapText="1"/>
    </xf>
    <xf numFmtId="0" fontId="38" fillId="11" borderId="52" xfId="0" applyFont="1" applyFill="1" applyBorder="1" applyAlignment="1">
      <alignment horizontal="center" vertical="center" wrapText="1"/>
    </xf>
    <xf numFmtId="0" fontId="38" fillId="11" borderId="42" xfId="0" applyFont="1" applyFill="1" applyBorder="1" applyAlignment="1">
      <alignment horizontal="center" vertical="center" wrapText="1"/>
    </xf>
    <xf numFmtId="0" fontId="19" fillId="12" borderId="36" xfId="4" applyFont="1" applyFill="1" applyBorder="1" applyAlignment="1" applyProtection="1">
      <alignment horizontal="center" vertical="center" wrapText="1"/>
      <protection locked="0"/>
    </xf>
    <xf numFmtId="0" fontId="19" fillId="12" borderId="53" xfId="4" applyFont="1" applyFill="1" applyBorder="1" applyAlignment="1" applyProtection="1">
      <alignment horizontal="center" vertical="center" wrapText="1"/>
      <protection locked="0"/>
    </xf>
    <xf numFmtId="0" fontId="19" fillId="12" borderId="33" xfId="4" applyFont="1" applyFill="1" applyBorder="1" applyAlignment="1" applyProtection="1">
      <alignment horizontal="center" vertical="center" wrapText="1"/>
      <protection locked="0"/>
    </xf>
    <xf numFmtId="0" fontId="19" fillId="12" borderId="40" xfId="4" applyFont="1" applyFill="1" applyBorder="1" applyAlignment="1" applyProtection="1">
      <alignment horizontal="center" vertical="center" wrapText="1"/>
      <protection locked="0"/>
    </xf>
    <xf numFmtId="0" fontId="19" fillId="8" borderId="36" xfId="4" applyFont="1" applyBorder="1" applyAlignment="1" applyProtection="1">
      <alignment horizontal="center" vertical="center" wrapText="1"/>
      <protection locked="0"/>
    </xf>
    <xf numFmtId="0" fontId="19" fillId="8" borderId="53" xfId="4" applyFont="1" applyBorder="1" applyAlignment="1" applyProtection="1">
      <alignment horizontal="center" vertical="center" wrapText="1"/>
      <protection locked="0"/>
    </xf>
    <xf numFmtId="0" fontId="19" fillId="8" borderId="33" xfId="4" applyFont="1" applyBorder="1" applyAlignment="1" applyProtection="1">
      <alignment horizontal="center" vertical="center" wrapText="1"/>
      <protection locked="0"/>
    </xf>
    <xf numFmtId="0" fontId="19" fillId="8" borderId="40" xfId="4" applyFont="1" applyBorder="1" applyAlignment="1" applyProtection="1">
      <alignment horizontal="center" vertical="center" wrapText="1"/>
      <protection locked="0"/>
    </xf>
    <xf numFmtId="0" fontId="25" fillId="8" borderId="26" xfId="4" applyFont="1" applyBorder="1" applyAlignment="1" applyProtection="1">
      <alignment horizontal="center" vertical="center" wrapText="1"/>
      <protection locked="0"/>
    </xf>
    <xf numFmtId="0" fontId="25" fillId="8" borderId="47" xfId="4" applyFont="1" applyBorder="1" applyAlignment="1" applyProtection="1">
      <alignment horizontal="center" vertical="center" wrapText="1"/>
      <protection locked="0"/>
    </xf>
    <xf numFmtId="0" fontId="25" fillId="12" borderId="26" xfId="4" applyFont="1" applyFill="1" applyBorder="1" applyAlignment="1" applyProtection="1">
      <alignment horizontal="center" vertical="center" wrapText="1"/>
      <protection locked="0"/>
    </xf>
    <xf numFmtId="0" fontId="25" fillId="12" borderId="47" xfId="4" applyFont="1" applyFill="1" applyBorder="1" applyAlignment="1" applyProtection="1">
      <alignment horizontal="center" vertical="center" wrapText="1"/>
      <protection locked="0"/>
    </xf>
    <xf numFmtId="0" fontId="25" fillId="12" borderId="30" xfId="4" applyFont="1" applyFill="1" applyBorder="1" applyAlignment="1" applyProtection="1">
      <alignment horizontal="center" vertical="center"/>
      <protection locked="0"/>
    </xf>
    <xf numFmtId="0" fontId="25" fillId="12" borderId="4" xfId="4" applyFont="1" applyFill="1" applyBorder="1" applyAlignment="1" applyProtection="1">
      <alignment horizontal="center" vertical="center"/>
      <protection locked="0"/>
    </xf>
    <xf numFmtId="0" fontId="25" fillId="12" borderId="36" xfId="4" applyFont="1" applyFill="1" applyBorder="1" applyAlignment="1" applyProtection="1">
      <alignment horizontal="center" vertical="center"/>
      <protection locked="0"/>
    </xf>
    <xf numFmtId="0" fontId="25" fillId="12" borderId="53" xfId="4" applyFont="1" applyFill="1" applyBorder="1" applyAlignment="1" applyProtection="1">
      <alignment horizontal="center" vertical="center"/>
      <protection locked="0"/>
    </xf>
    <xf numFmtId="0" fontId="25" fillId="12" borderId="63" xfId="4" applyFont="1" applyFill="1" applyBorder="1" applyAlignment="1" applyProtection="1">
      <alignment horizontal="center" vertical="center"/>
      <protection locked="0"/>
    </xf>
    <xf numFmtId="0" fontId="25" fillId="12" borderId="61" xfId="4" applyFont="1" applyFill="1" applyBorder="1" applyAlignment="1" applyProtection="1">
      <alignment horizontal="center" vertical="center"/>
      <protection locked="0"/>
    </xf>
    <xf numFmtId="0" fontId="25" fillId="16" borderId="49" xfId="4" applyFont="1" applyFill="1" applyBorder="1" applyAlignment="1" applyProtection="1">
      <alignment horizontal="center" vertical="center"/>
      <protection locked="0"/>
    </xf>
    <xf numFmtId="0" fontId="25" fillId="16" borderId="59" xfId="4" applyFont="1" applyFill="1" applyBorder="1" applyAlignment="1" applyProtection="1">
      <alignment horizontal="center" vertical="center"/>
      <protection locked="0"/>
    </xf>
    <xf numFmtId="0" fontId="25" fillId="16" borderId="36" xfId="4" applyFont="1" applyFill="1" applyBorder="1" applyAlignment="1" applyProtection="1">
      <alignment horizontal="center" vertical="center"/>
      <protection locked="0"/>
    </xf>
    <xf numFmtId="0" fontId="25" fillId="16" borderId="61" xfId="4" applyFont="1" applyFill="1" applyBorder="1" applyAlignment="1" applyProtection="1">
      <alignment horizontal="center" vertical="center"/>
      <protection locked="0"/>
    </xf>
    <xf numFmtId="0" fontId="25" fillId="16" borderId="54" xfId="4" applyFont="1" applyFill="1" applyBorder="1" applyAlignment="1" applyProtection="1">
      <alignment horizontal="center" vertical="center"/>
      <protection locked="0"/>
    </xf>
    <xf numFmtId="0" fontId="25" fillId="16" borderId="53" xfId="4" applyFont="1" applyFill="1" applyBorder="1" applyAlignment="1" applyProtection="1">
      <alignment horizontal="center" vertical="center"/>
      <protection locked="0"/>
    </xf>
    <xf numFmtId="0" fontId="38" fillId="11" borderId="14" xfId="0" applyFont="1" applyFill="1" applyBorder="1" applyAlignment="1">
      <alignment horizontal="center" vertical="center" wrapText="1"/>
    </xf>
    <xf numFmtId="0" fontId="38" fillId="11" borderId="55" xfId="0" applyFont="1" applyFill="1" applyBorder="1" applyAlignment="1">
      <alignment horizontal="center" vertical="center" wrapText="1"/>
    </xf>
    <xf numFmtId="0" fontId="38" fillId="11" borderId="16" xfId="0" applyFont="1" applyFill="1" applyBorder="1" applyAlignment="1">
      <alignment horizontal="center" vertical="center" wrapText="1"/>
    </xf>
    <xf numFmtId="0" fontId="38" fillId="11" borderId="64" xfId="0" applyFont="1" applyFill="1" applyBorder="1" applyAlignment="1">
      <alignment horizontal="center" vertical="center" wrapText="1"/>
    </xf>
    <xf numFmtId="0" fontId="19" fillId="16" borderId="62" xfId="4" applyFont="1" applyFill="1" applyBorder="1" applyAlignment="1" applyProtection="1">
      <alignment horizontal="center" vertical="center" wrapText="1"/>
      <protection locked="0"/>
    </xf>
    <xf numFmtId="0" fontId="19" fillId="16" borderId="53" xfId="4" applyFont="1" applyFill="1" applyBorder="1" applyAlignment="1" applyProtection="1">
      <alignment horizontal="center" vertical="center" wrapText="1"/>
      <protection locked="0"/>
    </xf>
    <xf numFmtId="0" fontId="19" fillId="16" borderId="35" xfId="4" applyFont="1" applyFill="1" applyBorder="1" applyAlignment="1" applyProtection="1">
      <alignment horizontal="center" vertical="center" wrapText="1"/>
      <protection locked="0"/>
    </xf>
    <xf numFmtId="0" fontId="19" fillId="16" borderId="40" xfId="4" applyFont="1" applyFill="1" applyBorder="1" applyAlignment="1" applyProtection="1">
      <alignment horizontal="center" vertical="center" wrapText="1"/>
      <protection locked="0"/>
    </xf>
    <xf numFmtId="0" fontId="19" fillId="12" borderId="62" xfId="4" applyFont="1" applyFill="1" applyBorder="1" applyAlignment="1" applyProtection="1">
      <alignment horizontal="center" vertical="center" wrapText="1"/>
      <protection locked="0"/>
    </xf>
    <xf numFmtId="0" fontId="23" fillId="0" borderId="0" xfId="0" applyFont="1" applyAlignment="1">
      <alignment horizontal="left" vertical="center"/>
    </xf>
    <xf numFmtId="0" fontId="19" fillId="10" borderId="16" xfId="0" applyFont="1" applyFill="1" applyBorder="1" applyAlignment="1">
      <alignment horizontal="center" vertical="center"/>
    </xf>
    <xf numFmtId="0" fontId="19" fillId="10" borderId="17" xfId="0" applyFont="1" applyFill="1" applyBorder="1" applyAlignment="1">
      <alignment horizontal="center" vertical="center"/>
    </xf>
    <xf numFmtId="0" fontId="19" fillId="10" borderId="18" xfId="0" applyFont="1" applyFill="1" applyBorder="1" applyAlignment="1">
      <alignment horizontal="center" vertical="center"/>
    </xf>
    <xf numFmtId="0" fontId="19" fillId="10" borderId="18" xfId="0" applyFont="1" applyFill="1" applyBorder="1" applyAlignment="1">
      <alignment horizontal="left" vertical="center" wrapText="1" indent="1"/>
    </xf>
    <xf numFmtId="0" fontId="19" fillId="10" borderId="20" xfId="0" applyFont="1" applyFill="1" applyBorder="1" applyAlignment="1">
      <alignment horizontal="left" vertical="center" wrapText="1" indent="1"/>
    </xf>
    <xf numFmtId="0" fontId="19" fillId="10" borderId="23" xfId="0" applyFont="1" applyFill="1" applyBorder="1" applyAlignment="1">
      <alignment horizontal="left" vertical="center" wrapText="1" indent="1"/>
    </xf>
    <xf numFmtId="0" fontId="19" fillId="12" borderId="35" xfId="4" applyFont="1" applyFill="1" applyBorder="1" applyAlignment="1" applyProtection="1">
      <alignment horizontal="center" vertical="center" wrapText="1"/>
      <protection locked="0"/>
    </xf>
    <xf numFmtId="0" fontId="19" fillId="0" borderId="65" xfId="0" applyFont="1" applyBorder="1" applyAlignment="1">
      <alignment horizontal="left" vertical="center" wrapText="1" indent="1"/>
    </xf>
    <xf numFmtId="0" fontId="38" fillId="16" borderId="9" xfId="0" applyFont="1" applyFill="1" applyBorder="1" applyAlignment="1">
      <alignment horizontal="center" vertical="center"/>
    </xf>
    <xf numFmtId="0" fontId="38" fillId="16" borderId="37"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8" xfId="0" applyFont="1" applyFill="1" applyBorder="1" applyAlignment="1">
      <alignment horizontal="center" vertical="center"/>
    </xf>
    <xf numFmtId="0" fontId="15" fillId="3" borderId="0" xfId="0" applyFont="1" applyFill="1" applyAlignment="1">
      <alignment horizontal="left" vertical="center" wrapText="1"/>
    </xf>
    <xf numFmtId="0" fontId="14" fillId="2" borderId="39" xfId="0" applyFont="1" applyFill="1" applyBorder="1" applyAlignment="1" applyProtection="1">
      <alignment vertical="center" wrapText="1"/>
      <protection locked="0"/>
    </xf>
    <xf numFmtId="0" fontId="14" fillId="2" borderId="27" xfId="0" applyFont="1" applyFill="1" applyBorder="1" applyAlignment="1" applyProtection="1">
      <alignment vertical="center" wrapText="1"/>
      <protection locked="0"/>
    </xf>
    <xf numFmtId="0" fontId="15" fillId="3" borderId="22" xfId="0" applyFont="1" applyFill="1" applyBorder="1" applyAlignment="1">
      <alignment horizontal="left" vertical="center" wrapText="1"/>
    </xf>
    <xf numFmtId="3" fontId="14" fillId="3" borderId="14" xfId="0" applyNumberFormat="1" applyFont="1" applyFill="1" applyBorder="1" applyAlignment="1" applyProtection="1">
      <alignment horizontal="center" vertical="center" wrapText="1"/>
      <protection locked="0"/>
    </xf>
    <xf numFmtId="0" fontId="14" fillId="3" borderId="0" xfId="0" applyFont="1" applyFill="1" applyAlignment="1" applyProtection="1">
      <alignment vertical="center" wrapText="1"/>
      <protection locked="0"/>
    </xf>
    <xf numFmtId="0" fontId="24" fillId="3" borderId="0" xfId="0" applyFont="1" applyFill="1" applyAlignment="1">
      <alignment vertical="center" wrapText="1"/>
    </xf>
    <xf numFmtId="3" fontId="14" fillId="3" borderId="0" xfId="0" applyNumberFormat="1" applyFont="1" applyFill="1" applyAlignment="1" applyProtection="1">
      <alignment vertical="center" wrapText="1"/>
      <protection locked="0"/>
    </xf>
    <xf numFmtId="3" fontId="14" fillId="2" borderId="39" xfId="0" applyNumberFormat="1" applyFont="1" applyFill="1" applyBorder="1" applyAlignment="1" applyProtection="1">
      <alignment vertical="center" wrapText="1"/>
      <protection locked="0"/>
    </xf>
    <xf numFmtId="3" fontId="14" fillId="2" borderId="27" xfId="0" applyNumberFormat="1" applyFont="1" applyFill="1" applyBorder="1" applyAlignment="1" applyProtection="1">
      <alignment vertical="center" wrapText="1"/>
      <protection locked="0"/>
    </xf>
    <xf numFmtId="0" fontId="15" fillId="2" borderId="45" xfId="0" applyFont="1" applyFill="1" applyBorder="1" applyAlignment="1">
      <alignment horizontal="left" vertical="center" wrapText="1" indent="1"/>
    </xf>
    <xf numFmtId="0" fontId="15" fillId="2" borderId="46" xfId="0" applyFont="1" applyFill="1" applyBorder="1" applyAlignment="1">
      <alignment horizontal="left" vertical="center" wrapText="1" indent="1"/>
    </xf>
    <xf numFmtId="0" fontId="15" fillId="2" borderId="47" xfId="0" applyFont="1" applyFill="1" applyBorder="1" applyAlignment="1">
      <alignment horizontal="left" vertical="center" wrapText="1" indent="1"/>
    </xf>
    <xf numFmtId="0" fontId="15" fillId="3" borderId="0" xfId="0" applyFont="1" applyFill="1" applyAlignment="1">
      <alignment horizontal="center" vertical="center" wrapText="1"/>
    </xf>
    <xf numFmtId="0" fontId="15" fillId="2" borderId="39" xfId="0" applyFont="1" applyFill="1" applyBorder="1" applyAlignment="1">
      <alignment horizontal="left" vertical="center" wrapText="1"/>
    </xf>
    <xf numFmtId="0" fontId="15" fillId="2" borderId="27" xfId="0" applyFont="1" applyFill="1" applyBorder="1" applyAlignment="1">
      <alignment horizontal="left" vertical="center" wrapText="1"/>
    </xf>
    <xf numFmtId="0" fontId="15" fillId="2" borderId="39"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14" fillId="3" borderId="0" xfId="0" applyFont="1" applyFill="1" applyAlignment="1">
      <alignment horizontal="left" vertical="center" wrapText="1"/>
    </xf>
    <xf numFmtId="0" fontId="14" fillId="3" borderId="20" xfId="0" applyFont="1" applyFill="1" applyBorder="1" applyAlignment="1">
      <alignment horizontal="left" vertical="center" wrapText="1"/>
    </xf>
    <xf numFmtId="0" fontId="15" fillId="2" borderId="42" xfId="0" applyFont="1" applyFill="1" applyBorder="1" applyAlignment="1">
      <alignment horizontal="left" vertical="center" wrapText="1" indent="1"/>
    </xf>
    <xf numFmtId="0" fontId="15" fillId="2" borderId="43" xfId="0" applyFont="1" applyFill="1" applyBorder="1" applyAlignment="1">
      <alignment horizontal="left" vertical="center" wrapText="1" indent="1"/>
    </xf>
    <xf numFmtId="0" fontId="15" fillId="2" borderId="44" xfId="0" applyFont="1" applyFill="1" applyBorder="1" applyAlignment="1">
      <alignment horizontal="left" vertical="center" wrapText="1" indent="1"/>
    </xf>
    <xf numFmtId="0" fontId="15" fillId="0" borderId="0" xfId="0" applyFont="1" applyAlignment="1">
      <alignment horizontal="left" vertical="center" wrapText="1"/>
    </xf>
    <xf numFmtId="3" fontId="14" fillId="2" borderId="39" xfId="0" applyNumberFormat="1" applyFont="1" applyFill="1" applyBorder="1" applyAlignment="1" applyProtection="1">
      <alignment horizontal="center" vertical="center" wrapText="1"/>
      <protection locked="0"/>
    </xf>
    <xf numFmtId="3" fontId="14" fillId="2" borderId="27" xfId="0" applyNumberFormat="1" applyFont="1" applyFill="1" applyBorder="1" applyAlignment="1" applyProtection="1">
      <alignment horizontal="center" vertical="center" wrapText="1"/>
      <protection locked="0"/>
    </xf>
    <xf numFmtId="0" fontId="17" fillId="3" borderId="0" xfId="0" applyFont="1" applyFill="1" applyAlignment="1">
      <alignment horizontal="left" vertical="center" wrapText="1"/>
    </xf>
    <xf numFmtId="0" fontId="14" fillId="2" borderId="39" xfId="0" applyFont="1" applyFill="1" applyBorder="1" applyAlignment="1" applyProtection="1">
      <alignment horizontal="center" vertical="center" wrapText="1"/>
      <protection locked="0"/>
    </xf>
    <xf numFmtId="0" fontId="14" fillId="2" borderId="27" xfId="0" applyFont="1" applyFill="1" applyBorder="1" applyAlignment="1" applyProtection="1">
      <alignment horizontal="center" vertical="center" wrapText="1"/>
      <protection locked="0"/>
    </xf>
    <xf numFmtId="3" fontId="14" fillId="2" borderId="39" xfId="0" applyNumberFormat="1" applyFont="1" applyFill="1" applyBorder="1" applyAlignment="1" applyProtection="1">
      <alignment horizontal="left" vertical="center" wrapText="1" indent="1"/>
      <protection locked="0"/>
    </xf>
    <xf numFmtId="3" fontId="14" fillId="2" borderId="27" xfId="0" applyNumberFormat="1" applyFont="1" applyFill="1" applyBorder="1" applyAlignment="1" applyProtection="1">
      <alignment horizontal="left" vertical="center" wrapText="1" indent="1"/>
      <protection locked="0"/>
    </xf>
    <xf numFmtId="0" fontId="14" fillId="2" borderId="39" xfId="0" applyFont="1" applyFill="1" applyBorder="1" applyAlignment="1" applyProtection="1">
      <alignment horizontal="left" vertical="center" wrapText="1" indent="1"/>
      <protection locked="0"/>
    </xf>
    <xf numFmtId="0" fontId="14" fillId="2" borderId="27" xfId="0" applyFont="1" applyFill="1" applyBorder="1" applyAlignment="1" applyProtection="1">
      <alignment horizontal="left" vertical="center" wrapText="1" indent="1"/>
      <protection locked="0"/>
    </xf>
    <xf numFmtId="166" fontId="14" fillId="2" borderId="39" xfId="5" applyNumberFormat="1" applyFont="1" applyFill="1" applyBorder="1" applyAlignment="1" applyProtection="1">
      <alignment horizontal="center" vertical="center" wrapText="1"/>
      <protection locked="0"/>
    </xf>
    <xf numFmtId="166" fontId="14" fillId="2" borderId="27" xfId="5" applyNumberFormat="1" applyFont="1" applyFill="1" applyBorder="1" applyAlignment="1" applyProtection="1">
      <alignment horizontal="center" vertical="center" wrapText="1"/>
      <protection locked="0"/>
    </xf>
    <xf numFmtId="0" fontId="27" fillId="3" borderId="0" xfId="0" applyFont="1" applyFill="1" applyAlignment="1">
      <alignment horizontal="center" vertical="center"/>
    </xf>
    <xf numFmtId="0" fontId="27" fillId="3" borderId="0" xfId="0" applyFont="1" applyFill="1" applyAlignment="1">
      <alignment horizontal="center" vertical="center" wrapText="1"/>
    </xf>
    <xf numFmtId="0" fontId="27" fillId="3" borderId="19" xfId="0" applyFont="1" applyFill="1" applyBorder="1" applyAlignment="1">
      <alignment horizontal="center" vertical="center" wrapText="1"/>
    </xf>
  </cellXfs>
  <cellStyles count="12">
    <cellStyle name="Bad" xfId="3" builtinId="27"/>
    <cellStyle name="Comma" xfId="5" builtinId="3"/>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colors>
    <mruColors>
      <color rgb="FF043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checked="Checked"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checked="Checked"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checked="Checked"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checked="Checked"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checked="Checked"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checked="Checked"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checked="Checked" lockText="1" noThreeD="1"/>
</file>

<file path=xl/ctrlProps/ctrlProp109.xml><?xml version="1.0" encoding="utf-8"?>
<formControlPr xmlns="http://schemas.microsoft.com/office/spreadsheetml/2009/9/main" objectType="CheckBox" checked="Checked"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checked="Checked"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checked="Checked"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checked="Checked"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checked="Checked"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checked="Checked"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checked="Checked"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checked="Checked"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checked="Checked"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checked="Checked" lockText="1" noThreeD="1"/>
</file>

<file path=xl/ctrlProps/ctrlProp131.xml><?xml version="1.0" encoding="utf-8"?>
<formControlPr xmlns="http://schemas.microsoft.com/office/spreadsheetml/2009/9/main" objectType="CheckBox" checked="Checked"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checked="Checked"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checked="Checked"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ustomXml" Target="../ink/ink2.xml"/><Relationship Id="rId2" Type="http://schemas.openxmlformats.org/officeDocument/2006/relationships/image" Target="../media/image2.png"/><Relationship Id="rId1" Type="http://schemas.openxmlformats.org/officeDocument/2006/relationships/customXml" Target="../ink/ink1.xml"/><Relationship Id="rId4" Type="http://schemas.openxmlformats.org/officeDocument/2006/relationships/image" Target="../media/image20.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4" name="AutoShape 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819150" y="152400"/>
          <a:ext cx="923925" cy="10858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5" name="Picture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80975" y="190500"/>
          <a:ext cx="892175" cy="5810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6</xdr:row>
          <xdr:rowOff>292100</xdr:rowOff>
        </xdr:from>
        <xdr:to>
          <xdr:col>5</xdr:col>
          <xdr:colOff>3073400</xdr:colOff>
          <xdr:row>6</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3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6</xdr:row>
          <xdr:rowOff>50800</xdr:rowOff>
        </xdr:from>
        <xdr:to>
          <xdr:col>5</xdr:col>
          <xdr:colOff>1866900</xdr:colOff>
          <xdr:row>6</xdr:row>
          <xdr:rowOff>254000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3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4" name="Group 3">
              <a:extLst>
                <a:ext uri="{FF2B5EF4-FFF2-40B4-BE49-F238E27FC236}">
                  <a16:creationId xmlns:a16="http://schemas.microsoft.com/office/drawing/2014/main" id="{00000000-0008-0000-0300-000004000000}"/>
                </a:ext>
              </a:extLst>
            </xdr:cNvPr>
            <xdr:cNvGrpSpPr/>
          </xdr:nvGrpSpPr>
          <xdr:grpSpPr>
            <a:xfrm>
              <a:off x="3662947" y="4719053"/>
              <a:ext cx="1066800" cy="1352048"/>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3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3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7" name="Group 6">
              <a:extLst>
                <a:ext uri="{FF2B5EF4-FFF2-40B4-BE49-F238E27FC236}">
                  <a16:creationId xmlns:a16="http://schemas.microsoft.com/office/drawing/2014/main" id="{00000000-0008-0000-0300-000007000000}"/>
                </a:ext>
              </a:extLst>
            </xdr:cNvPr>
            <xdr:cNvGrpSpPr/>
          </xdr:nvGrpSpPr>
          <xdr:grpSpPr>
            <a:xfrm>
              <a:off x="3662947" y="6042526"/>
              <a:ext cx="1066800" cy="1285207"/>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3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3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10" name="Group 9">
              <a:extLst>
                <a:ext uri="{FF2B5EF4-FFF2-40B4-BE49-F238E27FC236}">
                  <a16:creationId xmlns:a16="http://schemas.microsoft.com/office/drawing/2014/main" id="{00000000-0008-0000-0300-00000A000000}"/>
                </a:ext>
              </a:extLst>
            </xdr:cNvPr>
            <xdr:cNvGrpSpPr/>
          </xdr:nvGrpSpPr>
          <xdr:grpSpPr>
            <a:xfrm>
              <a:off x="3662947" y="7299158"/>
              <a:ext cx="1066800" cy="66357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3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3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13</xdr:row>
          <xdr:rowOff>219075</xdr:rowOff>
        </xdr:to>
        <xdr:grpSp>
          <xdr:nvGrpSpPr>
            <xdr:cNvPr id="13" name="Group 12">
              <a:extLst>
                <a:ext uri="{FF2B5EF4-FFF2-40B4-BE49-F238E27FC236}">
                  <a16:creationId xmlns:a16="http://schemas.microsoft.com/office/drawing/2014/main" id="{00000000-0008-0000-0300-00000D000000}"/>
                </a:ext>
              </a:extLst>
            </xdr:cNvPr>
            <xdr:cNvGrpSpPr/>
          </xdr:nvGrpSpPr>
          <xdr:grpSpPr>
            <a:xfrm>
              <a:off x="3662947" y="7934158"/>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3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3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9</xdr:row>
          <xdr:rowOff>0</xdr:rowOff>
        </xdr:from>
        <xdr:to>
          <xdr:col>4</xdr:col>
          <xdr:colOff>1066800</xdr:colOff>
          <xdr:row>10</xdr:row>
          <xdr:rowOff>28575</xdr:rowOff>
        </xdr:to>
        <xdr:grpSp>
          <xdr:nvGrpSpPr>
            <xdr:cNvPr id="16" name="Group 15">
              <a:extLst>
                <a:ext uri="{FF2B5EF4-FFF2-40B4-BE49-F238E27FC236}">
                  <a16:creationId xmlns:a16="http://schemas.microsoft.com/office/drawing/2014/main" id="{00000000-0008-0000-0300-000010000000}"/>
                </a:ext>
              </a:extLst>
            </xdr:cNvPr>
            <xdr:cNvGrpSpPr/>
          </xdr:nvGrpSpPr>
          <xdr:grpSpPr>
            <a:xfrm>
              <a:off x="6015789" y="3689684"/>
              <a:ext cx="1066800" cy="1057944"/>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3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3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5013</xdr:rowOff>
        </xdr:from>
        <xdr:to>
          <xdr:col>4</xdr:col>
          <xdr:colOff>1066800</xdr:colOff>
          <xdr:row>11</xdr:row>
          <xdr:rowOff>33588</xdr:rowOff>
        </xdr:to>
        <xdr:grpSp>
          <xdr:nvGrpSpPr>
            <xdr:cNvPr id="19" name="Group 18">
              <a:extLst>
                <a:ext uri="{FF2B5EF4-FFF2-40B4-BE49-F238E27FC236}">
                  <a16:creationId xmlns:a16="http://schemas.microsoft.com/office/drawing/2014/main" id="{00000000-0008-0000-0300-000013000000}"/>
                </a:ext>
              </a:extLst>
            </xdr:cNvPr>
            <xdr:cNvGrpSpPr/>
          </xdr:nvGrpSpPr>
          <xdr:grpSpPr>
            <a:xfrm>
              <a:off x="6015789" y="4724066"/>
              <a:ext cx="1066800" cy="1352048"/>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3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3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15</xdr:row>
          <xdr:rowOff>28575</xdr:rowOff>
        </xdr:to>
        <xdr:grpSp>
          <xdr:nvGrpSpPr>
            <xdr:cNvPr id="22" name="Group 21">
              <a:extLst>
                <a:ext uri="{FF2B5EF4-FFF2-40B4-BE49-F238E27FC236}">
                  <a16:creationId xmlns:a16="http://schemas.microsoft.com/office/drawing/2014/main" id="{00000000-0008-0000-0300-000016000000}"/>
                </a:ext>
              </a:extLst>
            </xdr:cNvPr>
            <xdr:cNvGrpSpPr/>
          </xdr:nvGrpSpPr>
          <xdr:grpSpPr>
            <a:xfrm>
              <a:off x="3662947" y="9498263"/>
              <a:ext cx="1066800" cy="663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3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3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5" name="Group 24">
              <a:extLst>
                <a:ext uri="{FF2B5EF4-FFF2-40B4-BE49-F238E27FC236}">
                  <a16:creationId xmlns:a16="http://schemas.microsoft.com/office/drawing/2014/main" id="{00000000-0008-0000-0300-000019000000}"/>
                </a:ext>
              </a:extLst>
            </xdr:cNvPr>
            <xdr:cNvGrpSpPr/>
          </xdr:nvGrpSpPr>
          <xdr:grpSpPr>
            <a:xfrm>
              <a:off x="3662947" y="10133263"/>
              <a:ext cx="1066800" cy="6635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3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3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8" name="Group 27">
              <a:extLst>
                <a:ext uri="{FF2B5EF4-FFF2-40B4-BE49-F238E27FC236}">
                  <a16:creationId xmlns:a16="http://schemas.microsoft.com/office/drawing/2014/main" id="{00000000-0008-0000-0300-00001C000000}"/>
                </a:ext>
              </a:extLst>
            </xdr:cNvPr>
            <xdr:cNvGrpSpPr/>
          </xdr:nvGrpSpPr>
          <xdr:grpSpPr>
            <a:xfrm>
              <a:off x="3662947" y="10768263"/>
              <a:ext cx="1066800" cy="1198312"/>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3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3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31" name="Group 30">
              <a:extLst>
                <a:ext uri="{FF2B5EF4-FFF2-40B4-BE49-F238E27FC236}">
                  <a16:creationId xmlns:a16="http://schemas.microsoft.com/office/drawing/2014/main" id="{00000000-0008-0000-0300-00001F000000}"/>
                </a:ext>
              </a:extLst>
            </xdr:cNvPr>
            <xdr:cNvGrpSpPr/>
          </xdr:nvGrpSpPr>
          <xdr:grpSpPr>
            <a:xfrm>
              <a:off x="3662947" y="11938000"/>
              <a:ext cx="1066800" cy="1579312"/>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3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3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4" name="Group 33">
              <a:extLst>
                <a:ext uri="{FF2B5EF4-FFF2-40B4-BE49-F238E27FC236}">
                  <a16:creationId xmlns:a16="http://schemas.microsoft.com/office/drawing/2014/main" id="{00000000-0008-0000-0300-000022000000}"/>
                </a:ext>
              </a:extLst>
            </xdr:cNvPr>
            <xdr:cNvGrpSpPr/>
          </xdr:nvGrpSpPr>
          <xdr:grpSpPr>
            <a:xfrm>
              <a:off x="3662947" y="13488737"/>
              <a:ext cx="1066800" cy="1579312"/>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3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3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7" name="Group 36">
              <a:extLst>
                <a:ext uri="{FF2B5EF4-FFF2-40B4-BE49-F238E27FC236}">
                  <a16:creationId xmlns:a16="http://schemas.microsoft.com/office/drawing/2014/main" id="{00000000-0008-0000-0300-000025000000}"/>
                </a:ext>
              </a:extLst>
            </xdr:cNvPr>
            <xdr:cNvGrpSpPr/>
          </xdr:nvGrpSpPr>
          <xdr:grpSpPr>
            <a:xfrm>
              <a:off x="3662947" y="15039474"/>
              <a:ext cx="1066800" cy="1579312"/>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3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3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0" name="Group 39">
              <a:extLst>
                <a:ext uri="{FF2B5EF4-FFF2-40B4-BE49-F238E27FC236}">
                  <a16:creationId xmlns:a16="http://schemas.microsoft.com/office/drawing/2014/main" id="{00000000-0008-0000-0300-000028000000}"/>
                </a:ext>
              </a:extLst>
            </xdr:cNvPr>
            <xdr:cNvGrpSpPr/>
          </xdr:nvGrpSpPr>
          <xdr:grpSpPr>
            <a:xfrm>
              <a:off x="3662947" y="16590211"/>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3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3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43" name="Group 42">
              <a:extLst>
                <a:ext uri="{FF2B5EF4-FFF2-40B4-BE49-F238E27FC236}">
                  <a16:creationId xmlns:a16="http://schemas.microsoft.com/office/drawing/2014/main" id="{00000000-0008-0000-0300-00002B000000}"/>
                </a:ext>
              </a:extLst>
            </xdr:cNvPr>
            <xdr:cNvGrpSpPr/>
          </xdr:nvGrpSpPr>
          <xdr:grpSpPr>
            <a:xfrm>
              <a:off x="3662947" y="18281316"/>
              <a:ext cx="1066800" cy="2708943"/>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3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3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6" name="Group 45">
              <a:extLst>
                <a:ext uri="{FF2B5EF4-FFF2-40B4-BE49-F238E27FC236}">
                  <a16:creationId xmlns:a16="http://schemas.microsoft.com/office/drawing/2014/main" id="{00000000-0008-0000-0300-00002E000000}"/>
                </a:ext>
              </a:extLst>
            </xdr:cNvPr>
            <xdr:cNvGrpSpPr/>
          </xdr:nvGrpSpPr>
          <xdr:grpSpPr>
            <a:xfrm>
              <a:off x="3662947" y="20961684"/>
              <a:ext cx="1066800" cy="66357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3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3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9" name="Group 48">
              <a:extLst>
                <a:ext uri="{FF2B5EF4-FFF2-40B4-BE49-F238E27FC236}">
                  <a16:creationId xmlns:a16="http://schemas.microsoft.com/office/drawing/2014/main" id="{00000000-0008-0000-0300-000031000000}"/>
                </a:ext>
              </a:extLst>
            </xdr:cNvPr>
            <xdr:cNvGrpSpPr/>
          </xdr:nvGrpSpPr>
          <xdr:grpSpPr>
            <a:xfrm>
              <a:off x="3662947" y="21596684"/>
              <a:ext cx="1066800" cy="1278523"/>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3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3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2" name="Group 51">
              <a:extLst>
                <a:ext uri="{FF2B5EF4-FFF2-40B4-BE49-F238E27FC236}">
                  <a16:creationId xmlns:a16="http://schemas.microsoft.com/office/drawing/2014/main" id="{00000000-0008-0000-0300-000034000000}"/>
                </a:ext>
              </a:extLst>
            </xdr:cNvPr>
            <xdr:cNvGrpSpPr/>
          </xdr:nvGrpSpPr>
          <xdr:grpSpPr>
            <a:xfrm>
              <a:off x="6015789" y="21596684"/>
              <a:ext cx="1066800" cy="1278523"/>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3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3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5" name="Group 54">
              <a:extLst>
                <a:ext uri="{FF2B5EF4-FFF2-40B4-BE49-F238E27FC236}">
                  <a16:creationId xmlns:a16="http://schemas.microsoft.com/office/drawing/2014/main" id="{00000000-0008-0000-0300-000037000000}"/>
                </a:ext>
              </a:extLst>
            </xdr:cNvPr>
            <xdr:cNvGrpSpPr/>
          </xdr:nvGrpSpPr>
          <xdr:grpSpPr>
            <a:xfrm>
              <a:off x="6015789" y="20961684"/>
              <a:ext cx="1066800" cy="66357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3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3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58" name="Group 57">
              <a:extLst>
                <a:ext uri="{FF2B5EF4-FFF2-40B4-BE49-F238E27FC236}">
                  <a16:creationId xmlns:a16="http://schemas.microsoft.com/office/drawing/2014/main" id="{00000000-0008-0000-0300-00003A000000}"/>
                </a:ext>
              </a:extLst>
            </xdr:cNvPr>
            <xdr:cNvGrpSpPr/>
          </xdr:nvGrpSpPr>
          <xdr:grpSpPr>
            <a:xfrm>
              <a:off x="6015789" y="18281316"/>
              <a:ext cx="1066800" cy="2708943"/>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3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3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61" name="Group 60">
              <a:extLst>
                <a:ext uri="{FF2B5EF4-FFF2-40B4-BE49-F238E27FC236}">
                  <a16:creationId xmlns:a16="http://schemas.microsoft.com/office/drawing/2014/main" id="{00000000-0008-0000-0300-00003D000000}"/>
                </a:ext>
              </a:extLst>
            </xdr:cNvPr>
            <xdr:cNvGrpSpPr/>
          </xdr:nvGrpSpPr>
          <xdr:grpSpPr>
            <a:xfrm>
              <a:off x="6015789" y="16590211"/>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3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3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4" name="Group 63">
              <a:extLst>
                <a:ext uri="{FF2B5EF4-FFF2-40B4-BE49-F238E27FC236}">
                  <a16:creationId xmlns:a16="http://schemas.microsoft.com/office/drawing/2014/main" id="{00000000-0008-0000-0300-000040000000}"/>
                </a:ext>
              </a:extLst>
            </xdr:cNvPr>
            <xdr:cNvGrpSpPr/>
          </xdr:nvGrpSpPr>
          <xdr:grpSpPr>
            <a:xfrm>
              <a:off x="6015789" y="15039474"/>
              <a:ext cx="1066800" cy="1579312"/>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3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3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67" name="Group 66">
              <a:extLst>
                <a:ext uri="{FF2B5EF4-FFF2-40B4-BE49-F238E27FC236}">
                  <a16:creationId xmlns:a16="http://schemas.microsoft.com/office/drawing/2014/main" id="{00000000-0008-0000-0300-000043000000}"/>
                </a:ext>
              </a:extLst>
            </xdr:cNvPr>
            <xdr:cNvGrpSpPr/>
          </xdr:nvGrpSpPr>
          <xdr:grpSpPr>
            <a:xfrm>
              <a:off x="6015789" y="13488737"/>
              <a:ext cx="1066800" cy="1579312"/>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3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3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0" name="Group 69">
              <a:extLst>
                <a:ext uri="{FF2B5EF4-FFF2-40B4-BE49-F238E27FC236}">
                  <a16:creationId xmlns:a16="http://schemas.microsoft.com/office/drawing/2014/main" id="{00000000-0008-0000-0300-000046000000}"/>
                </a:ext>
              </a:extLst>
            </xdr:cNvPr>
            <xdr:cNvGrpSpPr/>
          </xdr:nvGrpSpPr>
          <xdr:grpSpPr>
            <a:xfrm>
              <a:off x="6015789" y="11938000"/>
              <a:ext cx="1066800" cy="1579312"/>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3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3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3" name="Group 72">
              <a:extLst>
                <a:ext uri="{FF2B5EF4-FFF2-40B4-BE49-F238E27FC236}">
                  <a16:creationId xmlns:a16="http://schemas.microsoft.com/office/drawing/2014/main" id="{00000000-0008-0000-0300-000049000000}"/>
                </a:ext>
              </a:extLst>
            </xdr:cNvPr>
            <xdr:cNvGrpSpPr/>
          </xdr:nvGrpSpPr>
          <xdr:grpSpPr>
            <a:xfrm>
              <a:off x="6015789" y="10768263"/>
              <a:ext cx="1066800" cy="1198312"/>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3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3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6" name="Group 75">
              <a:extLst>
                <a:ext uri="{FF2B5EF4-FFF2-40B4-BE49-F238E27FC236}">
                  <a16:creationId xmlns:a16="http://schemas.microsoft.com/office/drawing/2014/main" id="{00000000-0008-0000-0300-00004C000000}"/>
                </a:ext>
              </a:extLst>
            </xdr:cNvPr>
            <xdr:cNvGrpSpPr/>
          </xdr:nvGrpSpPr>
          <xdr:grpSpPr>
            <a:xfrm>
              <a:off x="6015789" y="10133263"/>
              <a:ext cx="1066800" cy="6635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3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3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15</xdr:row>
          <xdr:rowOff>28575</xdr:rowOff>
        </xdr:to>
        <xdr:grpSp>
          <xdr:nvGrpSpPr>
            <xdr:cNvPr id="79" name="Group 78">
              <a:extLst>
                <a:ext uri="{FF2B5EF4-FFF2-40B4-BE49-F238E27FC236}">
                  <a16:creationId xmlns:a16="http://schemas.microsoft.com/office/drawing/2014/main" id="{00000000-0008-0000-0300-00004F000000}"/>
                </a:ext>
              </a:extLst>
            </xdr:cNvPr>
            <xdr:cNvGrpSpPr/>
          </xdr:nvGrpSpPr>
          <xdr:grpSpPr>
            <a:xfrm>
              <a:off x="6015789" y="9498263"/>
              <a:ext cx="1066800" cy="663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3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3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13</xdr:row>
          <xdr:rowOff>219075</xdr:rowOff>
        </xdr:to>
        <xdr:grpSp>
          <xdr:nvGrpSpPr>
            <xdr:cNvPr id="82" name="Group 81">
              <a:extLst>
                <a:ext uri="{FF2B5EF4-FFF2-40B4-BE49-F238E27FC236}">
                  <a16:creationId xmlns:a16="http://schemas.microsoft.com/office/drawing/2014/main" id="{00000000-0008-0000-0300-000052000000}"/>
                </a:ext>
              </a:extLst>
            </xdr:cNvPr>
            <xdr:cNvGrpSpPr/>
          </xdr:nvGrpSpPr>
          <xdr:grpSpPr>
            <a:xfrm>
              <a:off x="6015789" y="7934158"/>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3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3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0</xdr:rowOff>
        </xdr:from>
        <xdr:to>
          <xdr:col>4</xdr:col>
          <xdr:colOff>1066800</xdr:colOff>
          <xdr:row>12</xdr:row>
          <xdr:rowOff>28575</xdr:rowOff>
        </xdr:to>
        <xdr:grpSp>
          <xdr:nvGrpSpPr>
            <xdr:cNvPr id="85" name="Group 84">
              <a:extLst>
                <a:ext uri="{FF2B5EF4-FFF2-40B4-BE49-F238E27FC236}">
                  <a16:creationId xmlns:a16="http://schemas.microsoft.com/office/drawing/2014/main" id="{00000000-0008-0000-0300-000055000000}"/>
                </a:ext>
              </a:extLst>
            </xdr:cNvPr>
            <xdr:cNvGrpSpPr/>
          </xdr:nvGrpSpPr>
          <xdr:grpSpPr>
            <a:xfrm>
              <a:off x="6015789" y="6042526"/>
              <a:ext cx="1066800" cy="1285207"/>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3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3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8" name="Group 87">
              <a:extLst>
                <a:ext uri="{FF2B5EF4-FFF2-40B4-BE49-F238E27FC236}">
                  <a16:creationId xmlns:a16="http://schemas.microsoft.com/office/drawing/2014/main" id="{00000000-0008-0000-0300-000058000000}"/>
                </a:ext>
              </a:extLst>
            </xdr:cNvPr>
            <xdr:cNvGrpSpPr/>
          </xdr:nvGrpSpPr>
          <xdr:grpSpPr>
            <a:xfrm>
              <a:off x="6015789" y="7299158"/>
              <a:ext cx="1066800" cy="66357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3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3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9</xdr:row>
          <xdr:rowOff>0</xdr:rowOff>
        </xdr:from>
        <xdr:to>
          <xdr:col>3</xdr:col>
          <xdr:colOff>1066800</xdr:colOff>
          <xdr:row>10</xdr:row>
          <xdr:rowOff>28575</xdr:rowOff>
        </xdr:to>
        <xdr:grpSp>
          <xdr:nvGrpSpPr>
            <xdr:cNvPr id="91" name="Group 90">
              <a:extLst>
                <a:ext uri="{FF2B5EF4-FFF2-40B4-BE49-F238E27FC236}">
                  <a16:creationId xmlns:a16="http://schemas.microsoft.com/office/drawing/2014/main" id="{00000000-0008-0000-0300-00005B000000}"/>
                </a:ext>
              </a:extLst>
            </xdr:cNvPr>
            <xdr:cNvGrpSpPr/>
          </xdr:nvGrpSpPr>
          <xdr:grpSpPr>
            <a:xfrm>
              <a:off x="3662947" y="3689684"/>
              <a:ext cx="1066800" cy="1057944"/>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3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3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45</xdr:row>
      <xdr:rowOff>0</xdr:rowOff>
    </xdr:from>
    <xdr:to>
      <xdr:col>3</xdr:col>
      <xdr:colOff>1855304</xdr:colOff>
      <xdr:row>45</xdr:row>
      <xdr:rowOff>219075</xdr:rowOff>
    </xdr:to>
    <xdr:grpSp>
      <xdr:nvGrpSpPr>
        <xdr:cNvPr id="94" name="Group 93">
          <a:extLst>
            <a:ext uri="{FF2B5EF4-FFF2-40B4-BE49-F238E27FC236}">
              <a16:creationId xmlns:a16="http://schemas.microsoft.com/office/drawing/2014/main" id="{00000000-0008-0000-0300-00005E000000}"/>
            </a:ext>
          </a:extLst>
        </xdr:cNvPr>
        <xdr:cNvGrpSpPr/>
      </xdr:nvGrpSpPr>
      <xdr:grpSpPr>
        <a:xfrm>
          <a:off x="3662947" y="30693895"/>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3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3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3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33</xdr:row>
          <xdr:rowOff>0</xdr:rowOff>
        </xdr:from>
        <xdr:to>
          <xdr:col>4</xdr:col>
          <xdr:colOff>1066800</xdr:colOff>
          <xdr:row>34</xdr:row>
          <xdr:rowOff>0</xdr:rowOff>
        </xdr:to>
        <xdr:grpSp>
          <xdr:nvGrpSpPr>
            <xdr:cNvPr id="98" name="Group 97">
              <a:extLst>
                <a:ext uri="{FF2B5EF4-FFF2-40B4-BE49-F238E27FC236}">
                  <a16:creationId xmlns:a16="http://schemas.microsoft.com/office/drawing/2014/main" id="{00000000-0008-0000-0300-000062000000}"/>
                </a:ext>
              </a:extLst>
            </xdr:cNvPr>
            <xdr:cNvGrpSpPr/>
          </xdr:nvGrpSpPr>
          <xdr:grpSpPr>
            <a:xfrm>
              <a:off x="6015789" y="25647316"/>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3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3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45</xdr:row>
          <xdr:rowOff>161925</xdr:rowOff>
        </xdr:from>
        <xdr:to>
          <xdr:col>4</xdr:col>
          <xdr:colOff>2295525</xdr:colOff>
          <xdr:row>45</xdr:row>
          <xdr:rowOff>495300</xdr:rowOff>
        </xdr:to>
        <xdr:grpSp>
          <xdr:nvGrpSpPr>
            <xdr:cNvPr id="101" name="Group 135">
              <a:extLst>
                <a:ext uri="{FF2B5EF4-FFF2-40B4-BE49-F238E27FC236}">
                  <a16:creationId xmlns:a16="http://schemas.microsoft.com/office/drawing/2014/main" id="{00000000-0008-0000-0300-000065000000}"/>
                </a:ext>
              </a:extLst>
            </xdr:cNvPr>
            <xdr:cNvGrpSpPr>
              <a:grpSpLocks/>
            </xdr:cNvGrpSpPr>
          </xdr:nvGrpSpPr>
          <xdr:grpSpPr bwMode="auto">
            <a:xfrm>
              <a:off x="6053889" y="30855820"/>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3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3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3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59</xdr:row>
          <xdr:rowOff>0</xdr:rowOff>
        </xdr:from>
        <xdr:to>
          <xdr:col>4</xdr:col>
          <xdr:colOff>1855304</xdr:colOff>
          <xdr:row>60</xdr:row>
          <xdr:rowOff>0</xdr:rowOff>
        </xdr:to>
        <xdr:grpSp>
          <xdr:nvGrpSpPr>
            <xdr:cNvPr id="105" name="Group 104">
              <a:extLst>
                <a:ext uri="{FF2B5EF4-FFF2-40B4-BE49-F238E27FC236}">
                  <a16:creationId xmlns:a16="http://schemas.microsoft.com/office/drawing/2014/main" id="{00000000-0008-0000-0300-000069000000}"/>
                </a:ext>
              </a:extLst>
            </xdr:cNvPr>
            <xdr:cNvGrpSpPr/>
          </xdr:nvGrpSpPr>
          <xdr:grpSpPr>
            <a:xfrm>
              <a:off x="6015789" y="36736421"/>
              <a:ext cx="1855304" cy="762000"/>
              <a:chOff x="3048002" y="14817587"/>
              <a:chExt cx="1855295"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300-000044280000}"/>
                  </a:ext>
                </a:extLst>
              </xdr:cNvPr>
              <xdr:cNvSpPr/>
            </xdr:nvSpPr>
            <xdr:spPr bwMode="auto">
              <a:xfrm>
                <a:off x="3048002"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3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300-000046280000}"/>
                  </a:ext>
                </a:extLst>
              </xdr:cNvPr>
              <xdr:cNvSpPr/>
            </xdr:nvSpPr>
            <xdr:spPr bwMode="auto">
              <a:xfrm>
                <a:off x="4105688"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6</xdr:row>
          <xdr:rowOff>292100</xdr:rowOff>
        </xdr:from>
        <xdr:to>
          <xdr:col>5</xdr:col>
          <xdr:colOff>3073400</xdr:colOff>
          <xdr:row>6</xdr:row>
          <xdr:rowOff>444500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300-000047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6</xdr:row>
          <xdr:rowOff>50800</xdr:rowOff>
        </xdr:from>
        <xdr:to>
          <xdr:col>5</xdr:col>
          <xdr:colOff>1866900</xdr:colOff>
          <xdr:row>6</xdr:row>
          <xdr:rowOff>254000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300-000048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111" name="Group 3">
              <a:extLst>
                <a:ext uri="{FF2B5EF4-FFF2-40B4-BE49-F238E27FC236}">
                  <a16:creationId xmlns:a16="http://schemas.microsoft.com/office/drawing/2014/main" id="{00000000-0008-0000-0300-00006F000000}"/>
                </a:ext>
              </a:extLst>
            </xdr:cNvPr>
            <xdr:cNvGrpSpPr/>
          </xdr:nvGrpSpPr>
          <xdr:grpSpPr>
            <a:xfrm>
              <a:off x="3662947" y="4719053"/>
              <a:ext cx="1066800" cy="1352048"/>
              <a:chOff x="3057525" y="5286375"/>
              <a:chExt cx="1066800" cy="219075"/>
            </a:xfrm>
          </xdr:grpSpPr>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300-00004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300-00004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114" name="Group 6">
              <a:extLst>
                <a:ext uri="{FF2B5EF4-FFF2-40B4-BE49-F238E27FC236}">
                  <a16:creationId xmlns:a16="http://schemas.microsoft.com/office/drawing/2014/main" id="{00000000-0008-0000-0300-000072000000}"/>
                </a:ext>
              </a:extLst>
            </xdr:cNvPr>
            <xdr:cNvGrpSpPr/>
          </xdr:nvGrpSpPr>
          <xdr:grpSpPr>
            <a:xfrm>
              <a:off x="3662947" y="6042526"/>
              <a:ext cx="1066800" cy="1285207"/>
              <a:chOff x="3057525" y="5286375"/>
              <a:chExt cx="1066800" cy="219075"/>
            </a:xfrm>
          </xdr:grpSpPr>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300-00004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300-00004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117" name="Group 9">
              <a:extLst>
                <a:ext uri="{FF2B5EF4-FFF2-40B4-BE49-F238E27FC236}">
                  <a16:creationId xmlns:a16="http://schemas.microsoft.com/office/drawing/2014/main" id="{00000000-0008-0000-0300-000075000000}"/>
                </a:ext>
              </a:extLst>
            </xdr:cNvPr>
            <xdr:cNvGrpSpPr/>
          </xdr:nvGrpSpPr>
          <xdr:grpSpPr>
            <a:xfrm>
              <a:off x="3662947" y="7299158"/>
              <a:ext cx="1066800" cy="663575"/>
              <a:chOff x="3057525" y="5286375"/>
              <a:chExt cx="1066800" cy="219075"/>
            </a:xfrm>
          </xdr:grpSpPr>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300-00004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300-00004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13</xdr:row>
          <xdr:rowOff>219075</xdr:rowOff>
        </xdr:to>
        <xdr:grpSp>
          <xdr:nvGrpSpPr>
            <xdr:cNvPr id="120" name="Group 12">
              <a:extLst>
                <a:ext uri="{FF2B5EF4-FFF2-40B4-BE49-F238E27FC236}">
                  <a16:creationId xmlns:a16="http://schemas.microsoft.com/office/drawing/2014/main" id="{00000000-0008-0000-0300-000078000000}"/>
                </a:ext>
              </a:extLst>
            </xdr:cNvPr>
            <xdr:cNvGrpSpPr/>
          </xdr:nvGrpSpPr>
          <xdr:grpSpPr>
            <a:xfrm>
              <a:off x="3662947" y="7934158"/>
              <a:ext cx="1066800" cy="219075"/>
              <a:chOff x="3057525" y="5286375"/>
              <a:chExt cx="1066800" cy="219075"/>
            </a:xfrm>
          </xdr:grpSpPr>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300-00004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300-00005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9</xdr:row>
          <xdr:rowOff>0</xdr:rowOff>
        </xdr:from>
        <xdr:to>
          <xdr:col>4</xdr:col>
          <xdr:colOff>1066800</xdr:colOff>
          <xdr:row>10</xdr:row>
          <xdr:rowOff>28575</xdr:rowOff>
        </xdr:to>
        <xdr:grpSp>
          <xdr:nvGrpSpPr>
            <xdr:cNvPr id="123" name="Group 15">
              <a:extLst>
                <a:ext uri="{FF2B5EF4-FFF2-40B4-BE49-F238E27FC236}">
                  <a16:creationId xmlns:a16="http://schemas.microsoft.com/office/drawing/2014/main" id="{00000000-0008-0000-0300-00007B000000}"/>
                </a:ext>
              </a:extLst>
            </xdr:cNvPr>
            <xdr:cNvGrpSpPr/>
          </xdr:nvGrpSpPr>
          <xdr:grpSpPr>
            <a:xfrm>
              <a:off x="6015789" y="3689684"/>
              <a:ext cx="1066800" cy="1057944"/>
              <a:chOff x="3057525" y="5286375"/>
              <a:chExt cx="1066800" cy="219075"/>
            </a:xfrm>
          </xdr:grpSpPr>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300-00005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300-00005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5013</xdr:rowOff>
        </xdr:from>
        <xdr:to>
          <xdr:col>4</xdr:col>
          <xdr:colOff>1066800</xdr:colOff>
          <xdr:row>11</xdr:row>
          <xdr:rowOff>33588</xdr:rowOff>
        </xdr:to>
        <xdr:grpSp>
          <xdr:nvGrpSpPr>
            <xdr:cNvPr id="126" name="Group 18">
              <a:extLst>
                <a:ext uri="{FF2B5EF4-FFF2-40B4-BE49-F238E27FC236}">
                  <a16:creationId xmlns:a16="http://schemas.microsoft.com/office/drawing/2014/main" id="{00000000-0008-0000-0300-00007E000000}"/>
                </a:ext>
              </a:extLst>
            </xdr:cNvPr>
            <xdr:cNvGrpSpPr/>
          </xdr:nvGrpSpPr>
          <xdr:grpSpPr>
            <a:xfrm>
              <a:off x="6015789" y="4724066"/>
              <a:ext cx="1066800" cy="1352048"/>
              <a:chOff x="3057525" y="5286375"/>
              <a:chExt cx="1066800" cy="219075"/>
            </a:xfrm>
          </xdr:grpSpPr>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300-00005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300-00005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15</xdr:row>
          <xdr:rowOff>28575</xdr:rowOff>
        </xdr:to>
        <xdr:grpSp>
          <xdr:nvGrpSpPr>
            <xdr:cNvPr id="129" name="Group 21">
              <a:extLst>
                <a:ext uri="{FF2B5EF4-FFF2-40B4-BE49-F238E27FC236}">
                  <a16:creationId xmlns:a16="http://schemas.microsoft.com/office/drawing/2014/main" id="{00000000-0008-0000-0300-000081000000}"/>
                </a:ext>
              </a:extLst>
            </xdr:cNvPr>
            <xdr:cNvGrpSpPr/>
          </xdr:nvGrpSpPr>
          <xdr:grpSpPr>
            <a:xfrm>
              <a:off x="3662947" y="9498263"/>
              <a:ext cx="1066800" cy="663575"/>
              <a:chOff x="3057525" y="5286375"/>
              <a:chExt cx="1066800" cy="219075"/>
            </a:xfrm>
          </xdr:grpSpPr>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300-00005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300-00005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132" name="Group 24">
              <a:extLst>
                <a:ext uri="{FF2B5EF4-FFF2-40B4-BE49-F238E27FC236}">
                  <a16:creationId xmlns:a16="http://schemas.microsoft.com/office/drawing/2014/main" id="{00000000-0008-0000-0300-000084000000}"/>
                </a:ext>
              </a:extLst>
            </xdr:cNvPr>
            <xdr:cNvGrpSpPr/>
          </xdr:nvGrpSpPr>
          <xdr:grpSpPr>
            <a:xfrm>
              <a:off x="3662947" y="10133263"/>
              <a:ext cx="1066800" cy="663575"/>
              <a:chOff x="3057525" y="5286375"/>
              <a:chExt cx="1066800" cy="219075"/>
            </a:xfrm>
          </xdr:grpSpPr>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300-00005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300-00005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5" name="Group 27">
              <a:extLst>
                <a:ext uri="{FF2B5EF4-FFF2-40B4-BE49-F238E27FC236}">
                  <a16:creationId xmlns:a16="http://schemas.microsoft.com/office/drawing/2014/main" id="{00000000-0008-0000-0300-000087000000}"/>
                </a:ext>
              </a:extLst>
            </xdr:cNvPr>
            <xdr:cNvGrpSpPr/>
          </xdr:nvGrpSpPr>
          <xdr:grpSpPr>
            <a:xfrm>
              <a:off x="3662947" y="10768263"/>
              <a:ext cx="1066800" cy="1198312"/>
              <a:chOff x="3057525" y="5286375"/>
              <a:chExt cx="1066800" cy="219075"/>
            </a:xfrm>
          </xdr:grpSpPr>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300-00005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300-00005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138" name="Group 30">
              <a:extLst>
                <a:ext uri="{FF2B5EF4-FFF2-40B4-BE49-F238E27FC236}">
                  <a16:creationId xmlns:a16="http://schemas.microsoft.com/office/drawing/2014/main" id="{00000000-0008-0000-0300-00008A000000}"/>
                </a:ext>
              </a:extLst>
            </xdr:cNvPr>
            <xdr:cNvGrpSpPr/>
          </xdr:nvGrpSpPr>
          <xdr:grpSpPr>
            <a:xfrm>
              <a:off x="3662947" y="11938000"/>
              <a:ext cx="1066800" cy="1579312"/>
              <a:chOff x="3057525" y="5286375"/>
              <a:chExt cx="1066800" cy="219075"/>
            </a:xfrm>
          </xdr:grpSpPr>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300-00005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300-00005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141" name="Group 33">
              <a:extLst>
                <a:ext uri="{FF2B5EF4-FFF2-40B4-BE49-F238E27FC236}">
                  <a16:creationId xmlns:a16="http://schemas.microsoft.com/office/drawing/2014/main" id="{00000000-0008-0000-0300-00008D000000}"/>
                </a:ext>
              </a:extLst>
            </xdr:cNvPr>
            <xdr:cNvGrpSpPr/>
          </xdr:nvGrpSpPr>
          <xdr:grpSpPr>
            <a:xfrm>
              <a:off x="3662947" y="13488737"/>
              <a:ext cx="1066800" cy="1579312"/>
              <a:chOff x="3057525" y="5286375"/>
              <a:chExt cx="1066800" cy="219075"/>
            </a:xfrm>
          </xdr:grpSpPr>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300-00005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4" name="Check Box 94" hidden="1">
                <a:extLst>
                  <a:ext uri="{63B3BB69-23CF-44E3-9099-C40C66FF867C}">
                    <a14:compatExt spid="_x0000_s10334"/>
                  </a:ext>
                  <a:ext uri="{FF2B5EF4-FFF2-40B4-BE49-F238E27FC236}">
                    <a16:creationId xmlns:a16="http://schemas.microsoft.com/office/drawing/2014/main" id="{00000000-0008-0000-0300-00005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144" name="Group 36">
              <a:extLst>
                <a:ext uri="{FF2B5EF4-FFF2-40B4-BE49-F238E27FC236}">
                  <a16:creationId xmlns:a16="http://schemas.microsoft.com/office/drawing/2014/main" id="{00000000-0008-0000-0300-000090000000}"/>
                </a:ext>
              </a:extLst>
            </xdr:cNvPr>
            <xdr:cNvGrpSpPr/>
          </xdr:nvGrpSpPr>
          <xdr:grpSpPr>
            <a:xfrm>
              <a:off x="3662947" y="15039474"/>
              <a:ext cx="1066800" cy="1579312"/>
              <a:chOff x="3057525" y="5286375"/>
              <a:chExt cx="1066800" cy="219075"/>
            </a:xfrm>
          </xdr:grpSpPr>
          <xdr:sp macro="" textlink="">
            <xdr:nvSpPr>
              <xdr:cNvPr id="10335" name="Check Box 95" hidden="1">
                <a:extLst>
                  <a:ext uri="{63B3BB69-23CF-44E3-9099-C40C66FF867C}">
                    <a14:compatExt spid="_x0000_s10335"/>
                  </a:ext>
                  <a:ext uri="{FF2B5EF4-FFF2-40B4-BE49-F238E27FC236}">
                    <a16:creationId xmlns:a16="http://schemas.microsoft.com/office/drawing/2014/main" id="{00000000-0008-0000-0300-00005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6" name="Check Box 96" hidden="1">
                <a:extLst>
                  <a:ext uri="{63B3BB69-23CF-44E3-9099-C40C66FF867C}">
                    <a14:compatExt spid="_x0000_s10336"/>
                  </a:ext>
                  <a:ext uri="{FF2B5EF4-FFF2-40B4-BE49-F238E27FC236}">
                    <a16:creationId xmlns:a16="http://schemas.microsoft.com/office/drawing/2014/main" id="{00000000-0008-0000-0300-00006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147" name="Group 39">
              <a:extLst>
                <a:ext uri="{FF2B5EF4-FFF2-40B4-BE49-F238E27FC236}">
                  <a16:creationId xmlns:a16="http://schemas.microsoft.com/office/drawing/2014/main" id="{00000000-0008-0000-0300-000093000000}"/>
                </a:ext>
              </a:extLst>
            </xdr:cNvPr>
            <xdr:cNvGrpSpPr/>
          </xdr:nvGrpSpPr>
          <xdr:grpSpPr>
            <a:xfrm>
              <a:off x="3662947" y="16590211"/>
              <a:ext cx="1066800" cy="219075"/>
              <a:chOff x="3057525" y="5286375"/>
              <a:chExt cx="1066800" cy="219075"/>
            </a:xfrm>
          </xdr:grpSpPr>
          <xdr:sp macro="" textlink="">
            <xdr:nvSpPr>
              <xdr:cNvPr id="10337" name="Check Box 97" hidden="1">
                <a:extLst>
                  <a:ext uri="{63B3BB69-23CF-44E3-9099-C40C66FF867C}">
                    <a14:compatExt spid="_x0000_s10337"/>
                  </a:ext>
                  <a:ext uri="{FF2B5EF4-FFF2-40B4-BE49-F238E27FC236}">
                    <a16:creationId xmlns:a16="http://schemas.microsoft.com/office/drawing/2014/main" id="{00000000-0008-0000-0300-00006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8" name="Check Box 98" hidden="1">
                <a:extLst>
                  <a:ext uri="{63B3BB69-23CF-44E3-9099-C40C66FF867C}">
                    <a14:compatExt spid="_x0000_s10338"/>
                  </a:ext>
                  <a:ext uri="{FF2B5EF4-FFF2-40B4-BE49-F238E27FC236}">
                    <a16:creationId xmlns:a16="http://schemas.microsoft.com/office/drawing/2014/main" id="{00000000-0008-0000-0300-00006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150" name="Group 42">
              <a:extLst>
                <a:ext uri="{FF2B5EF4-FFF2-40B4-BE49-F238E27FC236}">
                  <a16:creationId xmlns:a16="http://schemas.microsoft.com/office/drawing/2014/main" id="{00000000-0008-0000-0300-000096000000}"/>
                </a:ext>
              </a:extLst>
            </xdr:cNvPr>
            <xdr:cNvGrpSpPr/>
          </xdr:nvGrpSpPr>
          <xdr:grpSpPr>
            <a:xfrm>
              <a:off x="3662947" y="18281316"/>
              <a:ext cx="1066800" cy="2708943"/>
              <a:chOff x="3057525" y="5286375"/>
              <a:chExt cx="1066800" cy="219075"/>
            </a:xfrm>
          </xdr:grpSpPr>
          <xdr:sp macro="" textlink="">
            <xdr:nvSpPr>
              <xdr:cNvPr id="10339" name="Check Box 99" hidden="1">
                <a:extLst>
                  <a:ext uri="{63B3BB69-23CF-44E3-9099-C40C66FF867C}">
                    <a14:compatExt spid="_x0000_s10339"/>
                  </a:ext>
                  <a:ext uri="{FF2B5EF4-FFF2-40B4-BE49-F238E27FC236}">
                    <a16:creationId xmlns:a16="http://schemas.microsoft.com/office/drawing/2014/main" id="{00000000-0008-0000-0300-00006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0" name="Check Box 100" hidden="1">
                <a:extLst>
                  <a:ext uri="{63B3BB69-23CF-44E3-9099-C40C66FF867C}">
                    <a14:compatExt spid="_x0000_s10340"/>
                  </a:ext>
                  <a:ext uri="{FF2B5EF4-FFF2-40B4-BE49-F238E27FC236}">
                    <a16:creationId xmlns:a16="http://schemas.microsoft.com/office/drawing/2014/main" id="{00000000-0008-0000-0300-00006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153" name="Group 45">
              <a:extLst>
                <a:ext uri="{FF2B5EF4-FFF2-40B4-BE49-F238E27FC236}">
                  <a16:creationId xmlns:a16="http://schemas.microsoft.com/office/drawing/2014/main" id="{00000000-0008-0000-0300-000099000000}"/>
                </a:ext>
              </a:extLst>
            </xdr:cNvPr>
            <xdr:cNvGrpSpPr/>
          </xdr:nvGrpSpPr>
          <xdr:grpSpPr>
            <a:xfrm>
              <a:off x="3662947" y="20961684"/>
              <a:ext cx="1066800" cy="663575"/>
              <a:chOff x="3057525" y="5286375"/>
              <a:chExt cx="1066800" cy="219075"/>
            </a:xfrm>
          </xdr:grpSpPr>
          <xdr:sp macro="" textlink="">
            <xdr:nvSpPr>
              <xdr:cNvPr id="10341" name="Check Box 101" hidden="1">
                <a:extLst>
                  <a:ext uri="{63B3BB69-23CF-44E3-9099-C40C66FF867C}">
                    <a14:compatExt spid="_x0000_s10341"/>
                  </a:ext>
                  <a:ext uri="{FF2B5EF4-FFF2-40B4-BE49-F238E27FC236}">
                    <a16:creationId xmlns:a16="http://schemas.microsoft.com/office/drawing/2014/main" id="{00000000-0008-0000-0300-00006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2" name="Check Box 102" hidden="1">
                <a:extLst>
                  <a:ext uri="{63B3BB69-23CF-44E3-9099-C40C66FF867C}">
                    <a14:compatExt spid="_x0000_s10342"/>
                  </a:ext>
                  <a:ext uri="{FF2B5EF4-FFF2-40B4-BE49-F238E27FC236}">
                    <a16:creationId xmlns:a16="http://schemas.microsoft.com/office/drawing/2014/main" id="{00000000-0008-0000-0300-00006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156" name="Group 48">
              <a:extLst>
                <a:ext uri="{FF2B5EF4-FFF2-40B4-BE49-F238E27FC236}">
                  <a16:creationId xmlns:a16="http://schemas.microsoft.com/office/drawing/2014/main" id="{00000000-0008-0000-0300-00009C000000}"/>
                </a:ext>
              </a:extLst>
            </xdr:cNvPr>
            <xdr:cNvGrpSpPr/>
          </xdr:nvGrpSpPr>
          <xdr:grpSpPr>
            <a:xfrm>
              <a:off x="3662947" y="21596684"/>
              <a:ext cx="1066800" cy="1278523"/>
              <a:chOff x="3057525" y="5286375"/>
              <a:chExt cx="1066800" cy="219075"/>
            </a:xfrm>
          </xdr:grpSpPr>
          <xdr:sp macro="" textlink="">
            <xdr:nvSpPr>
              <xdr:cNvPr id="10343" name="Check Box 103" hidden="1">
                <a:extLst>
                  <a:ext uri="{63B3BB69-23CF-44E3-9099-C40C66FF867C}">
                    <a14:compatExt spid="_x0000_s10343"/>
                  </a:ext>
                  <a:ext uri="{FF2B5EF4-FFF2-40B4-BE49-F238E27FC236}">
                    <a16:creationId xmlns:a16="http://schemas.microsoft.com/office/drawing/2014/main" id="{00000000-0008-0000-0300-00006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4" name="Check Box 104" hidden="1">
                <a:extLst>
                  <a:ext uri="{63B3BB69-23CF-44E3-9099-C40C66FF867C}">
                    <a14:compatExt spid="_x0000_s10344"/>
                  </a:ext>
                  <a:ext uri="{FF2B5EF4-FFF2-40B4-BE49-F238E27FC236}">
                    <a16:creationId xmlns:a16="http://schemas.microsoft.com/office/drawing/2014/main" id="{00000000-0008-0000-0300-00006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59" name="Group 51">
              <a:extLst>
                <a:ext uri="{FF2B5EF4-FFF2-40B4-BE49-F238E27FC236}">
                  <a16:creationId xmlns:a16="http://schemas.microsoft.com/office/drawing/2014/main" id="{00000000-0008-0000-0300-00009F000000}"/>
                </a:ext>
              </a:extLst>
            </xdr:cNvPr>
            <xdr:cNvGrpSpPr/>
          </xdr:nvGrpSpPr>
          <xdr:grpSpPr>
            <a:xfrm>
              <a:off x="6015789" y="21596684"/>
              <a:ext cx="1066800" cy="1278523"/>
              <a:chOff x="3057525" y="5286375"/>
              <a:chExt cx="1066800" cy="219075"/>
            </a:xfrm>
          </xdr:grpSpPr>
          <xdr:sp macro="" textlink="">
            <xdr:nvSpPr>
              <xdr:cNvPr id="10345" name="Check Box 105" hidden="1">
                <a:extLst>
                  <a:ext uri="{63B3BB69-23CF-44E3-9099-C40C66FF867C}">
                    <a14:compatExt spid="_x0000_s10345"/>
                  </a:ext>
                  <a:ext uri="{FF2B5EF4-FFF2-40B4-BE49-F238E27FC236}">
                    <a16:creationId xmlns:a16="http://schemas.microsoft.com/office/drawing/2014/main" id="{00000000-0008-0000-0300-00006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6" name="Check Box 106" hidden="1">
                <a:extLst>
                  <a:ext uri="{63B3BB69-23CF-44E3-9099-C40C66FF867C}">
                    <a14:compatExt spid="_x0000_s10346"/>
                  </a:ext>
                  <a:ext uri="{FF2B5EF4-FFF2-40B4-BE49-F238E27FC236}">
                    <a16:creationId xmlns:a16="http://schemas.microsoft.com/office/drawing/2014/main" id="{00000000-0008-0000-0300-00006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62" name="Group 54">
              <a:extLst>
                <a:ext uri="{FF2B5EF4-FFF2-40B4-BE49-F238E27FC236}">
                  <a16:creationId xmlns:a16="http://schemas.microsoft.com/office/drawing/2014/main" id="{00000000-0008-0000-0300-0000A2000000}"/>
                </a:ext>
              </a:extLst>
            </xdr:cNvPr>
            <xdr:cNvGrpSpPr/>
          </xdr:nvGrpSpPr>
          <xdr:grpSpPr>
            <a:xfrm>
              <a:off x="6015789" y="20961684"/>
              <a:ext cx="1066800" cy="663575"/>
              <a:chOff x="3057525" y="5286375"/>
              <a:chExt cx="1066800" cy="219075"/>
            </a:xfrm>
          </xdr:grpSpPr>
          <xdr:sp macro="" textlink="">
            <xdr:nvSpPr>
              <xdr:cNvPr id="10347" name="Check Box 107" hidden="1">
                <a:extLst>
                  <a:ext uri="{63B3BB69-23CF-44E3-9099-C40C66FF867C}">
                    <a14:compatExt spid="_x0000_s10347"/>
                  </a:ext>
                  <a:ext uri="{FF2B5EF4-FFF2-40B4-BE49-F238E27FC236}">
                    <a16:creationId xmlns:a16="http://schemas.microsoft.com/office/drawing/2014/main" id="{00000000-0008-0000-0300-00006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8" name="Check Box 108" hidden="1">
                <a:extLst>
                  <a:ext uri="{63B3BB69-23CF-44E3-9099-C40C66FF867C}">
                    <a14:compatExt spid="_x0000_s10348"/>
                  </a:ext>
                  <a:ext uri="{FF2B5EF4-FFF2-40B4-BE49-F238E27FC236}">
                    <a16:creationId xmlns:a16="http://schemas.microsoft.com/office/drawing/2014/main" id="{00000000-0008-0000-0300-00006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65" name="Group 57">
              <a:extLst>
                <a:ext uri="{FF2B5EF4-FFF2-40B4-BE49-F238E27FC236}">
                  <a16:creationId xmlns:a16="http://schemas.microsoft.com/office/drawing/2014/main" id="{00000000-0008-0000-0300-0000A5000000}"/>
                </a:ext>
              </a:extLst>
            </xdr:cNvPr>
            <xdr:cNvGrpSpPr/>
          </xdr:nvGrpSpPr>
          <xdr:grpSpPr>
            <a:xfrm>
              <a:off x="6015789" y="18281316"/>
              <a:ext cx="1066800" cy="2708943"/>
              <a:chOff x="3057525" y="5286375"/>
              <a:chExt cx="1066800" cy="219075"/>
            </a:xfrm>
          </xdr:grpSpPr>
          <xdr:sp macro="" textlink="">
            <xdr:nvSpPr>
              <xdr:cNvPr id="10349" name="Check Box 109" hidden="1">
                <a:extLst>
                  <a:ext uri="{63B3BB69-23CF-44E3-9099-C40C66FF867C}">
                    <a14:compatExt spid="_x0000_s10349"/>
                  </a:ext>
                  <a:ext uri="{FF2B5EF4-FFF2-40B4-BE49-F238E27FC236}">
                    <a16:creationId xmlns:a16="http://schemas.microsoft.com/office/drawing/2014/main" id="{00000000-0008-0000-0300-00006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0" name="Check Box 110" hidden="1">
                <a:extLst>
                  <a:ext uri="{63B3BB69-23CF-44E3-9099-C40C66FF867C}">
                    <a14:compatExt spid="_x0000_s10350"/>
                  </a:ext>
                  <a:ext uri="{FF2B5EF4-FFF2-40B4-BE49-F238E27FC236}">
                    <a16:creationId xmlns:a16="http://schemas.microsoft.com/office/drawing/2014/main" id="{00000000-0008-0000-0300-00006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68" name="Group 60">
              <a:extLst>
                <a:ext uri="{FF2B5EF4-FFF2-40B4-BE49-F238E27FC236}">
                  <a16:creationId xmlns:a16="http://schemas.microsoft.com/office/drawing/2014/main" id="{00000000-0008-0000-0300-0000A8000000}"/>
                </a:ext>
              </a:extLst>
            </xdr:cNvPr>
            <xdr:cNvGrpSpPr/>
          </xdr:nvGrpSpPr>
          <xdr:grpSpPr>
            <a:xfrm>
              <a:off x="6015789" y="16590211"/>
              <a:ext cx="1066800" cy="219075"/>
              <a:chOff x="3057525" y="5286375"/>
              <a:chExt cx="1066800" cy="219075"/>
            </a:xfrm>
          </xdr:grpSpPr>
          <xdr:sp macro="" textlink="">
            <xdr:nvSpPr>
              <xdr:cNvPr id="10351" name="Check Box 111" hidden="1">
                <a:extLst>
                  <a:ext uri="{63B3BB69-23CF-44E3-9099-C40C66FF867C}">
                    <a14:compatExt spid="_x0000_s10351"/>
                  </a:ext>
                  <a:ext uri="{FF2B5EF4-FFF2-40B4-BE49-F238E27FC236}">
                    <a16:creationId xmlns:a16="http://schemas.microsoft.com/office/drawing/2014/main" id="{00000000-0008-0000-0300-00006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2" name="Check Box 112" hidden="1">
                <a:extLst>
                  <a:ext uri="{63B3BB69-23CF-44E3-9099-C40C66FF867C}">
                    <a14:compatExt spid="_x0000_s10352"/>
                  </a:ext>
                  <a:ext uri="{FF2B5EF4-FFF2-40B4-BE49-F238E27FC236}">
                    <a16:creationId xmlns:a16="http://schemas.microsoft.com/office/drawing/2014/main" id="{00000000-0008-0000-0300-00007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71" name="Group 63">
              <a:extLst>
                <a:ext uri="{FF2B5EF4-FFF2-40B4-BE49-F238E27FC236}">
                  <a16:creationId xmlns:a16="http://schemas.microsoft.com/office/drawing/2014/main" id="{00000000-0008-0000-0300-0000AB000000}"/>
                </a:ext>
              </a:extLst>
            </xdr:cNvPr>
            <xdr:cNvGrpSpPr/>
          </xdr:nvGrpSpPr>
          <xdr:grpSpPr>
            <a:xfrm>
              <a:off x="6015789" y="15039474"/>
              <a:ext cx="1066800" cy="1579312"/>
              <a:chOff x="3057525" y="5286375"/>
              <a:chExt cx="1066800" cy="219075"/>
            </a:xfrm>
          </xdr:grpSpPr>
          <xdr:sp macro="" textlink="">
            <xdr:nvSpPr>
              <xdr:cNvPr id="10353" name="Check Box 113" hidden="1">
                <a:extLst>
                  <a:ext uri="{63B3BB69-23CF-44E3-9099-C40C66FF867C}">
                    <a14:compatExt spid="_x0000_s10353"/>
                  </a:ext>
                  <a:ext uri="{FF2B5EF4-FFF2-40B4-BE49-F238E27FC236}">
                    <a16:creationId xmlns:a16="http://schemas.microsoft.com/office/drawing/2014/main" id="{00000000-0008-0000-0300-00007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4" name="Check Box 114" hidden="1">
                <a:extLst>
                  <a:ext uri="{63B3BB69-23CF-44E3-9099-C40C66FF867C}">
                    <a14:compatExt spid="_x0000_s10354"/>
                  </a:ext>
                  <a:ext uri="{FF2B5EF4-FFF2-40B4-BE49-F238E27FC236}">
                    <a16:creationId xmlns:a16="http://schemas.microsoft.com/office/drawing/2014/main" id="{00000000-0008-0000-0300-00007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74" name="Group 66">
              <a:extLst>
                <a:ext uri="{FF2B5EF4-FFF2-40B4-BE49-F238E27FC236}">
                  <a16:creationId xmlns:a16="http://schemas.microsoft.com/office/drawing/2014/main" id="{00000000-0008-0000-0300-0000AE000000}"/>
                </a:ext>
              </a:extLst>
            </xdr:cNvPr>
            <xdr:cNvGrpSpPr/>
          </xdr:nvGrpSpPr>
          <xdr:grpSpPr>
            <a:xfrm>
              <a:off x="6015789" y="13488737"/>
              <a:ext cx="1066800" cy="1579312"/>
              <a:chOff x="3057525" y="5286375"/>
              <a:chExt cx="1066800" cy="219075"/>
            </a:xfrm>
          </xdr:grpSpPr>
          <xdr:sp macro="" textlink="">
            <xdr:nvSpPr>
              <xdr:cNvPr id="10355" name="Check Box 115" hidden="1">
                <a:extLst>
                  <a:ext uri="{63B3BB69-23CF-44E3-9099-C40C66FF867C}">
                    <a14:compatExt spid="_x0000_s10355"/>
                  </a:ext>
                  <a:ext uri="{FF2B5EF4-FFF2-40B4-BE49-F238E27FC236}">
                    <a16:creationId xmlns:a16="http://schemas.microsoft.com/office/drawing/2014/main" id="{00000000-0008-0000-0300-00007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6" name="Check Box 116" hidden="1">
                <a:extLst>
                  <a:ext uri="{63B3BB69-23CF-44E3-9099-C40C66FF867C}">
                    <a14:compatExt spid="_x0000_s10356"/>
                  </a:ext>
                  <a:ext uri="{FF2B5EF4-FFF2-40B4-BE49-F238E27FC236}">
                    <a16:creationId xmlns:a16="http://schemas.microsoft.com/office/drawing/2014/main" id="{00000000-0008-0000-0300-00007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177" name="Group 69">
              <a:extLst>
                <a:ext uri="{FF2B5EF4-FFF2-40B4-BE49-F238E27FC236}">
                  <a16:creationId xmlns:a16="http://schemas.microsoft.com/office/drawing/2014/main" id="{00000000-0008-0000-0300-0000B1000000}"/>
                </a:ext>
              </a:extLst>
            </xdr:cNvPr>
            <xdr:cNvGrpSpPr/>
          </xdr:nvGrpSpPr>
          <xdr:grpSpPr>
            <a:xfrm>
              <a:off x="6015789" y="11938000"/>
              <a:ext cx="1066800" cy="1579312"/>
              <a:chOff x="3057525" y="5286375"/>
              <a:chExt cx="1066800" cy="219075"/>
            </a:xfrm>
          </xdr:grpSpPr>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300-00007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300-00007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180" name="Group 72">
              <a:extLst>
                <a:ext uri="{FF2B5EF4-FFF2-40B4-BE49-F238E27FC236}">
                  <a16:creationId xmlns:a16="http://schemas.microsoft.com/office/drawing/2014/main" id="{00000000-0008-0000-0300-0000B4000000}"/>
                </a:ext>
              </a:extLst>
            </xdr:cNvPr>
            <xdr:cNvGrpSpPr/>
          </xdr:nvGrpSpPr>
          <xdr:grpSpPr>
            <a:xfrm>
              <a:off x="6015789" y="10768263"/>
              <a:ext cx="1066800" cy="1198312"/>
              <a:chOff x="3057525" y="5286375"/>
              <a:chExt cx="1066800" cy="219075"/>
            </a:xfrm>
          </xdr:grpSpPr>
          <xdr:sp macro="" textlink="">
            <xdr:nvSpPr>
              <xdr:cNvPr id="10359" name="Check Box 119" hidden="1">
                <a:extLst>
                  <a:ext uri="{63B3BB69-23CF-44E3-9099-C40C66FF867C}">
                    <a14:compatExt spid="_x0000_s10359"/>
                  </a:ext>
                  <a:ext uri="{FF2B5EF4-FFF2-40B4-BE49-F238E27FC236}">
                    <a16:creationId xmlns:a16="http://schemas.microsoft.com/office/drawing/2014/main" id="{00000000-0008-0000-0300-00007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300-00007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183" name="Group 75">
              <a:extLst>
                <a:ext uri="{FF2B5EF4-FFF2-40B4-BE49-F238E27FC236}">
                  <a16:creationId xmlns:a16="http://schemas.microsoft.com/office/drawing/2014/main" id="{00000000-0008-0000-0300-0000B7000000}"/>
                </a:ext>
              </a:extLst>
            </xdr:cNvPr>
            <xdr:cNvGrpSpPr/>
          </xdr:nvGrpSpPr>
          <xdr:grpSpPr>
            <a:xfrm>
              <a:off x="6015789" y="10133263"/>
              <a:ext cx="1066800" cy="663575"/>
              <a:chOff x="3057525" y="5286375"/>
              <a:chExt cx="1066800" cy="219075"/>
            </a:xfrm>
          </xdr:grpSpPr>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300-00007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2" name="Check Box 122" hidden="1">
                <a:extLst>
                  <a:ext uri="{63B3BB69-23CF-44E3-9099-C40C66FF867C}">
                    <a14:compatExt spid="_x0000_s10362"/>
                  </a:ext>
                  <a:ext uri="{FF2B5EF4-FFF2-40B4-BE49-F238E27FC236}">
                    <a16:creationId xmlns:a16="http://schemas.microsoft.com/office/drawing/2014/main" id="{00000000-0008-0000-0300-00007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15</xdr:row>
          <xdr:rowOff>28575</xdr:rowOff>
        </xdr:to>
        <xdr:grpSp>
          <xdr:nvGrpSpPr>
            <xdr:cNvPr id="186" name="Group 78">
              <a:extLst>
                <a:ext uri="{FF2B5EF4-FFF2-40B4-BE49-F238E27FC236}">
                  <a16:creationId xmlns:a16="http://schemas.microsoft.com/office/drawing/2014/main" id="{00000000-0008-0000-0300-0000BA000000}"/>
                </a:ext>
              </a:extLst>
            </xdr:cNvPr>
            <xdr:cNvGrpSpPr/>
          </xdr:nvGrpSpPr>
          <xdr:grpSpPr>
            <a:xfrm>
              <a:off x="6015789" y="9498263"/>
              <a:ext cx="1066800" cy="663575"/>
              <a:chOff x="3057525" y="5286375"/>
              <a:chExt cx="1066800" cy="219075"/>
            </a:xfrm>
          </xdr:grpSpPr>
          <xdr:sp macro="" textlink="">
            <xdr:nvSpPr>
              <xdr:cNvPr id="10363" name="Check Box 123" hidden="1">
                <a:extLst>
                  <a:ext uri="{63B3BB69-23CF-44E3-9099-C40C66FF867C}">
                    <a14:compatExt spid="_x0000_s10363"/>
                  </a:ext>
                  <a:ext uri="{FF2B5EF4-FFF2-40B4-BE49-F238E27FC236}">
                    <a16:creationId xmlns:a16="http://schemas.microsoft.com/office/drawing/2014/main" id="{00000000-0008-0000-0300-00007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4" name="Check Box 124" hidden="1">
                <a:extLst>
                  <a:ext uri="{63B3BB69-23CF-44E3-9099-C40C66FF867C}">
                    <a14:compatExt spid="_x0000_s10364"/>
                  </a:ext>
                  <a:ext uri="{FF2B5EF4-FFF2-40B4-BE49-F238E27FC236}">
                    <a16:creationId xmlns:a16="http://schemas.microsoft.com/office/drawing/2014/main" id="{00000000-0008-0000-0300-00007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13</xdr:row>
          <xdr:rowOff>219075</xdr:rowOff>
        </xdr:to>
        <xdr:grpSp>
          <xdr:nvGrpSpPr>
            <xdr:cNvPr id="189" name="Group 81">
              <a:extLst>
                <a:ext uri="{FF2B5EF4-FFF2-40B4-BE49-F238E27FC236}">
                  <a16:creationId xmlns:a16="http://schemas.microsoft.com/office/drawing/2014/main" id="{00000000-0008-0000-0300-0000BD000000}"/>
                </a:ext>
              </a:extLst>
            </xdr:cNvPr>
            <xdr:cNvGrpSpPr/>
          </xdr:nvGrpSpPr>
          <xdr:grpSpPr>
            <a:xfrm>
              <a:off x="6015789" y="7934158"/>
              <a:ext cx="1066800" cy="219075"/>
              <a:chOff x="3057525" y="5286375"/>
              <a:chExt cx="1066800" cy="219075"/>
            </a:xfrm>
          </xdr:grpSpPr>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300-00007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300-00007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0</xdr:rowOff>
        </xdr:from>
        <xdr:to>
          <xdr:col>4</xdr:col>
          <xdr:colOff>1066800</xdr:colOff>
          <xdr:row>12</xdr:row>
          <xdr:rowOff>28575</xdr:rowOff>
        </xdr:to>
        <xdr:grpSp>
          <xdr:nvGrpSpPr>
            <xdr:cNvPr id="192" name="Group 84">
              <a:extLst>
                <a:ext uri="{FF2B5EF4-FFF2-40B4-BE49-F238E27FC236}">
                  <a16:creationId xmlns:a16="http://schemas.microsoft.com/office/drawing/2014/main" id="{00000000-0008-0000-0300-0000C0000000}"/>
                </a:ext>
              </a:extLst>
            </xdr:cNvPr>
            <xdr:cNvGrpSpPr/>
          </xdr:nvGrpSpPr>
          <xdr:grpSpPr>
            <a:xfrm>
              <a:off x="6015789" y="6042526"/>
              <a:ext cx="1066800" cy="1285207"/>
              <a:chOff x="3057525" y="5286375"/>
              <a:chExt cx="1066800" cy="219075"/>
            </a:xfrm>
          </xdr:grpSpPr>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300-00007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8" name="Check Box 128" hidden="1">
                <a:extLst>
                  <a:ext uri="{63B3BB69-23CF-44E3-9099-C40C66FF867C}">
                    <a14:compatExt spid="_x0000_s10368"/>
                  </a:ext>
                  <a:ext uri="{FF2B5EF4-FFF2-40B4-BE49-F238E27FC236}">
                    <a16:creationId xmlns:a16="http://schemas.microsoft.com/office/drawing/2014/main" id="{00000000-0008-0000-0300-00008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195" name="Group 87">
              <a:extLst>
                <a:ext uri="{FF2B5EF4-FFF2-40B4-BE49-F238E27FC236}">
                  <a16:creationId xmlns:a16="http://schemas.microsoft.com/office/drawing/2014/main" id="{00000000-0008-0000-0300-0000C3000000}"/>
                </a:ext>
              </a:extLst>
            </xdr:cNvPr>
            <xdr:cNvGrpSpPr/>
          </xdr:nvGrpSpPr>
          <xdr:grpSpPr>
            <a:xfrm>
              <a:off x="6015789" y="7299158"/>
              <a:ext cx="1066800" cy="663575"/>
              <a:chOff x="3057525" y="5286375"/>
              <a:chExt cx="1066800" cy="219075"/>
            </a:xfrm>
          </xdr:grpSpPr>
          <xdr:sp macro="" textlink="">
            <xdr:nvSpPr>
              <xdr:cNvPr id="10369" name="Check Box 129" hidden="1">
                <a:extLst>
                  <a:ext uri="{63B3BB69-23CF-44E3-9099-C40C66FF867C}">
                    <a14:compatExt spid="_x0000_s10369"/>
                  </a:ext>
                  <a:ext uri="{FF2B5EF4-FFF2-40B4-BE49-F238E27FC236}">
                    <a16:creationId xmlns:a16="http://schemas.microsoft.com/office/drawing/2014/main" id="{00000000-0008-0000-0300-00008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0" name="Check Box 130" hidden="1">
                <a:extLst>
                  <a:ext uri="{63B3BB69-23CF-44E3-9099-C40C66FF867C}">
                    <a14:compatExt spid="_x0000_s10370"/>
                  </a:ext>
                  <a:ext uri="{FF2B5EF4-FFF2-40B4-BE49-F238E27FC236}">
                    <a16:creationId xmlns:a16="http://schemas.microsoft.com/office/drawing/2014/main" id="{00000000-0008-0000-0300-00008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9</xdr:row>
          <xdr:rowOff>0</xdr:rowOff>
        </xdr:from>
        <xdr:to>
          <xdr:col>3</xdr:col>
          <xdr:colOff>1066800</xdr:colOff>
          <xdr:row>10</xdr:row>
          <xdr:rowOff>28575</xdr:rowOff>
        </xdr:to>
        <xdr:grpSp>
          <xdr:nvGrpSpPr>
            <xdr:cNvPr id="198" name="Group 90">
              <a:extLst>
                <a:ext uri="{FF2B5EF4-FFF2-40B4-BE49-F238E27FC236}">
                  <a16:creationId xmlns:a16="http://schemas.microsoft.com/office/drawing/2014/main" id="{00000000-0008-0000-0300-0000C6000000}"/>
                </a:ext>
              </a:extLst>
            </xdr:cNvPr>
            <xdr:cNvGrpSpPr/>
          </xdr:nvGrpSpPr>
          <xdr:grpSpPr>
            <a:xfrm>
              <a:off x="3662947" y="3689684"/>
              <a:ext cx="1066800" cy="1057944"/>
              <a:chOff x="3057525" y="5286375"/>
              <a:chExt cx="1066800" cy="219075"/>
            </a:xfrm>
          </xdr:grpSpPr>
          <xdr:sp macro="" textlink="">
            <xdr:nvSpPr>
              <xdr:cNvPr id="10371" name="Check Box 131" hidden="1">
                <a:extLst>
                  <a:ext uri="{63B3BB69-23CF-44E3-9099-C40C66FF867C}">
                    <a14:compatExt spid="_x0000_s10371"/>
                  </a:ext>
                  <a:ext uri="{FF2B5EF4-FFF2-40B4-BE49-F238E27FC236}">
                    <a16:creationId xmlns:a16="http://schemas.microsoft.com/office/drawing/2014/main" id="{00000000-0008-0000-0300-00008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2" name="Check Box 132" hidden="1">
                <a:extLst>
                  <a:ext uri="{63B3BB69-23CF-44E3-9099-C40C66FF867C}">
                    <a14:compatExt spid="_x0000_s10372"/>
                  </a:ext>
                  <a:ext uri="{FF2B5EF4-FFF2-40B4-BE49-F238E27FC236}">
                    <a16:creationId xmlns:a16="http://schemas.microsoft.com/office/drawing/2014/main" id="{00000000-0008-0000-0300-00008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45</xdr:row>
      <xdr:rowOff>0</xdr:rowOff>
    </xdr:from>
    <xdr:to>
      <xdr:col>3</xdr:col>
      <xdr:colOff>1855304</xdr:colOff>
      <xdr:row>45</xdr:row>
      <xdr:rowOff>219075</xdr:rowOff>
    </xdr:to>
    <xdr:grpSp>
      <xdr:nvGrpSpPr>
        <xdr:cNvPr id="201" name="Group 93">
          <a:extLst>
            <a:ext uri="{FF2B5EF4-FFF2-40B4-BE49-F238E27FC236}">
              <a16:creationId xmlns:a16="http://schemas.microsoft.com/office/drawing/2014/main" id="{00000000-0008-0000-0300-0000C9000000}"/>
            </a:ext>
          </a:extLst>
        </xdr:cNvPr>
        <xdr:cNvGrpSpPr/>
      </xdr:nvGrpSpPr>
      <xdr:grpSpPr>
        <a:xfrm>
          <a:off x="3662947" y="30693895"/>
          <a:ext cx="1855304" cy="219075"/>
          <a:chOff x="3048000" y="14817587"/>
          <a:chExt cx="1855304" cy="219075"/>
        </a:xfrm>
      </xdr:grpSpPr>
      <xdr:sp macro="" textlink="">
        <xdr:nvSpPr>
          <xdr:cNvPr id="202"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300-0000CA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03"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300-0000CB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04"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300-0000CC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33</xdr:row>
          <xdr:rowOff>0</xdr:rowOff>
        </xdr:from>
        <xdr:to>
          <xdr:col>4</xdr:col>
          <xdr:colOff>1066800</xdr:colOff>
          <xdr:row>34</xdr:row>
          <xdr:rowOff>0</xdr:rowOff>
        </xdr:to>
        <xdr:grpSp>
          <xdr:nvGrpSpPr>
            <xdr:cNvPr id="205" name="Group 97">
              <a:extLst>
                <a:ext uri="{FF2B5EF4-FFF2-40B4-BE49-F238E27FC236}">
                  <a16:creationId xmlns:a16="http://schemas.microsoft.com/office/drawing/2014/main" id="{00000000-0008-0000-0300-0000CD000000}"/>
                </a:ext>
              </a:extLst>
            </xdr:cNvPr>
            <xdr:cNvGrpSpPr/>
          </xdr:nvGrpSpPr>
          <xdr:grpSpPr>
            <a:xfrm>
              <a:off x="6015789" y="25647316"/>
              <a:ext cx="1066800" cy="508000"/>
              <a:chOff x="3057525" y="5286375"/>
              <a:chExt cx="1066800" cy="219075"/>
            </a:xfrm>
          </xdr:grpSpPr>
          <xdr:sp macro="" textlink="">
            <xdr:nvSpPr>
              <xdr:cNvPr id="10373" name="Check Box 133" hidden="1">
                <a:extLst>
                  <a:ext uri="{63B3BB69-23CF-44E3-9099-C40C66FF867C}">
                    <a14:compatExt spid="_x0000_s10373"/>
                  </a:ext>
                  <a:ext uri="{FF2B5EF4-FFF2-40B4-BE49-F238E27FC236}">
                    <a16:creationId xmlns:a16="http://schemas.microsoft.com/office/drawing/2014/main" id="{00000000-0008-0000-0300-00008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4" name="Check Box 134" hidden="1">
                <a:extLst>
                  <a:ext uri="{63B3BB69-23CF-44E3-9099-C40C66FF867C}">
                    <a14:compatExt spid="_x0000_s10374"/>
                  </a:ext>
                  <a:ext uri="{FF2B5EF4-FFF2-40B4-BE49-F238E27FC236}">
                    <a16:creationId xmlns:a16="http://schemas.microsoft.com/office/drawing/2014/main" id="{00000000-0008-0000-0300-00008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45</xdr:row>
          <xdr:rowOff>161925</xdr:rowOff>
        </xdr:from>
        <xdr:to>
          <xdr:col>4</xdr:col>
          <xdr:colOff>2295525</xdr:colOff>
          <xdr:row>45</xdr:row>
          <xdr:rowOff>495300</xdr:rowOff>
        </xdr:to>
        <xdr:grpSp>
          <xdr:nvGrpSpPr>
            <xdr:cNvPr id="208" name="Group 135">
              <a:extLst>
                <a:ext uri="{FF2B5EF4-FFF2-40B4-BE49-F238E27FC236}">
                  <a16:creationId xmlns:a16="http://schemas.microsoft.com/office/drawing/2014/main" id="{00000000-0008-0000-0300-0000D0000000}"/>
                </a:ext>
              </a:extLst>
            </xdr:cNvPr>
            <xdr:cNvGrpSpPr>
              <a:grpSpLocks/>
            </xdr:cNvGrpSpPr>
          </xdr:nvGrpSpPr>
          <xdr:grpSpPr bwMode="auto">
            <a:xfrm>
              <a:off x="6053889" y="30855820"/>
              <a:ext cx="2257425" cy="333375"/>
              <a:chOff x="30480" y="148175"/>
              <a:chExt cx="18553" cy="2191"/>
            </a:xfrm>
          </xdr:grpSpPr>
          <xdr:sp macro="" textlink="">
            <xdr:nvSpPr>
              <xdr:cNvPr id="10375" name="Check Box 135" hidden="1">
                <a:extLst>
                  <a:ext uri="{63B3BB69-23CF-44E3-9099-C40C66FF867C}">
                    <a14:compatExt spid="_x0000_s10375"/>
                  </a:ext>
                  <a:ext uri="{FF2B5EF4-FFF2-40B4-BE49-F238E27FC236}">
                    <a16:creationId xmlns:a16="http://schemas.microsoft.com/office/drawing/2014/main" id="{00000000-0008-0000-0300-000087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6" name="Check Box 136" hidden="1">
                <a:extLst>
                  <a:ext uri="{63B3BB69-23CF-44E3-9099-C40C66FF867C}">
                    <a14:compatExt spid="_x0000_s10376"/>
                  </a:ext>
                  <a:ext uri="{FF2B5EF4-FFF2-40B4-BE49-F238E27FC236}">
                    <a16:creationId xmlns:a16="http://schemas.microsoft.com/office/drawing/2014/main" id="{00000000-0008-0000-0300-000088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77" name="Check Box 137" hidden="1">
                <a:extLst>
                  <a:ext uri="{63B3BB69-23CF-44E3-9099-C40C66FF867C}">
                    <a14:compatExt spid="_x0000_s10377"/>
                  </a:ext>
                  <a:ext uri="{FF2B5EF4-FFF2-40B4-BE49-F238E27FC236}">
                    <a16:creationId xmlns:a16="http://schemas.microsoft.com/office/drawing/2014/main" id="{00000000-0008-0000-0300-000089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59</xdr:row>
          <xdr:rowOff>0</xdr:rowOff>
        </xdr:from>
        <xdr:to>
          <xdr:col>4</xdr:col>
          <xdr:colOff>1855304</xdr:colOff>
          <xdr:row>60</xdr:row>
          <xdr:rowOff>0</xdr:rowOff>
        </xdr:to>
        <xdr:grpSp>
          <xdr:nvGrpSpPr>
            <xdr:cNvPr id="212" name="Group 104">
              <a:extLst>
                <a:ext uri="{FF2B5EF4-FFF2-40B4-BE49-F238E27FC236}">
                  <a16:creationId xmlns:a16="http://schemas.microsoft.com/office/drawing/2014/main" id="{00000000-0008-0000-0300-0000D4000000}"/>
                </a:ext>
              </a:extLst>
            </xdr:cNvPr>
            <xdr:cNvGrpSpPr/>
          </xdr:nvGrpSpPr>
          <xdr:grpSpPr>
            <a:xfrm>
              <a:off x="6015789" y="36736421"/>
              <a:ext cx="1855304" cy="762000"/>
              <a:chOff x="3048002" y="14817587"/>
              <a:chExt cx="1855295" cy="219075"/>
            </a:xfrm>
          </xdr:grpSpPr>
          <xdr:sp macro="" textlink="">
            <xdr:nvSpPr>
              <xdr:cNvPr id="10378" name="Check Box 138" hidden="1">
                <a:extLst>
                  <a:ext uri="{63B3BB69-23CF-44E3-9099-C40C66FF867C}">
                    <a14:compatExt spid="_x0000_s10378"/>
                  </a:ext>
                  <a:ext uri="{FF2B5EF4-FFF2-40B4-BE49-F238E27FC236}">
                    <a16:creationId xmlns:a16="http://schemas.microsoft.com/office/drawing/2014/main" id="{00000000-0008-0000-0300-00008A280000}"/>
                  </a:ext>
                </a:extLst>
              </xdr:cNvPr>
              <xdr:cNvSpPr/>
            </xdr:nvSpPr>
            <xdr:spPr bwMode="auto">
              <a:xfrm>
                <a:off x="3048002"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9" name="Check Box 139" hidden="1">
                <a:extLst>
                  <a:ext uri="{63B3BB69-23CF-44E3-9099-C40C66FF867C}">
                    <a14:compatExt spid="_x0000_s10379"/>
                  </a:ext>
                  <a:ext uri="{FF2B5EF4-FFF2-40B4-BE49-F238E27FC236}">
                    <a16:creationId xmlns:a16="http://schemas.microsoft.com/office/drawing/2014/main" id="{00000000-0008-0000-0300-00008B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300-00008C280000}"/>
                  </a:ext>
                </a:extLst>
              </xdr:cNvPr>
              <xdr:cNvSpPr/>
            </xdr:nvSpPr>
            <xdr:spPr bwMode="auto">
              <a:xfrm>
                <a:off x="4105688"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40</xdr:row>
          <xdr:rowOff>0</xdr:rowOff>
        </xdr:from>
        <xdr:to>
          <xdr:col>5</xdr:col>
          <xdr:colOff>474179</xdr:colOff>
          <xdr:row>41</xdr:row>
          <xdr:rowOff>0</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6013450" y="23780750"/>
              <a:ext cx="2556979" cy="571500"/>
              <a:chOff x="3048000" y="14817587"/>
              <a:chExt cx="1855305"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400-0000012C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4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400-0000032C0000}"/>
                  </a:ext>
                </a:extLst>
              </xdr:cNvPr>
              <xdr:cNvSpPr/>
            </xdr:nvSpPr>
            <xdr:spPr bwMode="auto">
              <a:xfrm>
                <a:off x="4105697" y="14817587"/>
                <a:ext cx="79760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2766356</xdr:colOff>
      <xdr:row>7</xdr:row>
      <xdr:rowOff>325074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4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mc:AlternateContent xmlns:mc="http://schemas.openxmlformats.org/markup-compatibility/2006">
    <mc:Choice xmlns:a14="http://schemas.microsoft.com/office/drawing/2010/main" Requires="a14">
      <xdr:twoCellAnchor>
        <xdr:from>
          <xdr:col>4</xdr:col>
          <xdr:colOff>0</xdr:colOff>
          <xdr:row>40</xdr:row>
          <xdr:rowOff>0</xdr:rowOff>
        </xdr:from>
        <xdr:to>
          <xdr:col>5</xdr:col>
          <xdr:colOff>474179</xdr:colOff>
          <xdr:row>41</xdr:row>
          <xdr:rowOff>0</xdr:rowOff>
        </xdr:to>
        <xdr:grpSp>
          <xdr:nvGrpSpPr>
            <xdr:cNvPr id="7" name="Group 1">
              <a:extLst>
                <a:ext uri="{FF2B5EF4-FFF2-40B4-BE49-F238E27FC236}">
                  <a16:creationId xmlns:a16="http://schemas.microsoft.com/office/drawing/2014/main" id="{00000000-0008-0000-0400-000007000000}"/>
                </a:ext>
              </a:extLst>
            </xdr:cNvPr>
            <xdr:cNvGrpSpPr/>
          </xdr:nvGrpSpPr>
          <xdr:grpSpPr>
            <a:xfrm>
              <a:off x="6013450" y="23780750"/>
              <a:ext cx="2556979" cy="571500"/>
              <a:chOff x="3048002" y="14817587"/>
              <a:chExt cx="1855291" cy="219075"/>
            </a:xfrm>
          </xdr:grpSpPr>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400-0000042C0000}"/>
                  </a:ext>
                </a:extLst>
              </xdr:cNvPr>
              <xdr:cNvSpPr/>
            </xdr:nvSpPr>
            <xdr:spPr bwMode="auto">
              <a:xfrm>
                <a:off x="3048002"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400-000005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400-0000062C0000}"/>
                  </a:ext>
                </a:extLst>
              </xdr:cNvPr>
              <xdr:cNvSpPr/>
            </xdr:nvSpPr>
            <xdr:spPr bwMode="auto">
              <a:xfrm>
                <a:off x="4105686" y="14817587"/>
                <a:ext cx="797607"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2766356</xdr:colOff>
      <xdr:row>7</xdr:row>
      <xdr:rowOff>325074</xdr:rowOff>
    </xdr:to>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11" name="Ink 2">
              <a:extLst>
                <a:ext uri="{FF2B5EF4-FFF2-40B4-BE49-F238E27FC236}">
                  <a16:creationId xmlns:a16="http://schemas.microsoft.com/office/drawing/2014/main" id="{00000000-0008-0000-0400-00000B000000}"/>
                </a:ext>
              </a:extLst>
            </xdr14:cNvPr>
            <xdr14:cNvContentPartPr/>
          </xdr14:nvContentPartPr>
          <xdr14:nvPr macro=""/>
          <xdr14:xfrm>
            <a:off x="2987696" y="1751559"/>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4"/>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35</xdr:row>
          <xdr:rowOff>0</xdr:rowOff>
        </xdr:from>
        <xdr:to>
          <xdr:col>3</xdr:col>
          <xdr:colOff>1219200</xdr:colOff>
          <xdr:row>35</xdr:row>
          <xdr:rowOff>333375</xdr:rowOff>
        </xdr:to>
        <xdr:grpSp>
          <xdr:nvGrpSpPr>
            <xdr:cNvPr id="6" name="Group 135">
              <a:extLst>
                <a:ext uri="{FF2B5EF4-FFF2-40B4-BE49-F238E27FC236}">
                  <a16:creationId xmlns:a16="http://schemas.microsoft.com/office/drawing/2014/main" id="{00000000-0008-0000-0700-000006000000}"/>
                </a:ext>
              </a:extLst>
            </xdr:cNvPr>
            <xdr:cNvGrpSpPr>
              <a:grpSpLocks/>
            </xdr:cNvGrpSpPr>
          </xdr:nvGrpSpPr>
          <xdr:grpSpPr bwMode="auto">
            <a:xfrm>
              <a:off x="3656805" y="35734625"/>
              <a:ext cx="1217614"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7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7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3016249</xdr:colOff>
          <xdr:row>35</xdr:row>
          <xdr:rowOff>0</xdr:rowOff>
        </xdr:from>
        <xdr:to>
          <xdr:col>3</xdr:col>
          <xdr:colOff>1219200</xdr:colOff>
          <xdr:row>35</xdr:row>
          <xdr:rowOff>333375</xdr:rowOff>
        </xdr:to>
        <xdr:grpSp>
          <xdr:nvGrpSpPr>
            <xdr:cNvPr id="5" name="Group 135">
              <a:extLst>
                <a:ext uri="{FF2B5EF4-FFF2-40B4-BE49-F238E27FC236}">
                  <a16:creationId xmlns:a16="http://schemas.microsoft.com/office/drawing/2014/main" id="{00000000-0008-0000-0700-000005000000}"/>
                </a:ext>
              </a:extLst>
            </xdr:cNvPr>
            <xdr:cNvGrpSpPr>
              <a:grpSpLocks/>
            </xdr:cNvGrpSpPr>
          </xdr:nvGrpSpPr>
          <xdr:grpSpPr bwMode="auto">
            <a:xfrm>
              <a:off x="3504405" y="35734625"/>
              <a:ext cx="1370014" cy="333375"/>
              <a:chOff x="30480" y="148175"/>
              <a:chExt cx="10668" cy="2191"/>
            </a:xfrm>
          </xdr:grpSpPr>
          <xdr:sp macro="" textlink="">
            <xdr:nvSpPr>
              <xdr:cNvPr id="34822" name="Check Box 6" hidden="1">
                <a:extLst>
                  <a:ext uri="{63B3BB69-23CF-44E3-9099-C40C66FF867C}">
                    <a14:compatExt spid="_x0000_s34822"/>
                  </a:ext>
                  <a:ext uri="{FF2B5EF4-FFF2-40B4-BE49-F238E27FC236}">
                    <a16:creationId xmlns:a16="http://schemas.microsoft.com/office/drawing/2014/main" id="{00000000-0008-0000-0700-000006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3" name="Check Box 7" hidden="1">
                <a:extLst>
                  <a:ext uri="{63B3BB69-23CF-44E3-9099-C40C66FF867C}">
                    <a14:compatExt spid="_x0000_s34823"/>
                  </a:ext>
                  <a:ext uri="{FF2B5EF4-FFF2-40B4-BE49-F238E27FC236}">
                    <a16:creationId xmlns:a16="http://schemas.microsoft.com/office/drawing/2014/main" id="{00000000-0008-0000-0700-000007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1436968</xdr:colOff>
      <xdr:row>4</xdr:row>
      <xdr:rowOff>165346</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1436968</xdr:colOff>
      <xdr:row>4</xdr:row>
      <xdr:rowOff>165346</xdr:rowOff>
    </xdr:to>
    <xdr:pic>
      <xdr:nvPicPr>
        <xdr:cNvPr id="4" name="logo-image" descr="Home">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1436968</xdr:colOff>
      <xdr:row>4</xdr:row>
      <xdr:rowOff>165346</xdr:rowOff>
    </xdr:to>
    <xdr:pic>
      <xdr:nvPicPr>
        <xdr:cNvPr id="5" name="logo-image" descr="Home">
          <a:extLst>
            <a:ext uri="{FF2B5EF4-FFF2-40B4-BE49-F238E27FC236}">
              <a16:creationId xmlns:a16="http://schemas.microsoft.com/office/drawing/2014/main" id="{00000000-0008-0000-08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115397"/>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1436968</xdr:colOff>
      <xdr:row>4</xdr:row>
      <xdr:rowOff>165346</xdr:rowOff>
    </xdr:to>
    <xdr:pic>
      <xdr:nvPicPr>
        <xdr:cNvPr id="6" name="logo-image" descr="Home">
          <a:extLst>
            <a:ext uri="{FF2B5EF4-FFF2-40B4-BE49-F238E27FC236}">
              <a16:creationId xmlns:a16="http://schemas.microsoft.com/office/drawing/2014/main" id="{00000000-0008-0000-08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115397"/>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edzu/Downloads/Project%20Management_July_21_2010.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 val="Sheet1"/>
      <sheetName val="Form"/>
      <sheetName val="Sheet3"/>
    </sheetNames>
    <sheetDataSet>
      <sheetData sheetId="0">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 sheetId="1">
        <row r="2">
          <cell r="G2" t="str">
            <v>January</v>
          </cell>
        </row>
      </sheetData>
      <sheetData sheetId="2"/>
      <sheetData sheetId="3">
        <row r="2">
          <cell r="G2" t="str">
            <v>January</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Tracker"/>
      <sheetName val="Overview"/>
      <sheetName val="FinancialData"/>
      <sheetName val="Procurement"/>
      <sheetName val="Risk Assesment"/>
      <sheetName val="Rating"/>
      <sheetName val="Project Indicators"/>
      <sheetName val="Lessons Learned"/>
      <sheetName val="Units for Indicators"/>
    </sheetNames>
    <sheetDataSet>
      <sheetData sheetId="0" refreshError="1">
        <row r="146">
          <cell r="G146" t="str">
            <v>Community</v>
          </cell>
        </row>
        <row r="147">
          <cell r="G147" t="str">
            <v>Multi-community</v>
          </cell>
        </row>
        <row r="148">
          <cell r="G148" t="str">
            <v>Departmental</v>
          </cell>
        </row>
        <row r="149">
          <cell r="G149" t="str">
            <v>National</v>
          </cell>
        </row>
      </sheetData>
      <sheetData sheetId="1" refreshError="1"/>
      <sheetData sheetId="2" refreshError="1"/>
      <sheetData sheetId="3" refreshError="1"/>
      <sheetData sheetId="4" refreshError="1"/>
      <sheetData sheetId="5" refreshError="1"/>
      <sheetData sheetId="6" refreshError="1"/>
      <sheetData sheetId="7">
        <row r="146">
          <cell r="G146" t="str">
            <v>Community</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0-06-12T19:49:56.698"/>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13 - 2022">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marinadeisa@hotmail.com" TargetMode="External"/><Relationship Id="rId13" Type="http://schemas.openxmlformats.org/officeDocument/2006/relationships/hyperlink" Target="mailto:florestapibla@gmail.com" TargetMode="External"/><Relationship Id="rId18" Type="http://schemas.openxmlformats.org/officeDocument/2006/relationships/vmlDrawing" Target="../drawings/vmlDrawing1.vml"/><Relationship Id="rId3" Type="http://schemas.openxmlformats.org/officeDocument/2006/relationships/hyperlink" Target="mailto:pedro.garcia@ambiente.gob.do" TargetMode="External"/><Relationship Id="rId7" Type="http://schemas.openxmlformats.org/officeDocument/2006/relationships/hyperlink" Target="mailto:daniel.pavon@cideal.org" TargetMode="External"/><Relationship Id="rId12" Type="http://schemas.openxmlformats.org/officeDocument/2006/relationships/hyperlink" Target="mailto:info@ayuntamientovillaaltagracia.gob.do" TargetMode="External"/><Relationship Id="rId17" Type="http://schemas.openxmlformats.org/officeDocument/2006/relationships/drawing" Target="../drawings/drawing1.xml"/><Relationship Id="rId2" Type="http://schemas.openxmlformats.org/officeDocument/2006/relationships/hyperlink" Target="mailto:david.luther@iddi.org" TargetMode="External"/><Relationship Id="rId16" Type="http://schemas.openxmlformats.org/officeDocument/2006/relationships/hyperlink" Target="mailto:ludwig.alvarez@inapa.gob.do" TargetMode="External"/><Relationship Id="rId1" Type="http://schemas.openxmlformats.org/officeDocument/2006/relationships/hyperlink" Target="http://www.iddi.org/" TargetMode="External"/><Relationship Id="rId6" Type="http://schemas.openxmlformats.org/officeDocument/2006/relationships/hyperlink" Target="mailto:carmenopmsc@hotmail.com" TargetMode="External"/><Relationship Id="rId11" Type="http://schemas.openxmlformats.org/officeDocument/2006/relationships/hyperlink" Target="mailto:info@sancristobal.gob.do" TargetMode="External"/><Relationship Id="rId5" Type="http://schemas.openxmlformats.org/officeDocument/2006/relationships/hyperlink" Target="mailto:teresa.disla@ambiente.gob.do" TargetMode="External"/><Relationship Id="rId15" Type="http://schemas.openxmlformats.org/officeDocument/2006/relationships/hyperlink" Target="mailto:sancristobal@senado.gob.do" TargetMode="External"/><Relationship Id="rId10" Type="http://schemas.openxmlformats.org/officeDocument/2006/relationships/hyperlink" Target="mailto:info@ayuntamientocambita.gob.do" TargetMode="External"/><Relationship Id="rId19" Type="http://schemas.openxmlformats.org/officeDocument/2006/relationships/comments" Target="../comments1.xml"/><Relationship Id="rId4" Type="http://schemas.openxmlformats.org/officeDocument/2006/relationships/hyperlink" Target="mailto:arcadia@iddi.org" TargetMode="External"/><Relationship Id="rId9" Type="http://schemas.openxmlformats.org/officeDocument/2006/relationships/hyperlink" Target="mailto:informatica@institutodelambiente.edu.do" TargetMode="External"/><Relationship Id="rId14" Type="http://schemas.openxmlformats.org/officeDocument/2006/relationships/hyperlink" Target="mailto:m.puig@cambioclimatico.gob.do" TargetMode="External"/></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3" Type="http://schemas.openxmlformats.org/officeDocument/2006/relationships/vmlDrawing" Target="../drawings/vmlDrawing2.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46.xml"/><Relationship Id="rId3" Type="http://schemas.openxmlformats.org/officeDocument/2006/relationships/ctrlProp" Target="../ctrlProps/ctrlProp141.xml"/><Relationship Id="rId7" Type="http://schemas.openxmlformats.org/officeDocument/2006/relationships/ctrlProp" Target="../ctrlProps/ctrlProp145.xml"/><Relationship Id="rId2" Type="http://schemas.openxmlformats.org/officeDocument/2006/relationships/vmlDrawing" Target="../drawings/vmlDrawing3.vml"/><Relationship Id="rId1" Type="http://schemas.openxmlformats.org/officeDocument/2006/relationships/drawing" Target="../drawings/drawing3.xml"/><Relationship Id="rId6" Type="http://schemas.openxmlformats.org/officeDocument/2006/relationships/ctrlProp" Target="../ctrlProps/ctrlProp144.xml"/><Relationship Id="rId5" Type="http://schemas.openxmlformats.org/officeDocument/2006/relationships/ctrlProp" Target="../ctrlProps/ctrlProp143.xml"/><Relationship Id="rId4" Type="http://schemas.openxmlformats.org/officeDocument/2006/relationships/ctrlProp" Target="../ctrlProps/ctrlProp14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hyperlink" Target="mailto:ludwing.alvarez@inapa.gob.do" TargetMode="External"/><Relationship Id="rId1" Type="http://schemas.openxmlformats.org/officeDocument/2006/relationships/hyperlink" Target="mailto:teresa.disla@ambiente.gob.do" TargetMode="External"/><Relationship Id="rId4" Type="http://schemas.openxmlformats.org/officeDocument/2006/relationships/comments" Target="../comments2.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147.xml"/><Relationship Id="rId7" Type="http://schemas.openxmlformats.org/officeDocument/2006/relationships/comments" Target="../comments3.xml"/><Relationship Id="rId2" Type="http://schemas.openxmlformats.org/officeDocument/2006/relationships/vmlDrawing" Target="../drawings/vmlDrawing5.vml"/><Relationship Id="rId1" Type="http://schemas.openxmlformats.org/officeDocument/2006/relationships/drawing" Target="../drawings/drawing4.xml"/><Relationship Id="rId6" Type="http://schemas.openxmlformats.org/officeDocument/2006/relationships/ctrlProp" Target="../ctrlProps/ctrlProp150.xml"/><Relationship Id="rId5" Type="http://schemas.openxmlformats.org/officeDocument/2006/relationships/ctrlProp" Target="../ctrlProps/ctrlProp149.xml"/><Relationship Id="rId4" Type="http://schemas.openxmlformats.org/officeDocument/2006/relationships/ctrlProp" Target="../ctrlProps/ctrlProp14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P220"/>
  <sheetViews>
    <sheetView topLeftCell="A82" zoomScale="125" zoomScaleNormal="125" zoomScalePageLayoutView="125" workbookViewId="0">
      <selection activeCell="T41" sqref="T41"/>
    </sheetView>
  </sheetViews>
  <sheetFormatPr defaultColWidth="102.36328125" defaultRowHeight="14"/>
  <cols>
    <col min="1" max="1" width="2.453125" style="403" customWidth="1"/>
    <col min="2" max="2" width="9.81640625" style="402" customWidth="1"/>
    <col min="3" max="3" width="20.36328125" style="402" customWidth="1"/>
    <col min="4" max="4" width="87.36328125" style="403" customWidth="1"/>
    <col min="5" max="5" width="5.6328125" style="403" customWidth="1"/>
    <col min="6" max="6" width="9.36328125" style="403" customWidth="1"/>
    <col min="7" max="7" width="12.36328125" style="403" customWidth="1"/>
    <col min="8" max="8" width="15.453125" style="403" hidden="1" customWidth="1"/>
    <col min="9" max="13" width="0" style="403" hidden="1" customWidth="1"/>
    <col min="14" max="15" width="9.36328125" style="403" hidden="1" customWidth="1"/>
    <col min="16" max="16" width="0" style="403" hidden="1" customWidth="1"/>
    <col min="17" max="251" width="9.36328125" style="403" customWidth="1"/>
    <col min="252" max="252" width="2.6328125" style="403" customWidth="1"/>
    <col min="253" max="254" width="9.36328125" style="403" customWidth="1"/>
    <col min="255" max="255" width="17.36328125" style="403" customWidth="1"/>
    <col min="256" max="16384" width="102.36328125" style="403"/>
  </cols>
  <sheetData>
    <row r="1" spans="1:16" ht="14.5" thickBot="1"/>
    <row r="2" spans="1:16" ht="14.5" thickBot="1">
      <c r="B2" s="404"/>
      <c r="C2" s="405"/>
      <c r="D2" s="406"/>
      <c r="E2" s="407"/>
    </row>
    <row r="3" spans="1:16" ht="24" customHeight="1" thickBot="1">
      <c r="B3" s="408"/>
      <c r="C3" s="409"/>
      <c r="D3" s="416" t="s">
        <v>707</v>
      </c>
      <c r="E3" s="410"/>
    </row>
    <row r="4" spans="1:16" ht="14.5" thickBot="1">
      <c r="B4" s="408"/>
      <c r="C4" s="409"/>
      <c r="D4" s="411"/>
      <c r="E4" s="410"/>
    </row>
    <row r="5" spans="1:16" ht="22" customHeight="1" thickBot="1">
      <c r="B5" s="408"/>
      <c r="C5" s="412" t="s">
        <v>258</v>
      </c>
      <c r="D5" s="477" t="s">
        <v>1093</v>
      </c>
      <c r="E5" s="410"/>
    </row>
    <row r="6" spans="1:16" s="413" customFormat="1" ht="14.5" thickBot="1">
      <c r="A6" s="403"/>
      <c r="B6" s="408"/>
      <c r="C6" s="409"/>
      <c r="D6" s="478"/>
      <c r="E6" s="410"/>
      <c r="F6" s="403"/>
      <c r="G6" s="403"/>
      <c r="H6" s="403"/>
      <c r="I6" s="403"/>
      <c r="J6" s="403"/>
      <c r="K6" s="403"/>
      <c r="L6" s="403"/>
      <c r="M6" s="403"/>
      <c r="N6" s="403"/>
      <c r="O6" s="403"/>
      <c r="P6" s="403"/>
    </row>
    <row r="7" spans="1:16" s="413" customFormat="1" ht="55.5" customHeight="1" thickBot="1">
      <c r="A7" s="403"/>
      <c r="B7" s="408"/>
      <c r="C7" s="412" t="s">
        <v>208</v>
      </c>
      <c r="D7" s="479" t="s">
        <v>948</v>
      </c>
      <c r="E7" s="410"/>
      <c r="F7" s="403"/>
      <c r="G7" s="403"/>
      <c r="H7" s="403"/>
      <c r="I7" s="403"/>
      <c r="J7" s="403"/>
      <c r="K7" s="403"/>
      <c r="L7" s="403"/>
      <c r="M7" s="403"/>
      <c r="N7" s="403"/>
      <c r="O7" s="403"/>
      <c r="P7" s="403"/>
    </row>
    <row r="8" spans="1:16" s="413" customFormat="1" ht="14" hidden="1" customHeight="1">
      <c r="A8" s="403"/>
      <c r="B8" s="408"/>
      <c r="C8" s="409"/>
      <c r="D8" s="480" t="s">
        <v>761</v>
      </c>
      <c r="E8" s="410"/>
      <c r="F8" s="403"/>
      <c r="G8" s="403"/>
      <c r="H8" s="403"/>
      <c r="I8" s="403"/>
      <c r="J8" s="403"/>
      <c r="K8" s="403"/>
      <c r="L8" s="403"/>
      <c r="M8" s="403"/>
      <c r="N8" s="403"/>
      <c r="O8" s="403"/>
      <c r="P8" s="403"/>
    </row>
    <row r="9" spans="1:16" s="413" customFormat="1" hidden="1">
      <c r="A9" s="403"/>
      <c r="B9" s="408"/>
      <c r="C9" s="409"/>
      <c r="D9" s="478"/>
      <c r="E9" s="410"/>
      <c r="F9" s="403"/>
      <c r="G9" s="403"/>
      <c r="H9" s="403"/>
      <c r="I9" s="403"/>
      <c r="J9" s="403"/>
      <c r="K9" s="403"/>
      <c r="L9" s="403"/>
      <c r="M9" s="403"/>
      <c r="N9" s="403"/>
      <c r="O9" s="403"/>
      <c r="P9" s="403"/>
    </row>
    <row r="10" spans="1:16" s="413" customFormat="1" hidden="1">
      <c r="A10" s="403"/>
      <c r="B10" s="408"/>
      <c r="C10" s="409"/>
      <c r="D10" s="478"/>
      <c r="E10" s="410"/>
      <c r="F10" s="403"/>
      <c r="G10" s="403"/>
      <c r="H10" s="403"/>
      <c r="I10" s="403"/>
      <c r="J10" s="403"/>
      <c r="K10" s="403"/>
      <c r="L10" s="403"/>
      <c r="M10" s="403"/>
      <c r="N10" s="403"/>
      <c r="O10" s="403"/>
      <c r="P10" s="403"/>
    </row>
    <row r="11" spans="1:16" s="413" customFormat="1" hidden="1">
      <c r="A11" s="403"/>
      <c r="B11" s="408"/>
      <c r="C11" s="409"/>
      <c r="D11" s="478"/>
      <c r="E11" s="410"/>
      <c r="F11" s="403"/>
      <c r="G11" s="403"/>
      <c r="H11" s="403"/>
      <c r="I11" s="403"/>
      <c r="J11" s="403"/>
      <c r="K11" s="403"/>
      <c r="L11" s="403"/>
      <c r="M11" s="403"/>
      <c r="N11" s="403"/>
      <c r="O11" s="403"/>
      <c r="P11" s="403"/>
    </row>
    <row r="12" spans="1:16" s="413" customFormat="1" ht="14.5" thickBot="1">
      <c r="A12" s="403"/>
      <c r="B12" s="408"/>
      <c r="C12" s="409"/>
      <c r="D12" s="478"/>
      <c r="E12" s="410"/>
      <c r="F12" s="403"/>
      <c r="G12" s="403"/>
      <c r="H12" s="403"/>
      <c r="I12" s="403"/>
      <c r="J12" s="403"/>
      <c r="K12" s="403"/>
      <c r="L12" s="403"/>
      <c r="M12" s="403"/>
      <c r="N12" s="403"/>
      <c r="O12" s="403"/>
      <c r="P12" s="403"/>
    </row>
    <row r="13" spans="1:16" s="413" customFormat="1" ht="271" customHeight="1" thickBot="1">
      <c r="A13" s="403"/>
      <c r="B13" s="408"/>
      <c r="C13" s="412" t="s">
        <v>0</v>
      </c>
      <c r="D13" s="481" t="s">
        <v>762</v>
      </c>
      <c r="E13" s="410"/>
      <c r="F13" s="403"/>
      <c r="G13" s="403"/>
      <c r="H13" s="403"/>
      <c r="I13" s="403"/>
      <c r="J13" s="403"/>
      <c r="K13" s="403"/>
      <c r="L13" s="403"/>
      <c r="M13" s="403"/>
      <c r="N13" s="403"/>
      <c r="O13" s="403"/>
      <c r="P13" s="403"/>
    </row>
    <row r="14" spans="1:16" s="413" customFormat="1" ht="14.5" customHeight="1" thickBot="1">
      <c r="A14" s="403"/>
      <c r="B14" s="408"/>
      <c r="C14" s="409"/>
      <c r="D14" s="478"/>
      <c r="E14" s="410"/>
      <c r="F14" s="403"/>
      <c r="G14" s="403"/>
      <c r="H14" s="403" t="s">
        <v>1</v>
      </c>
      <c r="I14" s="403" t="s">
        <v>2</v>
      </c>
      <c r="J14" s="403"/>
      <c r="K14" s="403" t="s">
        <v>3</v>
      </c>
      <c r="L14" s="403" t="s">
        <v>4</v>
      </c>
      <c r="M14" s="403" t="s">
        <v>5</v>
      </c>
      <c r="N14" s="403" t="s">
        <v>6</v>
      </c>
      <c r="O14" s="403" t="s">
        <v>7</v>
      </c>
      <c r="P14" s="403" t="s">
        <v>8</v>
      </c>
    </row>
    <row r="15" spans="1:16" s="413" customFormat="1" ht="22" customHeight="1">
      <c r="A15" s="403"/>
      <c r="B15" s="408"/>
      <c r="C15" s="412" t="s">
        <v>200</v>
      </c>
      <c r="D15" s="482" t="s">
        <v>811</v>
      </c>
      <c r="E15" s="410"/>
      <c r="F15" s="403"/>
      <c r="G15" s="403"/>
      <c r="H15" s="414" t="s">
        <v>9</v>
      </c>
      <c r="I15" s="403" t="s">
        <v>10</v>
      </c>
      <c r="J15" s="403" t="s">
        <v>11</v>
      </c>
      <c r="K15" s="403" t="s">
        <v>12</v>
      </c>
      <c r="L15" s="403">
        <v>1</v>
      </c>
      <c r="M15" s="403">
        <v>1</v>
      </c>
      <c r="N15" s="403" t="s">
        <v>13</v>
      </c>
      <c r="O15" s="403" t="s">
        <v>14</v>
      </c>
      <c r="P15" s="403" t="s">
        <v>15</v>
      </c>
    </row>
    <row r="16" spans="1:16" s="413" customFormat="1" ht="22" customHeight="1">
      <c r="A16" s="403"/>
      <c r="B16" s="555" t="s">
        <v>925</v>
      </c>
      <c r="C16" s="557"/>
      <c r="D16" s="483" t="s">
        <v>870</v>
      </c>
      <c r="E16" s="410"/>
      <c r="F16" s="403"/>
      <c r="G16" s="403"/>
      <c r="H16" s="414" t="s">
        <v>16</v>
      </c>
      <c r="I16" s="403" t="s">
        <v>17</v>
      </c>
      <c r="J16" s="403" t="s">
        <v>18</v>
      </c>
      <c r="K16" s="403" t="s">
        <v>19</v>
      </c>
      <c r="L16" s="403">
        <v>2</v>
      </c>
      <c r="M16" s="403">
        <v>2</v>
      </c>
      <c r="N16" s="403" t="s">
        <v>20</v>
      </c>
      <c r="O16" s="403" t="s">
        <v>21</v>
      </c>
      <c r="P16" s="403" t="s">
        <v>22</v>
      </c>
    </row>
    <row r="17" spans="1:16" s="413" customFormat="1" ht="22" customHeight="1">
      <c r="A17" s="403"/>
      <c r="B17" s="408"/>
      <c r="C17" s="412" t="s">
        <v>205</v>
      </c>
      <c r="D17" s="484" t="s">
        <v>560</v>
      </c>
      <c r="E17" s="410"/>
      <c r="F17" s="403"/>
      <c r="G17" s="403"/>
      <c r="H17" s="414" t="s">
        <v>23</v>
      </c>
      <c r="I17" s="403" t="s">
        <v>24</v>
      </c>
      <c r="J17" s="403"/>
      <c r="K17" s="403" t="s">
        <v>25</v>
      </c>
      <c r="L17" s="403">
        <v>3</v>
      </c>
      <c r="M17" s="403">
        <v>3</v>
      </c>
      <c r="N17" s="403" t="s">
        <v>26</v>
      </c>
      <c r="O17" s="403" t="s">
        <v>27</v>
      </c>
      <c r="P17" s="403" t="s">
        <v>28</v>
      </c>
    </row>
    <row r="18" spans="1:16" s="413" customFormat="1" ht="22" customHeight="1">
      <c r="A18" s="403"/>
      <c r="B18" s="417"/>
      <c r="C18" s="412" t="s">
        <v>201</v>
      </c>
      <c r="D18" s="484" t="s">
        <v>58</v>
      </c>
      <c r="E18" s="410"/>
      <c r="F18" s="403"/>
      <c r="G18" s="403"/>
      <c r="H18" s="414" t="s">
        <v>29</v>
      </c>
      <c r="I18" s="403"/>
      <c r="J18" s="403"/>
      <c r="K18" s="403" t="s">
        <v>30</v>
      </c>
      <c r="L18" s="403">
        <v>5</v>
      </c>
      <c r="M18" s="403">
        <v>5</v>
      </c>
      <c r="N18" s="403" t="s">
        <v>31</v>
      </c>
      <c r="O18" s="403" t="s">
        <v>32</v>
      </c>
      <c r="P18" s="403" t="s">
        <v>33</v>
      </c>
    </row>
    <row r="19" spans="1:16" s="413" customFormat="1" ht="44.25" customHeight="1" thickBot="1">
      <c r="A19" s="403"/>
      <c r="B19" s="555" t="s">
        <v>202</v>
      </c>
      <c r="C19" s="557"/>
      <c r="D19" s="485" t="s">
        <v>1078</v>
      </c>
      <c r="E19" s="410"/>
      <c r="F19" s="403"/>
      <c r="G19" s="403"/>
      <c r="H19" s="414" t="s">
        <v>34</v>
      </c>
      <c r="I19" s="403"/>
      <c r="J19" s="403"/>
      <c r="K19" s="403" t="s">
        <v>35</v>
      </c>
      <c r="L19" s="403"/>
      <c r="M19" s="403"/>
      <c r="N19" s="403"/>
      <c r="O19" s="403" t="s">
        <v>36</v>
      </c>
      <c r="P19" s="403" t="s">
        <v>37</v>
      </c>
    </row>
    <row r="20" spans="1:16" s="413" customFormat="1">
      <c r="A20" s="403"/>
      <c r="B20" s="408"/>
      <c r="C20" s="412"/>
      <c r="D20" s="478"/>
      <c r="E20" s="410"/>
      <c r="F20" s="418"/>
      <c r="G20" s="403"/>
      <c r="H20" s="403"/>
      <c r="J20" s="403"/>
      <c r="K20" s="403"/>
      <c r="L20" s="403"/>
      <c r="M20" s="403" t="s">
        <v>38</v>
      </c>
      <c r="N20" s="403" t="s">
        <v>39</v>
      </c>
    </row>
    <row r="21" spans="1:16" s="413" customFormat="1">
      <c r="A21" s="403"/>
      <c r="B21" s="408"/>
      <c r="C21" s="412" t="s">
        <v>204</v>
      </c>
      <c r="D21" s="478"/>
      <c r="E21" s="410"/>
      <c r="F21" s="418"/>
      <c r="G21" s="403"/>
      <c r="H21" s="403"/>
      <c r="J21" s="403"/>
      <c r="K21" s="403"/>
      <c r="L21" s="403"/>
      <c r="M21" s="403" t="s">
        <v>40</v>
      </c>
      <c r="N21" s="403" t="s">
        <v>41</v>
      </c>
    </row>
    <row r="22" spans="1:16" s="413" customFormat="1" ht="14.5" thickBot="1">
      <c r="A22" s="403"/>
      <c r="B22" s="408"/>
      <c r="C22" s="419"/>
      <c r="D22" s="478"/>
      <c r="E22" s="410"/>
      <c r="F22" s="403"/>
      <c r="G22" s="403"/>
      <c r="H22" s="414" t="s">
        <v>42</v>
      </c>
      <c r="I22" s="403"/>
      <c r="J22" s="403"/>
      <c r="L22" s="403"/>
      <c r="M22" s="403"/>
      <c r="N22" s="403"/>
      <c r="O22" s="403" t="s">
        <v>43</v>
      </c>
      <c r="P22" s="403" t="s">
        <v>44</v>
      </c>
    </row>
    <row r="23" spans="1:16" s="413" customFormat="1" ht="29" customHeight="1">
      <c r="A23" s="403"/>
      <c r="B23" s="555" t="s">
        <v>206</v>
      </c>
      <c r="C23" s="557"/>
      <c r="D23" s="486">
        <v>43539</v>
      </c>
      <c r="E23" s="410"/>
      <c r="F23" s="403"/>
      <c r="G23" s="415"/>
      <c r="H23" s="414"/>
      <c r="I23" s="403"/>
      <c r="J23" s="403"/>
      <c r="L23" s="403"/>
      <c r="M23" s="403"/>
      <c r="N23" s="403"/>
      <c r="O23" s="403"/>
      <c r="P23" s="403"/>
    </row>
    <row r="24" spans="1:16" s="413" customFormat="1" ht="29" customHeight="1">
      <c r="A24" s="403"/>
      <c r="B24" s="555" t="s">
        <v>252</v>
      </c>
      <c r="C24" s="557"/>
      <c r="D24" s="487">
        <v>43594</v>
      </c>
      <c r="E24" s="410"/>
      <c r="F24" s="403"/>
      <c r="G24" s="414"/>
      <c r="H24" s="403"/>
      <c r="I24" s="403"/>
      <c r="K24" s="403"/>
      <c r="L24" s="403"/>
      <c r="M24" s="403"/>
      <c r="N24" s="403" t="s">
        <v>45</v>
      </c>
      <c r="O24" s="403" t="s">
        <v>46</v>
      </c>
    </row>
    <row r="25" spans="1:16" s="413" customFormat="1" ht="29" customHeight="1">
      <c r="A25" s="403"/>
      <c r="B25" s="555" t="s">
        <v>207</v>
      </c>
      <c r="C25" s="557"/>
      <c r="D25" s="487">
        <v>43663</v>
      </c>
      <c r="E25" s="410"/>
      <c r="F25" s="403"/>
      <c r="G25" s="414"/>
      <c r="H25" s="403"/>
      <c r="I25" s="403"/>
      <c r="K25" s="403"/>
      <c r="L25" s="403"/>
      <c r="M25" s="403"/>
      <c r="N25" s="403" t="s">
        <v>47</v>
      </c>
      <c r="O25" s="403" t="s">
        <v>48</v>
      </c>
    </row>
    <row r="26" spans="1:16" s="413" customFormat="1" ht="29" customHeight="1">
      <c r="A26" s="403"/>
      <c r="B26" s="555" t="s">
        <v>927</v>
      </c>
      <c r="C26" s="557"/>
      <c r="D26" s="488" t="s">
        <v>975</v>
      </c>
      <c r="E26" s="410"/>
      <c r="F26" s="403"/>
      <c r="G26" s="414"/>
      <c r="H26" s="403"/>
      <c r="I26" s="403"/>
      <c r="J26" s="403"/>
      <c r="K26" s="403"/>
      <c r="L26" s="403"/>
      <c r="M26" s="403"/>
      <c r="N26" s="403"/>
      <c r="O26" s="403"/>
    </row>
    <row r="27" spans="1:16" s="413" customFormat="1" ht="29" customHeight="1">
      <c r="A27" s="403"/>
      <c r="B27" s="408"/>
      <c r="C27" s="412" t="s">
        <v>704</v>
      </c>
      <c r="D27" s="487">
        <v>45093</v>
      </c>
      <c r="E27" s="410"/>
      <c r="F27" s="403"/>
      <c r="G27" s="414"/>
      <c r="H27" s="403"/>
      <c r="I27" s="403"/>
      <c r="J27" s="403"/>
      <c r="K27" s="403"/>
      <c r="L27" s="403"/>
      <c r="M27" s="403"/>
      <c r="N27" s="403"/>
      <c r="O27" s="403"/>
    </row>
    <row r="28" spans="1:16" s="413" customFormat="1" ht="38" customHeight="1" thickBot="1">
      <c r="A28" s="403"/>
      <c r="B28" s="555" t="s">
        <v>924</v>
      </c>
      <c r="C28" s="557"/>
      <c r="D28" s="489" t="s">
        <v>764</v>
      </c>
      <c r="E28" s="420"/>
      <c r="F28" s="403"/>
      <c r="G28" s="414"/>
      <c r="H28" s="403"/>
      <c r="I28" s="403"/>
      <c r="J28" s="403"/>
      <c r="K28" s="403"/>
      <c r="L28" s="403"/>
      <c r="M28" s="403"/>
      <c r="N28" s="403"/>
      <c r="O28" s="403"/>
    </row>
    <row r="29" spans="1:16" s="413" customFormat="1">
      <c r="A29" s="403"/>
      <c r="B29" s="408"/>
      <c r="C29" s="412"/>
      <c r="D29" s="478"/>
      <c r="E29" s="410"/>
      <c r="F29" s="403"/>
      <c r="G29" s="414"/>
      <c r="H29" s="403"/>
      <c r="I29" s="403"/>
      <c r="J29" s="403"/>
      <c r="K29" s="403"/>
      <c r="L29" s="403"/>
      <c r="M29" s="403"/>
      <c r="N29" s="403"/>
      <c r="O29" s="403"/>
    </row>
    <row r="30" spans="1:16" s="413" customFormat="1" ht="14.5" thickBot="1">
      <c r="A30" s="403"/>
      <c r="B30" s="408"/>
      <c r="C30" s="412"/>
      <c r="D30" s="490" t="s">
        <v>748</v>
      </c>
      <c r="E30" s="410"/>
      <c r="F30" s="403"/>
      <c r="G30" s="414"/>
      <c r="H30" s="403"/>
      <c r="I30" s="403"/>
      <c r="J30" s="403"/>
      <c r="K30" s="403"/>
      <c r="L30" s="403"/>
      <c r="M30" s="403"/>
      <c r="N30" s="403"/>
      <c r="O30" s="403"/>
    </row>
    <row r="31" spans="1:16" s="413" customFormat="1" ht="29" customHeight="1">
      <c r="A31" s="403"/>
      <c r="B31" s="408"/>
      <c r="C31" s="421" t="s">
        <v>715</v>
      </c>
      <c r="D31" s="491"/>
      <c r="E31" s="410"/>
      <c r="F31" s="403"/>
      <c r="G31" s="414"/>
      <c r="H31" s="403"/>
      <c r="I31" s="403"/>
      <c r="J31" s="403"/>
      <c r="K31" s="403"/>
      <c r="L31" s="403"/>
      <c r="M31" s="403"/>
      <c r="N31" s="403"/>
      <c r="O31" s="403"/>
    </row>
    <row r="32" spans="1:16" s="413" customFormat="1" ht="29" customHeight="1">
      <c r="A32" s="403"/>
      <c r="B32" s="408"/>
      <c r="C32" s="422" t="s">
        <v>708</v>
      </c>
      <c r="D32" s="492"/>
      <c r="E32" s="410"/>
      <c r="F32" s="403"/>
      <c r="G32" s="414"/>
      <c r="H32" s="403"/>
      <c r="I32" s="403"/>
      <c r="J32" s="403"/>
      <c r="K32" s="403"/>
      <c r="L32" s="403"/>
      <c r="M32" s="403"/>
      <c r="N32" s="403"/>
      <c r="O32" s="403"/>
    </row>
    <row r="33" spans="1:16" s="413" customFormat="1" ht="29" customHeight="1">
      <c r="A33" s="403"/>
      <c r="B33" s="408"/>
      <c r="C33" s="423" t="s">
        <v>225</v>
      </c>
      <c r="D33" s="492"/>
      <c r="E33" s="410"/>
      <c r="F33" s="403"/>
      <c r="G33" s="414"/>
      <c r="H33" s="403"/>
      <c r="I33" s="403"/>
      <c r="J33" s="403"/>
      <c r="K33" s="403"/>
      <c r="L33" s="403"/>
      <c r="M33" s="403"/>
      <c r="N33" s="403"/>
      <c r="O33" s="403"/>
    </row>
    <row r="34" spans="1:16" s="413" customFormat="1" ht="29" customHeight="1" thickBot="1">
      <c r="A34" s="403"/>
      <c r="B34" s="408"/>
      <c r="C34" s="424" t="s">
        <v>709</v>
      </c>
      <c r="D34" s="493" t="s">
        <v>764</v>
      </c>
      <c r="E34" s="410"/>
      <c r="F34" s="403"/>
      <c r="G34" s="414"/>
      <c r="H34" s="403"/>
      <c r="I34" s="403"/>
      <c r="J34" s="403"/>
      <c r="K34" s="403"/>
      <c r="L34" s="403"/>
      <c r="M34" s="403"/>
      <c r="N34" s="403"/>
      <c r="O34" s="403"/>
    </row>
    <row r="35" spans="1:16" s="413" customFormat="1">
      <c r="A35" s="403"/>
      <c r="B35" s="408"/>
      <c r="C35" s="412"/>
      <c r="D35" s="478"/>
      <c r="E35" s="411"/>
      <c r="F35" s="425"/>
      <c r="G35" s="414"/>
      <c r="H35" s="403"/>
      <c r="I35" s="403"/>
      <c r="J35" s="403"/>
      <c r="K35" s="403"/>
      <c r="L35" s="403"/>
      <c r="M35" s="403"/>
      <c r="N35" s="403"/>
      <c r="O35" s="403"/>
    </row>
    <row r="36" spans="1:16" s="413" customFormat="1" ht="60.75" customHeight="1" thickBot="1">
      <c r="A36" s="403"/>
      <c r="B36" s="408"/>
      <c r="C36" s="409"/>
      <c r="D36" s="494" t="s">
        <v>749</v>
      </c>
      <c r="E36" s="411"/>
      <c r="F36" s="425"/>
      <c r="G36" s="403"/>
      <c r="H36" s="414" t="s">
        <v>49</v>
      </c>
      <c r="I36" s="403"/>
      <c r="J36" s="403"/>
      <c r="K36" s="403"/>
      <c r="L36" s="403"/>
      <c r="M36" s="403"/>
      <c r="N36" s="403"/>
      <c r="O36" s="403"/>
      <c r="P36" s="403"/>
    </row>
    <row r="37" spans="1:16" s="413" customFormat="1" ht="31" customHeight="1" thickBot="1">
      <c r="A37" s="403"/>
      <c r="B37" s="408"/>
      <c r="C37" s="409"/>
      <c r="D37" s="495" t="s">
        <v>764</v>
      </c>
      <c r="E37" s="410"/>
      <c r="F37" s="403"/>
      <c r="G37" s="403"/>
      <c r="H37" s="414" t="s">
        <v>50</v>
      </c>
      <c r="I37" s="403"/>
      <c r="J37" s="403"/>
      <c r="K37" s="403"/>
      <c r="L37" s="403"/>
      <c r="M37" s="403"/>
      <c r="N37" s="403"/>
      <c r="O37" s="403"/>
      <c r="P37" s="403"/>
    </row>
    <row r="38" spans="1:16" s="413" customFormat="1" ht="32.25" customHeight="1" thickBot="1">
      <c r="A38" s="403"/>
      <c r="B38" s="555" t="s">
        <v>750</v>
      </c>
      <c r="C38" s="556"/>
      <c r="D38" s="478"/>
      <c r="E38" s="410"/>
      <c r="F38" s="403"/>
      <c r="G38" s="403"/>
      <c r="H38" s="414" t="s">
        <v>51</v>
      </c>
      <c r="I38" s="403"/>
      <c r="J38" s="403"/>
      <c r="K38" s="403"/>
      <c r="L38" s="403"/>
      <c r="M38" s="403"/>
      <c r="N38" s="403"/>
      <c r="O38" s="403"/>
      <c r="P38" s="403"/>
    </row>
    <row r="39" spans="1:16" s="413" customFormat="1" ht="23" customHeight="1" thickBot="1">
      <c r="A39" s="403"/>
      <c r="B39" s="555"/>
      <c r="C39" s="556"/>
      <c r="D39" s="496" t="s">
        <v>765</v>
      </c>
      <c r="E39" s="410"/>
      <c r="F39" s="403"/>
      <c r="G39" s="403"/>
      <c r="H39" s="414" t="s">
        <v>52</v>
      </c>
      <c r="I39" s="403"/>
      <c r="J39" s="403"/>
      <c r="K39" s="403"/>
      <c r="L39" s="403"/>
      <c r="M39" s="403"/>
      <c r="N39" s="403"/>
      <c r="O39" s="403"/>
      <c r="P39" s="403"/>
    </row>
    <row r="40" spans="1:16" s="413" customFormat="1">
      <c r="A40" s="403"/>
      <c r="B40" s="408"/>
      <c r="C40" s="409"/>
      <c r="D40" s="478"/>
      <c r="E40" s="410"/>
      <c r="F40" s="403"/>
      <c r="G40" s="403"/>
      <c r="H40" s="414" t="s">
        <v>53</v>
      </c>
      <c r="I40" s="403"/>
      <c r="J40" s="403"/>
      <c r="K40" s="403"/>
      <c r="L40" s="403"/>
      <c r="M40" s="403"/>
      <c r="N40" s="403"/>
      <c r="O40" s="403"/>
      <c r="P40" s="403"/>
    </row>
    <row r="41" spans="1:16" s="413" customFormat="1">
      <c r="A41" s="403"/>
      <c r="B41" s="408"/>
      <c r="C41" s="412" t="s">
        <v>54</v>
      </c>
      <c r="D41" s="478"/>
      <c r="E41" s="410"/>
      <c r="F41" s="403"/>
      <c r="G41" s="403"/>
      <c r="H41" s="414" t="s">
        <v>55</v>
      </c>
      <c r="I41" s="403"/>
      <c r="J41" s="403"/>
      <c r="K41" s="403"/>
      <c r="L41" s="403"/>
      <c r="M41" s="403"/>
      <c r="N41" s="403"/>
      <c r="O41" s="403"/>
      <c r="P41" s="403"/>
    </row>
    <row r="42" spans="1:16" s="413" customFormat="1" ht="31.5" customHeight="1" thickBot="1">
      <c r="A42" s="403"/>
      <c r="B42" s="555" t="s">
        <v>758</v>
      </c>
      <c r="C42" s="556"/>
      <c r="D42" s="478"/>
      <c r="E42" s="410"/>
      <c r="F42" s="403"/>
      <c r="G42" s="403"/>
      <c r="H42" s="414" t="s">
        <v>56</v>
      </c>
      <c r="I42" s="403"/>
      <c r="J42" s="403"/>
      <c r="K42" s="403"/>
      <c r="L42" s="403"/>
      <c r="M42" s="403"/>
      <c r="N42" s="403"/>
      <c r="O42" s="403"/>
      <c r="P42" s="403"/>
    </row>
    <row r="43" spans="1:16" s="413" customFormat="1" ht="22" customHeight="1">
      <c r="A43" s="403"/>
      <c r="B43" s="408"/>
      <c r="C43" s="409" t="s">
        <v>57</v>
      </c>
      <c r="D43" s="497" t="s">
        <v>766</v>
      </c>
      <c r="E43" s="410"/>
      <c r="F43" s="403"/>
      <c r="G43" s="403"/>
      <c r="H43" s="414" t="s">
        <v>58</v>
      </c>
      <c r="I43" s="403"/>
      <c r="J43" s="403"/>
      <c r="K43" s="403"/>
      <c r="L43" s="403"/>
      <c r="M43" s="403"/>
      <c r="N43" s="403"/>
      <c r="O43" s="403"/>
      <c r="P43" s="403"/>
    </row>
    <row r="44" spans="1:16" s="413" customFormat="1" ht="22" customHeight="1">
      <c r="A44" s="403"/>
      <c r="B44" s="408"/>
      <c r="C44" s="409" t="s">
        <v>59</v>
      </c>
      <c r="D44" s="498" t="s">
        <v>767</v>
      </c>
      <c r="E44" s="410"/>
      <c r="F44" s="403"/>
      <c r="G44" s="403"/>
      <c r="H44" s="414" t="s">
        <v>60</v>
      </c>
      <c r="I44" s="403"/>
      <c r="J44" s="403"/>
      <c r="K44" s="403"/>
      <c r="L44" s="403"/>
      <c r="M44" s="403"/>
      <c r="N44" s="403"/>
      <c r="O44" s="403"/>
      <c r="P44" s="403"/>
    </row>
    <row r="45" spans="1:16" s="413" customFormat="1" ht="22" customHeight="1" thickBot="1">
      <c r="A45" s="403"/>
      <c r="B45" s="408"/>
      <c r="C45" s="409" t="s">
        <v>61</v>
      </c>
      <c r="D45" s="499" t="s">
        <v>768</v>
      </c>
      <c r="E45" s="410"/>
      <c r="F45" s="403"/>
      <c r="G45" s="403"/>
      <c r="H45" s="414" t="s">
        <v>62</v>
      </c>
      <c r="I45" s="403"/>
      <c r="J45" s="403"/>
      <c r="K45" s="403"/>
      <c r="L45" s="403"/>
      <c r="M45" s="403"/>
      <c r="N45" s="403"/>
      <c r="O45" s="403"/>
      <c r="P45" s="403"/>
    </row>
    <row r="46" spans="1:16" s="413" customFormat="1" ht="3.5" customHeight="1">
      <c r="A46" s="403"/>
      <c r="B46" s="408"/>
      <c r="C46" s="409"/>
      <c r="D46" s="500"/>
      <c r="E46" s="410"/>
      <c r="F46" s="403"/>
      <c r="G46" s="403"/>
      <c r="H46" s="414"/>
      <c r="I46" s="403"/>
      <c r="J46" s="403"/>
      <c r="K46" s="403"/>
      <c r="L46" s="403"/>
      <c r="M46" s="403"/>
      <c r="N46" s="403"/>
      <c r="O46" s="403"/>
      <c r="P46" s="403"/>
    </row>
    <row r="47" spans="1:16" s="413" customFormat="1" ht="27.5" customHeight="1" thickBot="1">
      <c r="A47" s="403"/>
      <c r="B47" s="555" t="s">
        <v>926</v>
      </c>
      <c r="C47" s="556"/>
      <c r="D47" s="500"/>
      <c r="E47" s="410"/>
      <c r="F47" s="403"/>
      <c r="G47" s="403"/>
      <c r="H47" s="414"/>
      <c r="I47" s="403"/>
      <c r="J47" s="403"/>
      <c r="K47" s="403"/>
      <c r="L47" s="403"/>
      <c r="M47" s="403"/>
      <c r="N47" s="403"/>
      <c r="O47" s="403"/>
      <c r="P47" s="403"/>
    </row>
    <row r="48" spans="1:16" s="413" customFormat="1" ht="22" customHeight="1">
      <c r="A48" s="403"/>
      <c r="B48" s="408"/>
      <c r="C48" s="409" t="s">
        <v>57</v>
      </c>
      <c r="D48" s="501" t="s">
        <v>1060</v>
      </c>
      <c r="E48" s="410"/>
      <c r="F48" s="403"/>
      <c r="G48" s="403"/>
      <c r="H48" s="414" t="s">
        <v>64</v>
      </c>
      <c r="I48" s="403"/>
      <c r="J48" s="403"/>
      <c r="K48" s="403"/>
      <c r="L48" s="403"/>
      <c r="M48" s="403"/>
      <c r="N48" s="403"/>
      <c r="O48" s="403"/>
      <c r="P48" s="403"/>
    </row>
    <row r="49" spans="1:16" s="413" customFormat="1" ht="22" customHeight="1">
      <c r="A49" s="403"/>
      <c r="B49" s="408"/>
      <c r="C49" s="409" t="s">
        <v>59</v>
      </c>
      <c r="D49" s="498" t="s">
        <v>1059</v>
      </c>
      <c r="E49" s="410"/>
      <c r="F49" s="403"/>
      <c r="G49" s="403"/>
      <c r="H49" s="414" t="s">
        <v>65</v>
      </c>
      <c r="I49" s="403"/>
      <c r="J49" s="403"/>
      <c r="K49" s="403"/>
      <c r="L49" s="403"/>
      <c r="M49" s="403"/>
      <c r="N49" s="403"/>
      <c r="O49" s="403"/>
      <c r="P49" s="403"/>
    </row>
    <row r="50" spans="1:16" s="413" customFormat="1" ht="22" customHeight="1" thickBot="1">
      <c r="A50" s="403"/>
      <c r="B50" s="408"/>
      <c r="C50" s="409" t="s">
        <v>61</v>
      </c>
      <c r="D50" s="502" t="s">
        <v>976</v>
      </c>
      <c r="E50" s="410"/>
      <c r="F50" s="403"/>
      <c r="G50" s="403"/>
      <c r="H50" s="414" t="s">
        <v>66</v>
      </c>
      <c r="I50" s="403"/>
      <c r="J50" s="403"/>
      <c r="K50" s="403"/>
      <c r="L50" s="403"/>
      <c r="M50" s="403"/>
      <c r="N50" s="403"/>
      <c r="O50" s="403"/>
      <c r="P50" s="403"/>
    </row>
    <row r="51" spans="1:16" s="413" customFormat="1" ht="14.5" thickBot="1">
      <c r="A51" s="403"/>
      <c r="B51" s="408"/>
      <c r="C51" s="412" t="s">
        <v>253</v>
      </c>
      <c r="D51" s="478"/>
      <c r="E51" s="410"/>
      <c r="F51" s="403"/>
      <c r="G51" s="403"/>
      <c r="H51" s="414" t="s">
        <v>67</v>
      </c>
      <c r="I51" s="403"/>
      <c r="J51" s="403"/>
      <c r="K51" s="403"/>
      <c r="L51" s="403"/>
      <c r="M51" s="403"/>
      <c r="N51" s="403"/>
      <c r="O51" s="403"/>
      <c r="P51" s="403"/>
    </row>
    <row r="52" spans="1:16" s="413" customFormat="1" ht="22" customHeight="1">
      <c r="A52" s="403"/>
      <c r="B52" s="408"/>
      <c r="C52" s="409" t="s">
        <v>57</v>
      </c>
      <c r="D52" s="501" t="s">
        <v>871</v>
      </c>
      <c r="E52" s="410"/>
      <c r="F52" s="403"/>
      <c r="G52" s="403"/>
      <c r="H52" s="414" t="s">
        <v>68</v>
      </c>
      <c r="I52" s="403"/>
      <c r="J52" s="403"/>
      <c r="K52" s="403"/>
      <c r="L52" s="403"/>
      <c r="M52" s="403"/>
      <c r="N52" s="403"/>
      <c r="O52" s="403"/>
      <c r="P52" s="403"/>
    </row>
    <row r="53" spans="1:16" s="413" customFormat="1" ht="22" customHeight="1">
      <c r="A53" s="403"/>
      <c r="B53" s="408"/>
      <c r="C53" s="409" t="s">
        <v>59</v>
      </c>
      <c r="D53" s="498" t="s">
        <v>769</v>
      </c>
      <c r="E53" s="410"/>
      <c r="F53" s="403"/>
      <c r="G53" s="403"/>
      <c r="H53" s="414" t="s">
        <v>69</v>
      </c>
      <c r="I53" s="403"/>
      <c r="J53" s="403"/>
      <c r="K53" s="403"/>
      <c r="L53" s="403"/>
      <c r="M53" s="403"/>
      <c r="N53" s="403"/>
      <c r="O53" s="403"/>
      <c r="P53" s="403"/>
    </row>
    <row r="54" spans="1:16" ht="22" customHeight="1" thickBot="1">
      <c r="B54" s="408"/>
      <c r="C54" s="409" t="s">
        <v>61</v>
      </c>
      <c r="D54" s="503">
        <v>43282</v>
      </c>
      <c r="E54" s="410"/>
      <c r="H54" s="414" t="s">
        <v>70</v>
      </c>
    </row>
    <row r="55" spans="1:16" ht="14.5" thickBot="1">
      <c r="B55" s="408"/>
      <c r="C55" s="412" t="s">
        <v>203</v>
      </c>
      <c r="D55" s="478"/>
      <c r="E55" s="410"/>
      <c r="H55" s="414" t="s">
        <v>71</v>
      </c>
    </row>
    <row r="56" spans="1:16" ht="22" customHeight="1">
      <c r="B56" s="408"/>
      <c r="C56" s="409" t="s">
        <v>57</v>
      </c>
      <c r="D56" s="501" t="s">
        <v>920</v>
      </c>
      <c r="E56" s="410"/>
      <c r="H56" s="414" t="s">
        <v>72</v>
      </c>
    </row>
    <row r="57" spans="1:16" ht="22" customHeight="1">
      <c r="B57" s="408"/>
      <c r="C57" s="409" t="s">
        <v>59</v>
      </c>
      <c r="D57" s="504" t="s">
        <v>921</v>
      </c>
      <c r="E57" s="410"/>
      <c r="H57" s="414" t="s">
        <v>73</v>
      </c>
    </row>
    <row r="58" spans="1:16" ht="22" customHeight="1" thickBot="1">
      <c r="B58" s="408"/>
      <c r="C58" s="409" t="s">
        <v>61</v>
      </c>
      <c r="D58" s="499" t="s">
        <v>770</v>
      </c>
      <c r="E58" s="410"/>
      <c r="H58" s="414" t="s">
        <v>74</v>
      </c>
    </row>
    <row r="59" spans="1:16" ht="14.5" thickBot="1">
      <c r="B59" s="408"/>
      <c r="C59" s="412" t="s">
        <v>203</v>
      </c>
      <c r="D59" s="478"/>
      <c r="E59" s="410"/>
      <c r="H59" s="414" t="s">
        <v>71</v>
      </c>
    </row>
    <row r="60" spans="1:16" ht="22" customHeight="1">
      <c r="B60" s="408"/>
      <c r="C60" s="409" t="s">
        <v>57</v>
      </c>
      <c r="D60" s="501" t="s">
        <v>1092</v>
      </c>
      <c r="E60" s="410"/>
      <c r="H60" s="414" t="s">
        <v>72</v>
      </c>
    </row>
    <row r="61" spans="1:16" ht="22" customHeight="1">
      <c r="B61" s="408"/>
      <c r="C61" s="409" t="s">
        <v>59</v>
      </c>
      <c r="D61" s="505" t="s">
        <v>1160</v>
      </c>
      <c r="E61" s="410"/>
      <c r="H61" s="414" t="s">
        <v>73</v>
      </c>
    </row>
    <row r="62" spans="1:16" ht="22" customHeight="1" thickBot="1">
      <c r="B62" s="408"/>
      <c r="C62" s="409" t="s">
        <v>61</v>
      </c>
      <c r="D62" s="499" t="s">
        <v>770</v>
      </c>
      <c r="E62" s="410"/>
      <c r="H62" s="414" t="s">
        <v>74</v>
      </c>
    </row>
    <row r="63" spans="1:16" ht="14.5" thickBot="1">
      <c r="B63" s="408"/>
      <c r="C63" s="412" t="s">
        <v>970</v>
      </c>
      <c r="D63" s="506"/>
      <c r="E63" s="410"/>
      <c r="H63" s="414" t="s">
        <v>75</v>
      </c>
    </row>
    <row r="64" spans="1:16" ht="22" customHeight="1">
      <c r="B64" s="408"/>
      <c r="C64" s="409" t="s">
        <v>57</v>
      </c>
      <c r="D64" s="507" t="s">
        <v>1159</v>
      </c>
      <c r="E64" s="410"/>
      <c r="H64" s="414" t="s">
        <v>76</v>
      </c>
    </row>
    <row r="65" spans="2:8" ht="22" customHeight="1">
      <c r="B65" s="408"/>
      <c r="C65" s="409" t="s">
        <v>59</v>
      </c>
      <c r="D65" s="504" t="s">
        <v>1073</v>
      </c>
      <c r="E65" s="410"/>
      <c r="H65" s="414" t="s">
        <v>77</v>
      </c>
    </row>
    <row r="66" spans="2:8" ht="22" customHeight="1" thickBot="1">
      <c r="B66" s="408"/>
      <c r="C66" s="409" t="s">
        <v>61</v>
      </c>
      <c r="D66" s="499" t="s">
        <v>976</v>
      </c>
      <c r="E66" s="410"/>
      <c r="H66" s="414" t="s">
        <v>78</v>
      </c>
    </row>
    <row r="67" spans="2:8" ht="14.5" thickBot="1">
      <c r="B67" s="408"/>
      <c r="C67" s="412" t="s">
        <v>970</v>
      </c>
      <c r="D67" s="506"/>
      <c r="E67" s="410"/>
      <c r="H67" s="414" t="s">
        <v>75</v>
      </c>
    </row>
    <row r="68" spans="2:8" ht="22" customHeight="1">
      <c r="B68" s="408"/>
      <c r="C68" s="409" t="s">
        <v>57</v>
      </c>
      <c r="D68" s="507" t="s">
        <v>973</v>
      </c>
      <c r="E68" s="410"/>
      <c r="H68" s="414" t="s">
        <v>76</v>
      </c>
    </row>
    <row r="69" spans="2:8" ht="22" customHeight="1">
      <c r="B69" s="408"/>
      <c r="C69" s="409" t="s">
        <v>59</v>
      </c>
      <c r="D69" s="504" t="s">
        <v>974</v>
      </c>
      <c r="E69" s="410"/>
      <c r="H69" s="414" t="s">
        <v>77</v>
      </c>
    </row>
    <row r="70" spans="2:8" ht="22" customHeight="1" thickBot="1">
      <c r="B70" s="408"/>
      <c r="C70" s="409" t="s">
        <v>61</v>
      </c>
      <c r="D70" s="499">
        <v>44378</v>
      </c>
      <c r="E70" s="410"/>
      <c r="H70" s="414" t="s">
        <v>78</v>
      </c>
    </row>
    <row r="71" spans="2:8" ht="14.5" thickBot="1">
      <c r="B71" s="408"/>
      <c r="C71" s="412" t="s">
        <v>971</v>
      </c>
      <c r="D71" s="506"/>
      <c r="E71" s="410"/>
      <c r="H71" s="414" t="s">
        <v>75</v>
      </c>
    </row>
    <row r="72" spans="2:8" ht="22" customHeight="1">
      <c r="B72" s="408"/>
      <c r="C72" s="409" t="s">
        <v>57</v>
      </c>
      <c r="D72" s="501" t="s">
        <v>1061</v>
      </c>
      <c r="E72" s="410"/>
      <c r="H72" s="414" t="s">
        <v>76</v>
      </c>
    </row>
    <row r="73" spans="2:8" ht="22" customHeight="1">
      <c r="B73" s="408"/>
      <c r="C73" s="409" t="s">
        <v>59</v>
      </c>
      <c r="D73" s="504" t="s">
        <v>1074</v>
      </c>
      <c r="E73" s="410"/>
      <c r="H73" s="414" t="s">
        <v>77</v>
      </c>
    </row>
    <row r="74" spans="2:8" ht="22" customHeight="1" thickBot="1">
      <c r="B74" s="408"/>
      <c r="C74" s="409" t="s">
        <v>61</v>
      </c>
      <c r="D74" s="499" t="s">
        <v>1046</v>
      </c>
      <c r="E74" s="410"/>
      <c r="H74" s="414" t="s">
        <v>78</v>
      </c>
    </row>
    <row r="75" spans="2:8" ht="14.5" thickBot="1">
      <c r="B75" s="408"/>
      <c r="C75" s="412" t="s">
        <v>971</v>
      </c>
      <c r="D75" s="506"/>
      <c r="E75" s="410"/>
      <c r="H75" s="414" t="s">
        <v>75</v>
      </c>
    </row>
    <row r="76" spans="2:8" ht="22" customHeight="1">
      <c r="B76" s="408"/>
      <c r="C76" s="409" t="s">
        <v>57</v>
      </c>
      <c r="D76" s="501" t="s">
        <v>981</v>
      </c>
      <c r="E76" s="410"/>
      <c r="H76" s="414" t="s">
        <v>76</v>
      </c>
    </row>
    <row r="77" spans="2:8" ht="22" customHeight="1">
      <c r="B77" s="408"/>
      <c r="C77" s="409" t="s">
        <v>59</v>
      </c>
      <c r="D77" s="504" t="s">
        <v>1066</v>
      </c>
      <c r="E77" s="410"/>
      <c r="H77" s="414" t="s">
        <v>77</v>
      </c>
    </row>
    <row r="78" spans="2:8" ht="22" customHeight="1" thickBot="1">
      <c r="B78" s="408"/>
      <c r="C78" s="409" t="s">
        <v>61</v>
      </c>
      <c r="D78" s="499" t="s">
        <v>976</v>
      </c>
      <c r="E78" s="410"/>
      <c r="H78" s="414" t="s">
        <v>78</v>
      </c>
    </row>
    <row r="79" spans="2:8" ht="14.5" thickBot="1">
      <c r="B79" s="408"/>
      <c r="C79" s="412" t="s">
        <v>971</v>
      </c>
      <c r="D79" s="506"/>
      <c r="E79" s="410"/>
      <c r="H79" s="414" t="s">
        <v>75</v>
      </c>
    </row>
    <row r="80" spans="2:8" ht="22" customHeight="1">
      <c r="B80" s="408"/>
      <c r="C80" s="409" t="s">
        <v>57</v>
      </c>
      <c r="D80" s="501" t="s">
        <v>1070</v>
      </c>
      <c r="E80" s="410"/>
      <c r="H80" s="414" t="s">
        <v>76</v>
      </c>
    </row>
    <row r="81" spans="2:8" ht="22" customHeight="1">
      <c r="B81" s="408"/>
      <c r="C81" s="409" t="s">
        <v>59</v>
      </c>
      <c r="D81" s="504" t="s">
        <v>1069</v>
      </c>
      <c r="E81" s="410"/>
      <c r="H81" s="414" t="s">
        <v>77</v>
      </c>
    </row>
    <row r="82" spans="2:8" ht="22" customHeight="1" thickBot="1">
      <c r="B82" s="408"/>
      <c r="C82" s="409" t="s">
        <v>61</v>
      </c>
      <c r="D82" s="499" t="s">
        <v>976</v>
      </c>
      <c r="E82" s="410"/>
      <c r="H82" s="414" t="s">
        <v>78</v>
      </c>
    </row>
    <row r="83" spans="2:8" ht="14.5" thickBot="1">
      <c r="B83" s="408"/>
      <c r="C83" s="412" t="s">
        <v>971</v>
      </c>
      <c r="D83" s="506"/>
      <c r="E83" s="410"/>
      <c r="H83" s="414" t="s">
        <v>75</v>
      </c>
    </row>
    <row r="84" spans="2:8" ht="22" customHeight="1">
      <c r="B84" s="408"/>
      <c r="C84" s="409" t="s">
        <v>57</v>
      </c>
      <c r="D84" s="501" t="s">
        <v>1067</v>
      </c>
      <c r="E84" s="410"/>
      <c r="H84" s="414" t="s">
        <v>76</v>
      </c>
    </row>
    <row r="85" spans="2:8" ht="22" customHeight="1">
      <c r="B85" s="408"/>
      <c r="C85" s="409" t="s">
        <v>59</v>
      </c>
      <c r="D85" s="504" t="s">
        <v>1068</v>
      </c>
      <c r="E85" s="410"/>
      <c r="H85" s="414" t="s">
        <v>77</v>
      </c>
    </row>
    <row r="86" spans="2:8" ht="22" customHeight="1" thickBot="1">
      <c r="B86" s="408"/>
      <c r="C86" s="409" t="s">
        <v>61</v>
      </c>
      <c r="D86" s="499" t="s">
        <v>976</v>
      </c>
      <c r="E86" s="410"/>
      <c r="H86" s="414" t="s">
        <v>78</v>
      </c>
    </row>
    <row r="87" spans="2:8" ht="14.5" thickBot="1">
      <c r="B87" s="408"/>
      <c r="C87" s="412" t="s">
        <v>972</v>
      </c>
      <c r="D87" s="506"/>
      <c r="E87" s="410"/>
      <c r="H87" s="414" t="s">
        <v>75</v>
      </c>
    </row>
    <row r="88" spans="2:8" ht="22" customHeight="1">
      <c r="B88" s="408"/>
      <c r="C88" s="409" t="s">
        <v>57</v>
      </c>
      <c r="D88" s="501" t="s">
        <v>1047</v>
      </c>
      <c r="E88" s="410"/>
      <c r="H88" s="414" t="s">
        <v>76</v>
      </c>
    </row>
    <row r="89" spans="2:8" ht="22" customHeight="1">
      <c r="B89" s="408"/>
      <c r="C89" s="409" t="s">
        <v>59</v>
      </c>
      <c r="D89" s="504" t="s">
        <v>980</v>
      </c>
      <c r="E89" s="410"/>
      <c r="H89" s="414" t="s">
        <v>77</v>
      </c>
    </row>
    <row r="90" spans="2:8" ht="22" customHeight="1" thickBot="1">
      <c r="B90" s="408"/>
      <c r="C90" s="409" t="s">
        <v>61</v>
      </c>
      <c r="D90" s="499" t="s">
        <v>977</v>
      </c>
      <c r="E90" s="410"/>
      <c r="H90" s="414" t="s">
        <v>78</v>
      </c>
    </row>
    <row r="91" spans="2:8" ht="14.5" thickBot="1">
      <c r="B91" s="408"/>
      <c r="C91" s="412" t="s">
        <v>972</v>
      </c>
      <c r="D91" s="506"/>
      <c r="E91" s="410"/>
      <c r="H91" s="414" t="s">
        <v>75</v>
      </c>
    </row>
    <row r="92" spans="2:8" ht="22" customHeight="1">
      <c r="B92" s="408"/>
      <c r="C92" s="409" t="s">
        <v>57</v>
      </c>
      <c r="D92" s="501" t="s">
        <v>978</v>
      </c>
      <c r="E92" s="410"/>
      <c r="H92" s="414" t="s">
        <v>76</v>
      </c>
    </row>
    <row r="93" spans="2:8" ht="22" customHeight="1">
      <c r="B93" s="408"/>
      <c r="C93" s="409" t="s">
        <v>59</v>
      </c>
      <c r="D93" s="504" t="s">
        <v>979</v>
      </c>
      <c r="E93" s="410"/>
      <c r="H93" s="414" t="s">
        <v>77</v>
      </c>
    </row>
    <row r="94" spans="2:8" ht="22" customHeight="1" thickBot="1">
      <c r="B94" s="408"/>
      <c r="C94" s="409" t="s">
        <v>61</v>
      </c>
      <c r="D94" s="499" t="s">
        <v>977</v>
      </c>
      <c r="E94" s="410"/>
      <c r="H94" s="414" t="s">
        <v>78</v>
      </c>
    </row>
    <row r="95" spans="2:8" ht="14.5" thickBot="1">
      <c r="B95" s="408"/>
      <c r="C95" s="412" t="s">
        <v>972</v>
      </c>
      <c r="D95" s="506"/>
      <c r="E95" s="410"/>
      <c r="H95" s="414" t="s">
        <v>75</v>
      </c>
    </row>
    <row r="96" spans="2:8" ht="22" customHeight="1">
      <c r="B96" s="408"/>
      <c r="C96" s="409" t="s">
        <v>57</v>
      </c>
      <c r="D96" s="501" t="s">
        <v>1063</v>
      </c>
      <c r="E96" s="410"/>
      <c r="H96" s="414" t="s">
        <v>76</v>
      </c>
    </row>
    <row r="97" spans="2:8" ht="22" customHeight="1">
      <c r="B97" s="408"/>
      <c r="C97" s="409" t="s">
        <v>59</v>
      </c>
      <c r="D97" s="504" t="s">
        <v>1065</v>
      </c>
      <c r="E97" s="410"/>
      <c r="H97" s="414" t="s">
        <v>77</v>
      </c>
    </row>
    <row r="98" spans="2:8" ht="22" customHeight="1" thickBot="1">
      <c r="B98" s="408"/>
      <c r="C98" s="409" t="s">
        <v>61</v>
      </c>
      <c r="D98" s="499" t="s">
        <v>1064</v>
      </c>
      <c r="E98" s="410"/>
      <c r="H98" s="414" t="s">
        <v>78</v>
      </c>
    </row>
    <row r="99" spans="2:8" ht="14.5" thickBot="1">
      <c r="B99" s="408"/>
      <c r="C99" s="412" t="s">
        <v>972</v>
      </c>
      <c r="D99" s="506"/>
      <c r="E99" s="410"/>
      <c r="H99" s="414" t="s">
        <v>75</v>
      </c>
    </row>
    <row r="100" spans="2:8" ht="22" customHeight="1">
      <c r="B100" s="408"/>
      <c r="C100" s="409" t="s">
        <v>57</v>
      </c>
      <c r="D100" s="501" t="s">
        <v>1072</v>
      </c>
      <c r="E100" s="410"/>
      <c r="H100" s="414" t="s">
        <v>76</v>
      </c>
    </row>
    <row r="101" spans="2:8" ht="22" customHeight="1">
      <c r="B101" s="408"/>
      <c r="C101" s="409" t="s">
        <v>59</v>
      </c>
      <c r="D101" s="504" t="s">
        <v>1071</v>
      </c>
      <c r="E101" s="410"/>
      <c r="H101" s="414" t="s">
        <v>77</v>
      </c>
    </row>
    <row r="102" spans="2:8" ht="22" customHeight="1" thickBot="1">
      <c r="B102" s="408"/>
      <c r="C102" s="409" t="s">
        <v>61</v>
      </c>
      <c r="D102" s="502" t="s">
        <v>1064</v>
      </c>
      <c r="E102" s="410"/>
      <c r="H102" s="414" t="s">
        <v>78</v>
      </c>
    </row>
    <row r="103" spans="2:8" ht="14.5" thickBot="1">
      <c r="B103" s="426"/>
      <c r="C103" s="427"/>
      <c r="D103" s="428"/>
      <c r="E103" s="429"/>
      <c r="H103" s="414" t="s">
        <v>82</v>
      </c>
    </row>
    <row r="104" spans="2:8">
      <c r="H104" s="414" t="s">
        <v>83</v>
      </c>
    </row>
    <row r="105" spans="2:8" ht="14.75" customHeight="1">
      <c r="H105" s="414" t="s">
        <v>84</v>
      </c>
    </row>
    <row r="106" spans="2:8">
      <c r="H106" s="414" t="s">
        <v>85</v>
      </c>
    </row>
    <row r="107" spans="2:8" ht="14" customHeight="1">
      <c r="H107" s="414" t="s">
        <v>86</v>
      </c>
    </row>
    <row r="108" spans="2:8">
      <c r="H108" s="414" t="s">
        <v>87</v>
      </c>
    </row>
    <row r="109" spans="2:8">
      <c r="H109" s="414" t="s">
        <v>88</v>
      </c>
    </row>
    <row r="110" spans="2:8" ht="14" customHeight="1">
      <c r="H110" s="414" t="s">
        <v>89</v>
      </c>
    </row>
    <row r="111" spans="2:8">
      <c r="H111" s="414" t="s">
        <v>90</v>
      </c>
    </row>
    <row r="112" spans="2:8">
      <c r="H112" s="414" t="s">
        <v>91</v>
      </c>
    </row>
    <row r="113" spans="8:8">
      <c r="H113" s="414" t="s">
        <v>92</v>
      </c>
    </row>
    <row r="114" spans="8:8">
      <c r="H114" s="414" t="s">
        <v>93</v>
      </c>
    </row>
    <row r="115" spans="8:8">
      <c r="H115" s="414" t="s">
        <v>94</v>
      </c>
    </row>
    <row r="116" spans="8:8">
      <c r="H116" s="414" t="s">
        <v>95</v>
      </c>
    </row>
    <row r="117" spans="8:8">
      <c r="H117" s="414" t="s">
        <v>96</v>
      </c>
    </row>
    <row r="118" spans="8:8">
      <c r="H118" s="414" t="s">
        <v>97</v>
      </c>
    </row>
    <row r="119" spans="8:8">
      <c r="H119" s="414" t="s">
        <v>98</v>
      </c>
    </row>
    <row r="120" spans="8:8">
      <c r="H120" s="414" t="s">
        <v>99</v>
      </c>
    </row>
    <row r="121" spans="8:8">
      <c r="H121" s="414" t="s">
        <v>100</v>
      </c>
    </row>
    <row r="122" spans="8:8">
      <c r="H122" s="414" t="s">
        <v>101</v>
      </c>
    </row>
    <row r="123" spans="8:8">
      <c r="H123" s="414" t="s">
        <v>102</v>
      </c>
    </row>
    <row r="124" spans="8:8">
      <c r="H124" s="414" t="s">
        <v>103</v>
      </c>
    </row>
    <row r="125" spans="8:8">
      <c r="H125" s="414" t="s">
        <v>104</v>
      </c>
    </row>
    <row r="126" spans="8:8">
      <c r="H126" s="414" t="s">
        <v>105</v>
      </c>
    </row>
    <row r="127" spans="8:8">
      <c r="H127" s="414" t="s">
        <v>106</v>
      </c>
    </row>
    <row r="128" spans="8:8">
      <c r="H128" s="414" t="s">
        <v>107</v>
      </c>
    </row>
    <row r="129" spans="8:8">
      <c r="H129" s="414" t="s">
        <v>108</v>
      </c>
    </row>
    <row r="130" spans="8:8">
      <c r="H130" s="414" t="s">
        <v>109</v>
      </c>
    </row>
    <row r="131" spans="8:8">
      <c r="H131" s="414" t="s">
        <v>110</v>
      </c>
    </row>
    <row r="132" spans="8:8">
      <c r="H132" s="414" t="s">
        <v>111</v>
      </c>
    </row>
    <row r="133" spans="8:8">
      <c r="H133" s="414" t="s">
        <v>112</v>
      </c>
    </row>
    <row r="134" spans="8:8">
      <c r="H134" s="414" t="s">
        <v>113</v>
      </c>
    </row>
    <row r="135" spans="8:8">
      <c r="H135" s="414" t="s">
        <v>114</v>
      </c>
    </row>
    <row r="136" spans="8:8">
      <c r="H136" s="414" t="s">
        <v>115</v>
      </c>
    </row>
    <row r="137" spans="8:8">
      <c r="H137" s="414" t="s">
        <v>116</v>
      </c>
    </row>
    <row r="138" spans="8:8">
      <c r="H138" s="414" t="s">
        <v>117</v>
      </c>
    </row>
    <row r="139" spans="8:8">
      <c r="H139" s="414" t="s">
        <v>118</v>
      </c>
    </row>
    <row r="140" spans="8:8">
      <c r="H140" s="414" t="s">
        <v>119</v>
      </c>
    </row>
    <row r="141" spans="8:8">
      <c r="H141" s="414" t="s">
        <v>120</v>
      </c>
    </row>
    <row r="142" spans="8:8">
      <c r="H142" s="414" t="s">
        <v>121</v>
      </c>
    </row>
    <row r="143" spans="8:8">
      <c r="H143" s="414" t="s">
        <v>122</v>
      </c>
    </row>
    <row r="144" spans="8:8">
      <c r="H144" s="414" t="s">
        <v>123</v>
      </c>
    </row>
    <row r="145" spans="8:8">
      <c r="H145" s="414" t="s">
        <v>124</v>
      </c>
    </row>
    <row r="146" spans="8:8">
      <c r="H146" s="414" t="s">
        <v>125</v>
      </c>
    </row>
    <row r="147" spans="8:8">
      <c r="H147" s="414" t="s">
        <v>126</v>
      </c>
    </row>
    <row r="148" spans="8:8">
      <c r="H148" s="414" t="s">
        <v>127</v>
      </c>
    </row>
    <row r="149" spans="8:8">
      <c r="H149" s="414" t="s">
        <v>128</v>
      </c>
    </row>
    <row r="150" spans="8:8">
      <c r="H150" s="414" t="s">
        <v>129</v>
      </c>
    </row>
    <row r="151" spans="8:8">
      <c r="H151" s="414" t="s">
        <v>130</v>
      </c>
    </row>
    <row r="152" spans="8:8">
      <c r="H152" s="414" t="s">
        <v>131</v>
      </c>
    </row>
    <row r="153" spans="8:8">
      <c r="H153" s="414" t="s">
        <v>132</v>
      </c>
    </row>
    <row r="154" spans="8:8">
      <c r="H154" s="414" t="s">
        <v>133</v>
      </c>
    </row>
    <row r="155" spans="8:8">
      <c r="H155" s="414" t="s">
        <v>134</v>
      </c>
    </row>
    <row r="156" spans="8:8">
      <c r="H156" s="414" t="s">
        <v>135</v>
      </c>
    </row>
    <row r="157" spans="8:8">
      <c r="H157" s="414" t="s">
        <v>136</v>
      </c>
    </row>
    <row r="158" spans="8:8">
      <c r="H158" s="414" t="s">
        <v>137</v>
      </c>
    </row>
    <row r="159" spans="8:8">
      <c r="H159" s="414" t="s">
        <v>138</v>
      </c>
    </row>
    <row r="160" spans="8:8">
      <c r="H160" s="414" t="s">
        <v>139</v>
      </c>
    </row>
    <row r="161" spans="8:8">
      <c r="H161" s="414" t="s">
        <v>140</v>
      </c>
    </row>
    <row r="162" spans="8:8">
      <c r="H162" s="414" t="s">
        <v>141</v>
      </c>
    </row>
    <row r="163" spans="8:8">
      <c r="H163" s="414" t="s">
        <v>142</v>
      </c>
    </row>
    <row r="164" spans="8:8">
      <c r="H164" s="414" t="s">
        <v>143</v>
      </c>
    </row>
    <row r="165" spans="8:8">
      <c r="H165" s="414" t="s">
        <v>144</v>
      </c>
    </row>
    <row r="166" spans="8:8">
      <c r="H166" s="414" t="s">
        <v>145</v>
      </c>
    </row>
    <row r="167" spans="8:8">
      <c r="H167" s="414" t="s">
        <v>146</v>
      </c>
    </row>
    <row r="168" spans="8:8">
      <c r="H168" s="414" t="s">
        <v>147</v>
      </c>
    </row>
    <row r="169" spans="8:8">
      <c r="H169" s="414" t="s">
        <v>148</v>
      </c>
    </row>
    <row r="170" spans="8:8">
      <c r="H170" s="414" t="s">
        <v>149</v>
      </c>
    </row>
    <row r="171" spans="8:8">
      <c r="H171" s="414" t="s">
        <v>150</v>
      </c>
    </row>
    <row r="172" spans="8:8">
      <c r="H172" s="414" t="s">
        <v>151</v>
      </c>
    </row>
    <row r="173" spans="8:8">
      <c r="H173" s="414" t="s">
        <v>152</v>
      </c>
    </row>
    <row r="174" spans="8:8">
      <c r="H174" s="414" t="s">
        <v>153</v>
      </c>
    </row>
    <row r="175" spans="8:8">
      <c r="H175" s="414" t="s">
        <v>154</v>
      </c>
    </row>
    <row r="176" spans="8:8">
      <c r="H176" s="414" t="s">
        <v>155</v>
      </c>
    </row>
    <row r="177" spans="8:8">
      <c r="H177" s="414" t="s">
        <v>156</v>
      </c>
    </row>
    <row r="178" spans="8:8">
      <c r="H178" s="414" t="s">
        <v>157</v>
      </c>
    </row>
    <row r="179" spans="8:8">
      <c r="H179" s="414" t="s">
        <v>158</v>
      </c>
    </row>
    <row r="180" spans="8:8">
      <c r="H180" s="414" t="s">
        <v>159</v>
      </c>
    </row>
    <row r="181" spans="8:8">
      <c r="H181" s="414" t="s">
        <v>160</v>
      </c>
    </row>
    <row r="182" spans="8:8">
      <c r="H182" s="414" t="s">
        <v>161</v>
      </c>
    </row>
    <row r="183" spans="8:8">
      <c r="H183" s="414" t="s">
        <v>162</v>
      </c>
    </row>
    <row r="184" spans="8:8">
      <c r="H184" s="414" t="s">
        <v>163</v>
      </c>
    </row>
    <row r="185" spans="8:8">
      <c r="H185" s="414" t="s">
        <v>164</v>
      </c>
    </row>
    <row r="186" spans="8:8">
      <c r="H186" s="414" t="s">
        <v>165</v>
      </c>
    </row>
    <row r="187" spans="8:8">
      <c r="H187" s="414" t="s">
        <v>166</v>
      </c>
    </row>
    <row r="188" spans="8:8">
      <c r="H188" s="414" t="s">
        <v>167</v>
      </c>
    </row>
    <row r="189" spans="8:8">
      <c r="H189" s="414" t="s">
        <v>168</v>
      </c>
    </row>
    <row r="190" spans="8:8">
      <c r="H190" s="414" t="s">
        <v>169</v>
      </c>
    </row>
    <row r="191" spans="8:8">
      <c r="H191" s="414" t="s">
        <v>170</v>
      </c>
    </row>
    <row r="192" spans="8:8">
      <c r="H192" s="414" t="s">
        <v>171</v>
      </c>
    </row>
    <row r="193" spans="8:8">
      <c r="H193" s="414" t="s">
        <v>172</v>
      </c>
    </row>
    <row r="194" spans="8:8">
      <c r="H194" s="414" t="s">
        <v>173</v>
      </c>
    </row>
    <row r="195" spans="8:8">
      <c r="H195" s="414" t="s">
        <v>174</v>
      </c>
    </row>
    <row r="196" spans="8:8">
      <c r="H196" s="414" t="s">
        <v>175</v>
      </c>
    </row>
    <row r="197" spans="8:8">
      <c r="H197" s="414" t="s">
        <v>176</v>
      </c>
    </row>
    <row r="198" spans="8:8">
      <c r="H198" s="414" t="s">
        <v>177</v>
      </c>
    </row>
    <row r="199" spans="8:8">
      <c r="H199" s="414" t="s">
        <v>178</v>
      </c>
    </row>
    <row r="200" spans="8:8">
      <c r="H200" s="414" t="s">
        <v>179</v>
      </c>
    </row>
    <row r="201" spans="8:8">
      <c r="H201" s="414" t="s">
        <v>180</v>
      </c>
    </row>
    <row r="202" spans="8:8">
      <c r="H202" s="414" t="s">
        <v>181</v>
      </c>
    </row>
    <row r="203" spans="8:8">
      <c r="H203" s="414" t="s">
        <v>182</v>
      </c>
    </row>
    <row r="204" spans="8:8">
      <c r="H204" s="414" t="s">
        <v>183</v>
      </c>
    </row>
    <row r="205" spans="8:8">
      <c r="H205" s="414" t="s">
        <v>184</v>
      </c>
    </row>
    <row r="206" spans="8:8">
      <c r="H206" s="414" t="s">
        <v>185</v>
      </c>
    </row>
    <row r="207" spans="8:8">
      <c r="H207" s="414" t="s">
        <v>186</v>
      </c>
    </row>
    <row r="208" spans="8:8">
      <c r="H208" s="414" t="s">
        <v>187</v>
      </c>
    </row>
    <row r="209" spans="8:8">
      <c r="H209" s="414" t="s">
        <v>188</v>
      </c>
    </row>
    <row r="210" spans="8:8">
      <c r="H210" s="414" t="s">
        <v>189</v>
      </c>
    </row>
    <row r="211" spans="8:8">
      <c r="H211" s="414" t="s">
        <v>190</v>
      </c>
    </row>
    <row r="212" spans="8:8">
      <c r="H212" s="414" t="s">
        <v>191</v>
      </c>
    </row>
    <row r="213" spans="8:8">
      <c r="H213" s="414" t="s">
        <v>192</v>
      </c>
    </row>
    <row r="214" spans="8:8">
      <c r="H214" s="414" t="s">
        <v>193</v>
      </c>
    </row>
    <row r="215" spans="8:8">
      <c r="H215" s="414" t="s">
        <v>194</v>
      </c>
    </row>
    <row r="216" spans="8:8">
      <c r="H216" s="414" t="s">
        <v>195</v>
      </c>
    </row>
    <row r="217" spans="8:8">
      <c r="H217" s="414" t="s">
        <v>196</v>
      </c>
    </row>
    <row r="218" spans="8:8">
      <c r="H218" s="414" t="s">
        <v>197</v>
      </c>
    </row>
    <row r="219" spans="8:8">
      <c r="H219" s="414" t="s">
        <v>198</v>
      </c>
    </row>
    <row r="220" spans="8:8">
      <c r="H220" s="414" t="s">
        <v>199</v>
      </c>
    </row>
  </sheetData>
  <mergeCells count="10">
    <mergeCell ref="B47:C47"/>
    <mergeCell ref="B16:C16"/>
    <mergeCell ref="B26:C26"/>
    <mergeCell ref="B42:C42"/>
    <mergeCell ref="B25:C25"/>
    <mergeCell ref="B19:C19"/>
    <mergeCell ref="B23:C23"/>
    <mergeCell ref="B24:C24"/>
    <mergeCell ref="B28:C28"/>
    <mergeCell ref="B38:C39"/>
  </mergeCells>
  <dataValidations disablePrompts="1" count="8">
    <dataValidation type="list" allowBlank="1" showInputMessage="1" showErrorMessage="1" sqref="D65577" xr:uid="{00000000-0002-0000-0000-000000000000}">
      <formula1>$P$15:$P$25</formula1>
    </dataValidation>
    <dataValidation type="list" allowBlank="1" showInputMessage="1" showErrorMessage="1" sqref="IV65575" xr:uid="{00000000-0002-0000-0000-000001000000}">
      <formula1>$K$15:$K$19</formula1>
    </dataValidation>
    <dataValidation type="list" allowBlank="1" showInputMessage="1" showErrorMessage="1" sqref="D65576" xr:uid="{00000000-0002-0000-0000-000002000000}">
      <formula1>$O$15:$O$25</formula1>
    </dataValidation>
    <dataValidation type="list" allowBlank="1" showInputMessage="1" showErrorMessage="1" sqref="IV65568 D65568" xr:uid="{00000000-0002-0000-0000-000003000000}">
      <formula1>$I$15:$I$17</formula1>
    </dataValidation>
    <dataValidation type="list" allowBlank="1" showInputMessage="1" showErrorMessage="1" sqref="IV65569:IV65573 D65569:D65573" xr:uid="{00000000-0002-0000-0000-000004000000}">
      <formula1>$H$15:$H$220</formula1>
    </dataValidation>
    <dataValidation type="list" allowBlank="1" showInputMessage="1" showErrorMessage="1" prompt="Please use drop down menu on the right side of the cell " sqref="D31" xr:uid="{00000000-0002-0000-0000-000005000000}">
      <formula1>"Environmental and Social Safeguards, Gender, Monitoring &amp; Evaluation, Budget, Other"</formula1>
    </dataValidation>
    <dataValidation allowBlank="1" showInputMessage="1" showErrorMessage="1" prompt="Please provide a description, world limit = 100" sqref="D32" xr:uid="{00000000-0002-0000-0000-000006000000}"/>
    <dataValidation type="list" allowBlank="1" showInputMessage="1" showErrorMessage="1" prompt="Please use drop down menu on the right side of the cell " sqref="D33" xr:uid="{00000000-0002-0000-0000-000007000000}">
      <formula1>"Condition met and cleared by the AFB Sec, Condition met but clearance pending by AFB Sec, Condition not met"</formula1>
    </dataValidation>
  </dataValidations>
  <hyperlinks>
    <hyperlink ref="D39" r:id="rId1" xr:uid="{00000000-0004-0000-0000-000000000000}"/>
    <hyperlink ref="D53" r:id="rId2" xr:uid="{00000000-0004-0000-0000-000001000000}"/>
    <hyperlink ref="D49" r:id="rId3" display="pedro.garcia@ambiente.gob.do" xr:uid="{00000000-0004-0000-0000-000002000000}"/>
    <hyperlink ref="D44" r:id="rId4" xr:uid="{00000000-0004-0000-0000-000003000000}"/>
    <hyperlink ref="D57" r:id="rId5" xr:uid="{00000000-0004-0000-0000-000004000000}"/>
    <hyperlink ref="D69" r:id="rId6" xr:uid="{00000000-0004-0000-0000-000005000000}"/>
    <hyperlink ref="D93" r:id="rId7" xr:uid="{00000000-0004-0000-0000-000006000000}"/>
    <hyperlink ref="D89" r:id="rId8" xr:uid="{00000000-0004-0000-0000-000007000000}"/>
    <hyperlink ref="D97" r:id="rId9" xr:uid="{00000000-0004-0000-0000-000008000000}"/>
    <hyperlink ref="D77" r:id="rId10" xr:uid="{00000000-0004-0000-0000-000009000000}"/>
    <hyperlink ref="D85" r:id="rId11" xr:uid="{00000000-0004-0000-0000-00000A000000}"/>
    <hyperlink ref="D81" r:id="rId12" xr:uid="{00000000-0004-0000-0000-00000B000000}"/>
    <hyperlink ref="D101" r:id="rId13" xr:uid="{00000000-0004-0000-0000-00000C000000}"/>
    <hyperlink ref="D65" r:id="rId14" xr:uid="{00000000-0004-0000-0000-00000D000000}"/>
    <hyperlink ref="D73" r:id="rId15" xr:uid="{00000000-0004-0000-0000-00000E000000}"/>
    <hyperlink ref="D61" r:id="rId16" xr:uid="{00000000-0004-0000-0000-00000F000000}"/>
  </hyperlinks>
  <pageMargins left="0.7" right="0.7" top="0.75" bottom="0.75" header="0.3" footer="0.3"/>
  <pageSetup orientation="landscape"/>
  <drawing r:id="rId17"/>
  <legacyDrawing r:id="rId18"/>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G52"/>
  <sheetViews>
    <sheetView topLeftCell="A14" zoomScale="148" zoomScaleNormal="148" zoomScalePageLayoutView="148" workbookViewId="0">
      <selection activeCell="C17" sqref="C17"/>
    </sheetView>
  </sheetViews>
  <sheetFormatPr defaultColWidth="8.6328125" defaultRowHeight="14"/>
  <cols>
    <col min="1" max="1" width="5" style="1" customWidth="1"/>
    <col min="2" max="2" width="3.6328125" style="1" customWidth="1"/>
    <col min="3" max="3" width="43.6328125" style="1" customWidth="1"/>
    <col min="4" max="4" width="27.6328125" style="1" customWidth="1"/>
    <col min="5" max="5" width="22.6328125" style="1" customWidth="1"/>
    <col min="6" max="6" width="36.36328125" style="1" customWidth="1"/>
    <col min="7" max="7" width="3.6328125" style="1" customWidth="1"/>
    <col min="8" max="16384" width="8.6328125" style="1"/>
  </cols>
  <sheetData>
    <row r="1" spans="2:7" ht="14.5" thickBot="1"/>
    <row r="2" spans="2:7" ht="14.5" thickBot="1">
      <c r="B2" s="2"/>
      <c r="C2" s="3"/>
      <c r="D2" s="3"/>
      <c r="E2" s="3"/>
      <c r="F2" s="3"/>
      <c r="G2" s="4"/>
    </row>
    <row r="3" spans="2:7" ht="27" customHeight="1" thickBot="1">
      <c r="B3" s="5"/>
      <c r="C3" s="573" t="s">
        <v>872</v>
      </c>
      <c r="D3" s="574"/>
      <c r="E3" s="574"/>
      <c r="F3" s="575"/>
      <c r="G3" s="6"/>
    </row>
    <row r="4" spans="2:7">
      <c r="B4" s="584"/>
      <c r="C4" s="585"/>
      <c r="D4" s="585"/>
      <c r="E4" s="585"/>
      <c r="F4" s="585"/>
      <c r="G4" s="6"/>
    </row>
    <row r="5" spans="2:7" ht="22" customHeight="1" thickBot="1">
      <c r="B5" s="7"/>
      <c r="C5" s="586" t="s">
        <v>224</v>
      </c>
      <c r="D5" s="586"/>
      <c r="E5" s="8"/>
      <c r="F5" s="9"/>
      <c r="G5" s="6"/>
    </row>
    <row r="6" spans="2:7" ht="29" customHeight="1">
      <c r="B6" s="7"/>
      <c r="C6" s="18" t="s">
        <v>226</v>
      </c>
      <c r="D6" s="19" t="s">
        <v>225</v>
      </c>
      <c r="E6" s="587" t="s">
        <v>250</v>
      </c>
      <c r="F6" s="588"/>
      <c r="G6" s="6"/>
    </row>
    <row r="7" spans="2:7" ht="71" customHeight="1">
      <c r="B7" s="7"/>
      <c r="C7" s="334" t="s">
        <v>771</v>
      </c>
      <c r="D7" s="335" t="s">
        <v>774</v>
      </c>
      <c r="E7" s="576" t="s">
        <v>1005</v>
      </c>
      <c r="F7" s="577"/>
      <c r="G7" s="6"/>
    </row>
    <row r="8" spans="2:7" ht="90" customHeight="1">
      <c r="B8" s="7"/>
      <c r="C8" s="334" t="s">
        <v>773</v>
      </c>
      <c r="D8" s="335" t="s">
        <v>772</v>
      </c>
      <c r="E8" s="576" t="s">
        <v>1006</v>
      </c>
      <c r="F8" s="578"/>
      <c r="G8" s="6"/>
    </row>
    <row r="9" spans="2:7" ht="95" customHeight="1">
      <c r="B9" s="7"/>
      <c r="C9" s="334" t="s">
        <v>775</v>
      </c>
      <c r="D9" s="335" t="s">
        <v>774</v>
      </c>
      <c r="E9" s="576" t="s">
        <v>1007</v>
      </c>
      <c r="F9" s="578"/>
      <c r="G9" s="6"/>
    </row>
    <row r="10" spans="2:7" ht="98.25" customHeight="1">
      <c r="B10" s="7"/>
      <c r="C10" s="334" t="s">
        <v>776</v>
      </c>
      <c r="D10" s="335" t="s">
        <v>774</v>
      </c>
      <c r="E10" s="576" t="s">
        <v>1008</v>
      </c>
      <c r="F10" s="578"/>
      <c r="G10" s="6"/>
    </row>
    <row r="11" spans="2:7" ht="91" customHeight="1">
      <c r="B11" s="7"/>
      <c r="C11" s="334" t="s">
        <v>777</v>
      </c>
      <c r="D11" s="335" t="s">
        <v>774</v>
      </c>
      <c r="E11" s="576" t="s">
        <v>1009</v>
      </c>
      <c r="F11" s="578"/>
      <c r="G11" s="6"/>
    </row>
    <row r="12" spans="2:7" ht="68" customHeight="1">
      <c r="B12" s="7"/>
      <c r="C12" s="334" t="s">
        <v>778</v>
      </c>
      <c r="D12" s="335" t="s">
        <v>772</v>
      </c>
      <c r="E12" s="576" t="s">
        <v>1010</v>
      </c>
      <c r="F12" s="578"/>
      <c r="G12" s="6"/>
    </row>
    <row r="13" spans="2:7" ht="71.25" customHeight="1">
      <c r="B13" s="7"/>
      <c r="C13" s="334" t="s">
        <v>779</v>
      </c>
      <c r="D13" s="335" t="s">
        <v>772</v>
      </c>
      <c r="E13" s="576" t="s">
        <v>1011</v>
      </c>
      <c r="F13" s="578"/>
      <c r="G13" s="6"/>
    </row>
    <row r="14" spans="2:7" ht="64" customHeight="1">
      <c r="B14" s="7"/>
      <c r="C14" s="334" t="s">
        <v>780</v>
      </c>
      <c r="D14" s="335" t="s">
        <v>772</v>
      </c>
      <c r="E14" s="576" t="s">
        <v>1012</v>
      </c>
      <c r="F14" s="578"/>
      <c r="G14" s="6"/>
    </row>
    <row r="15" spans="2:7" ht="77" customHeight="1">
      <c r="B15" s="7"/>
      <c r="C15" s="334" t="s">
        <v>781</v>
      </c>
      <c r="D15" s="335" t="s">
        <v>774</v>
      </c>
      <c r="E15" s="576" t="s">
        <v>1013</v>
      </c>
      <c r="F15" s="578"/>
      <c r="G15" s="6"/>
    </row>
    <row r="16" spans="2:7" ht="64.5" customHeight="1">
      <c r="B16" s="7"/>
      <c r="C16" s="334" t="s">
        <v>782</v>
      </c>
      <c r="D16" s="335" t="s">
        <v>774</v>
      </c>
      <c r="E16" s="576" t="s">
        <v>1014</v>
      </c>
      <c r="F16" s="578"/>
      <c r="G16" s="6"/>
    </row>
    <row r="17" spans="2:7" ht="53" customHeight="1">
      <c r="B17" s="7"/>
      <c r="C17" s="334" t="s">
        <v>783</v>
      </c>
      <c r="D17" s="335" t="s">
        <v>774</v>
      </c>
      <c r="E17" s="576" t="s">
        <v>1015</v>
      </c>
      <c r="F17" s="578"/>
      <c r="G17" s="6"/>
    </row>
    <row r="18" spans="2:7" ht="53" customHeight="1">
      <c r="B18" s="7"/>
      <c r="C18" s="334" t="s">
        <v>1019</v>
      </c>
      <c r="D18" s="335" t="s">
        <v>772</v>
      </c>
      <c r="E18" s="576" t="s">
        <v>1016</v>
      </c>
      <c r="F18" s="578"/>
      <c r="G18" s="6"/>
    </row>
    <row r="19" spans="2:7" ht="52" customHeight="1" thickBot="1">
      <c r="B19" s="7"/>
      <c r="C19" s="336" t="s">
        <v>784</v>
      </c>
      <c r="D19" s="337" t="s">
        <v>774</v>
      </c>
      <c r="E19" s="591" t="s">
        <v>1017</v>
      </c>
      <c r="F19" s="592"/>
      <c r="G19" s="6"/>
    </row>
    <row r="20" spans="2:7">
      <c r="B20" s="7"/>
      <c r="C20" s="9"/>
      <c r="D20" s="9"/>
      <c r="E20" s="9"/>
      <c r="F20" s="9"/>
      <c r="G20" s="6"/>
    </row>
    <row r="21" spans="2:7" ht="22" customHeight="1">
      <c r="B21" s="7"/>
      <c r="C21" s="581" t="s">
        <v>236</v>
      </c>
      <c r="D21" s="581"/>
      <c r="E21" s="581"/>
      <c r="F21" s="581"/>
      <c r="G21" s="6"/>
    </row>
    <row r="22" spans="2:7" ht="22" customHeight="1" thickBot="1">
      <c r="B22" s="7"/>
      <c r="C22" s="582"/>
      <c r="D22" s="582"/>
      <c r="E22" s="582"/>
      <c r="F22" s="582"/>
      <c r="G22" s="6"/>
    </row>
    <row r="23" spans="2:7" ht="22" customHeight="1">
      <c r="B23" s="7"/>
      <c r="C23" s="17" t="s">
        <v>226</v>
      </c>
      <c r="D23" s="333" t="s">
        <v>225</v>
      </c>
      <c r="E23" s="579" t="s">
        <v>250</v>
      </c>
      <c r="F23" s="580"/>
      <c r="G23" s="6"/>
    </row>
    <row r="24" spans="2:7" ht="59.25" customHeight="1" thickBot="1">
      <c r="B24" s="7"/>
      <c r="C24" s="16" t="s">
        <v>1018</v>
      </c>
      <c r="D24" s="338" t="s">
        <v>772</v>
      </c>
      <c r="E24" s="589" t="s">
        <v>982</v>
      </c>
      <c r="F24" s="590"/>
      <c r="G24" s="6"/>
    </row>
    <row r="25" spans="2:7">
      <c r="B25" s="7"/>
      <c r="C25" s="9"/>
      <c r="D25" s="9"/>
      <c r="E25" s="9"/>
      <c r="F25" s="9"/>
      <c r="G25" s="6"/>
    </row>
    <row r="26" spans="2:7">
      <c r="B26" s="7"/>
      <c r="C26" s="9"/>
      <c r="D26" s="9"/>
      <c r="E26" s="9"/>
      <c r="F26" s="9"/>
      <c r="G26" s="6"/>
    </row>
    <row r="27" spans="2:7" ht="31.5" customHeight="1">
      <c r="B27" s="7"/>
      <c r="C27" s="563" t="s">
        <v>235</v>
      </c>
      <c r="D27" s="563"/>
      <c r="E27" s="563"/>
      <c r="F27" s="563"/>
      <c r="G27" s="6"/>
    </row>
    <row r="28" spans="2:7" ht="14.5" thickBot="1">
      <c r="B28" s="7"/>
      <c r="C28" s="561"/>
      <c r="D28" s="561"/>
      <c r="E28" s="562"/>
      <c r="F28" s="562"/>
      <c r="G28" s="6"/>
    </row>
    <row r="29" spans="2:7" ht="75.5" customHeight="1" thickBot="1">
      <c r="B29" s="7"/>
      <c r="C29" s="564" t="s">
        <v>1158</v>
      </c>
      <c r="D29" s="565"/>
      <c r="E29" s="565"/>
      <c r="F29" s="566"/>
      <c r="G29" s="6"/>
    </row>
    <row r="30" spans="2:7" ht="14.5" thickBot="1">
      <c r="B30" s="10"/>
      <c r="C30" s="568"/>
      <c r="D30" s="569"/>
      <c r="E30" s="568"/>
      <c r="F30" s="569"/>
      <c r="G30" s="11"/>
    </row>
    <row r="31" spans="2:7" ht="15" customHeight="1">
      <c r="B31" s="12"/>
      <c r="C31" s="567"/>
      <c r="D31" s="567"/>
      <c r="E31" s="567"/>
      <c r="F31" s="567"/>
      <c r="G31" s="12"/>
    </row>
    <row r="32" spans="2:7">
      <c r="B32" s="13"/>
      <c r="C32" s="567"/>
      <c r="D32" s="567"/>
      <c r="E32" s="567"/>
      <c r="F32" s="567"/>
      <c r="G32" s="13"/>
    </row>
    <row r="33" spans="2:7">
      <c r="B33" s="13"/>
      <c r="C33" s="570"/>
      <c r="D33" s="570"/>
      <c r="E33" s="570"/>
      <c r="F33" s="570"/>
      <c r="G33" s="13"/>
    </row>
    <row r="34" spans="2:7">
      <c r="B34" s="13"/>
      <c r="C34" s="13"/>
      <c r="D34" s="13"/>
      <c r="E34" s="13"/>
      <c r="F34" s="13"/>
      <c r="G34" s="13"/>
    </row>
    <row r="35" spans="2:7">
      <c r="B35" s="13"/>
      <c r="C35" s="13"/>
      <c r="D35" s="13"/>
      <c r="E35" s="13"/>
      <c r="F35" s="13"/>
      <c r="G35" s="13"/>
    </row>
    <row r="36" spans="2:7">
      <c r="B36" s="13"/>
      <c r="C36" s="558"/>
      <c r="D36" s="558"/>
      <c r="E36" s="14"/>
      <c r="F36" s="13"/>
      <c r="G36" s="13"/>
    </row>
    <row r="37" spans="2:7">
      <c r="B37" s="13"/>
      <c r="C37" s="558"/>
      <c r="D37" s="558"/>
      <c r="E37" s="14"/>
      <c r="F37" s="13"/>
      <c r="G37" s="13"/>
    </row>
    <row r="38" spans="2:7">
      <c r="B38" s="13"/>
      <c r="C38" s="583"/>
      <c r="D38" s="583"/>
      <c r="E38" s="583"/>
      <c r="F38" s="583"/>
      <c r="G38" s="13"/>
    </row>
    <row r="39" spans="2:7">
      <c r="B39" s="13"/>
      <c r="C39" s="560"/>
      <c r="D39" s="560"/>
      <c r="E39" s="572"/>
      <c r="F39" s="572"/>
      <c r="G39" s="13"/>
    </row>
    <row r="40" spans="2:7">
      <c r="B40" s="13"/>
      <c r="C40" s="560"/>
      <c r="D40" s="560"/>
      <c r="E40" s="559"/>
      <c r="F40" s="559"/>
      <c r="G40" s="13"/>
    </row>
    <row r="41" spans="2:7">
      <c r="B41" s="13"/>
      <c r="C41" s="13"/>
      <c r="D41" s="13"/>
      <c r="E41" s="13"/>
      <c r="F41" s="13"/>
      <c r="G41" s="13"/>
    </row>
    <row r="42" spans="2:7">
      <c r="B42" s="13"/>
      <c r="C42" s="558"/>
      <c r="D42" s="558"/>
      <c r="E42" s="14"/>
      <c r="F42" s="13"/>
      <c r="G42" s="13"/>
    </row>
    <row r="43" spans="2:7">
      <c r="B43" s="13"/>
      <c r="C43" s="558"/>
      <c r="D43" s="558"/>
      <c r="E43" s="571"/>
      <c r="F43" s="571"/>
      <c r="G43" s="13"/>
    </row>
    <row r="44" spans="2:7">
      <c r="B44" s="13"/>
      <c r="C44" s="14"/>
      <c r="D44" s="14"/>
      <c r="E44" s="14"/>
      <c r="F44" s="14"/>
      <c r="G44" s="13"/>
    </row>
    <row r="45" spans="2:7">
      <c r="B45" s="13"/>
      <c r="C45" s="560"/>
      <c r="D45" s="560"/>
      <c r="E45" s="572"/>
      <c r="F45" s="572"/>
      <c r="G45" s="13"/>
    </row>
    <row r="46" spans="2:7">
      <c r="B46" s="13"/>
      <c r="C46" s="560"/>
      <c r="D46" s="560"/>
      <c r="E46" s="559"/>
      <c r="F46" s="559"/>
      <c r="G46" s="13"/>
    </row>
    <row r="47" spans="2:7">
      <c r="B47" s="13"/>
      <c r="C47" s="13"/>
      <c r="D47" s="13"/>
      <c r="E47" s="13"/>
      <c r="F47" s="13"/>
      <c r="G47" s="13"/>
    </row>
    <row r="48" spans="2:7">
      <c r="B48" s="13"/>
      <c r="C48" s="558"/>
      <c r="D48" s="558"/>
      <c r="E48" s="13"/>
      <c r="F48" s="13"/>
      <c r="G48" s="13"/>
    </row>
    <row r="49" spans="2:7">
      <c r="B49" s="13"/>
      <c r="C49" s="558"/>
      <c r="D49" s="558"/>
      <c r="E49" s="559"/>
      <c r="F49" s="559"/>
      <c r="G49" s="13"/>
    </row>
    <row r="50" spans="2:7">
      <c r="B50" s="13"/>
      <c r="C50" s="560"/>
      <c r="D50" s="560"/>
      <c r="E50" s="559"/>
      <c r="F50" s="559"/>
      <c r="G50" s="13"/>
    </row>
    <row r="51" spans="2:7">
      <c r="B51" s="13"/>
      <c r="C51" s="15"/>
      <c r="D51" s="13"/>
      <c r="E51" s="15"/>
      <c r="F51" s="13"/>
      <c r="G51" s="13"/>
    </row>
    <row r="52" spans="2:7">
      <c r="B52" s="13"/>
      <c r="C52" s="15"/>
      <c r="D52" s="15"/>
      <c r="E52" s="15"/>
      <c r="F52" s="15"/>
      <c r="G52" s="15"/>
    </row>
  </sheetData>
  <mergeCells count="52">
    <mergeCell ref="E14:F14"/>
    <mergeCell ref="E24:F24"/>
    <mergeCell ref="E12:F12"/>
    <mergeCell ref="E16:F16"/>
    <mergeCell ref="E17:F17"/>
    <mergeCell ref="E18:F18"/>
    <mergeCell ref="E19:F19"/>
    <mergeCell ref="C5:D5"/>
    <mergeCell ref="E6:F6"/>
    <mergeCell ref="E10:F10"/>
    <mergeCell ref="E11:F11"/>
    <mergeCell ref="E13:F13"/>
    <mergeCell ref="C3:F3"/>
    <mergeCell ref="C45:D45"/>
    <mergeCell ref="E7:F7"/>
    <mergeCell ref="E8:F8"/>
    <mergeCell ref="E9:F9"/>
    <mergeCell ref="C37:D37"/>
    <mergeCell ref="E15:F15"/>
    <mergeCell ref="E23:F23"/>
    <mergeCell ref="C21:F21"/>
    <mergeCell ref="C22:F22"/>
    <mergeCell ref="C33:D33"/>
    <mergeCell ref="C39:D39"/>
    <mergeCell ref="C36:D36"/>
    <mergeCell ref="C38:F38"/>
    <mergeCell ref="E39:F39"/>
    <mergeCell ref="B4:F4"/>
    <mergeCell ref="C32:D32"/>
    <mergeCell ref="E32:F32"/>
    <mergeCell ref="E33:F33"/>
    <mergeCell ref="C46:D46"/>
    <mergeCell ref="E46:F46"/>
    <mergeCell ref="C40:D40"/>
    <mergeCell ref="E40:F40"/>
    <mergeCell ref="C42:D42"/>
    <mergeCell ref="C43:D43"/>
    <mergeCell ref="E43:F43"/>
    <mergeCell ref="E45:F45"/>
    <mergeCell ref="C28:D28"/>
    <mergeCell ref="E28:F28"/>
    <mergeCell ref="C27:F27"/>
    <mergeCell ref="C29:F29"/>
    <mergeCell ref="C31:D31"/>
    <mergeCell ref="E31:F31"/>
    <mergeCell ref="C30:D30"/>
    <mergeCell ref="E30:F30"/>
    <mergeCell ref="C48:D48"/>
    <mergeCell ref="C49:D49"/>
    <mergeCell ref="E49:F49"/>
    <mergeCell ref="C50:D50"/>
    <mergeCell ref="E50:F50"/>
  </mergeCells>
  <dataValidations disablePrompts="1" count="2">
    <dataValidation type="whole" allowBlank="1" showInputMessage="1" showErrorMessage="1" sqref="E45 E39" xr:uid="{00000000-0002-0000-0100-000000000000}">
      <formula1>-999999999</formula1>
      <formula2>999999999</formula2>
    </dataValidation>
    <dataValidation type="list" allowBlank="1" showInputMessage="1" showErrorMessage="1" sqref="E49" xr:uid="{00000000-0002-0000-0100-000001000000}">
      <formula1>#REF!</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B1:E34"/>
  <sheetViews>
    <sheetView topLeftCell="A12" zoomScale="81" zoomScaleNormal="81" zoomScalePageLayoutView="175" workbookViewId="0">
      <selection activeCell="D33" sqref="D33"/>
    </sheetView>
  </sheetViews>
  <sheetFormatPr defaultColWidth="9.36328125" defaultRowHeight="14"/>
  <cols>
    <col min="1" max="1" width="4.81640625" style="20" customWidth="1"/>
    <col min="2" max="2" width="1.6328125" style="20" customWidth="1"/>
    <col min="3" max="3" width="11.453125" style="21" customWidth="1"/>
    <col min="4" max="4" width="116" style="22" customWidth="1"/>
    <col min="5" max="5" width="1.6328125" style="20" customWidth="1"/>
    <col min="6" max="16384" width="9.36328125" style="20"/>
  </cols>
  <sheetData>
    <row r="1" spans="2:5" ht="17" customHeight="1" thickBot="1"/>
    <row r="2" spans="2:5" ht="14.5" thickBot="1">
      <c r="B2" s="23"/>
      <c r="C2" s="24"/>
      <c r="D2" s="25"/>
      <c r="E2" s="26"/>
    </row>
    <row r="3" spans="2:5" ht="24" customHeight="1" thickBot="1">
      <c r="B3" s="27"/>
      <c r="C3" s="593" t="s">
        <v>677</v>
      </c>
      <c r="D3" s="594"/>
      <c r="E3" s="28"/>
    </row>
    <row r="4" spans="2:5" ht="20">
      <c r="B4" s="27"/>
      <c r="C4" s="29"/>
      <c r="D4" s="29"/>
      <c r="E4" s="28"/>
    </row>
    <row r="5" spans="2:5" ht="20">
      <c r="B5" s="27"/>
      <c r="C5" s="30" t="s">
        <v>676</v>
      </c>
      <c r="D5" s="29"/>
      <c r="E5" s="28"/>
    </row>
    <row r="6" spans="2:5" ht="14.5" thickBot="1">
      <c r="B6" s="27"/>
      <c r="C6" s="31"/>
      <c r="D6" s="32"/>
      <c r="E6" s="28"/>
    </row>
    <row r="7" spans="2:5" ht="30" customHeight="1">
      <c r="B7" s="27"/>
      <c r="C7" s="40" t="s">
        <v>664</v>
      </c>
      <c r="D7" s="41" t="s">
        <v>663</v>
      </c>
      <c r="E7" s="28"/>
    </row>
    <row r="8" spans="2:5" ht="45" customHeight="1">
      <c r="B8" s="27"/>
      <c r="C8" s="42">
        <v>1</v>
      </c>
      <c r="D8" s="43" t="s">
        <v>675</v>
      </c>
      <c r="E8" s="28"/>
    </row>
    <row r="9" spans="2:5" ht="25" customHeight="1">
      <c r="B9" s="27"/>
      <c r="C9" s="42">
        <v>2</v>
      </c>
      <c r="D9" s="43" t="s">
        <v>674</v>
      </c>
      <c r="E9" s="28"/>
    </row>
    <row r="10" spans="2:5" ht="32" customHeight="1">
      <c r="B10" s="27"/>
      <c r="C10" s="42">
        <v>3</v>
      </c>
      <c r="D10" s="43" t="s">
        <v>673</v>
      </c>
      <c r="E10" s="28"/>
    </row>
    <row r="11" spans="2:5" ht="25" customHeight="1">
      <c r="B11" s="27"/>
      <c r="C11" s="42">
        <v>4</v>
      </c>
      <c r="D11" s="43" t="s">
        <v>672</v>
      </c>
      <c r="E11" s="28"/>
    </row>
    <row r="12" spans="2:5" ht="25" customHeight="1">
      <c r="B12" s="27"/>
      <c r="C12" s="42">
        <v>5</v>
      </c>
      <c r="D12" s="43" t="s">
        <v>671</v>
      </c>
      <c r="E12" s="28"/>
    </row>
    <row r="13" spans="2:5" ht="25" customHeight="1">
      <c r="B13" s="27"/>
      <c r="C13" s="42">
        <v>6</v>
      </c>
      <c r="D13" s="43" t="s">
        <v>670</v>
      </c>
      <c r="E13" s="28"/>
    </row>
    <row r="14" spans="2:5" ht="32" customHeight="1">
      <c r="B14" s="27"/>
      <c r="C14" s="42">
        <v>7</v>
      </c>
      <c r="D14" s="43" t="s">
        <v>669</v>
      </c>
      <c r="E14" s="28"/>
    </row>
    <row r="15" spans="2:5" ht="25" customHeight="1">
      <c r="B15" s="27"/>
      <c r="C15" s="42">
        <v>8</v>
      </c>
      <c r="D15" s="43" t="s">
        <v>668</v>
      </c>
      <c r="E15" s="28"/>
    </row>
    <row r="16" spans="2:5" ht="25" customHeight="1">
      <c r="B16" s="27"/>
      <c r="C16" s="42">
        <v>9</v>
      </c>
      <c r="D16" s="43" t="s">
        <v>667</v>
      </c>
      <c r="E16" s="28"/>
    </row>
    <row r="17" spans="2:5" ht="25" customHeight="1">
      <c r="B17" s="27"/>
      <c r="C17" s="42">
        <v>10</v>
      </c>
      <c r="D17" s="43" t="s">
        <v>666</v>
      </c>
      <c r="E17" s="28"/>
    </row>
    <row r="18" spans="2:5" ht="34" customHeight="1" thickBot="1">
      <c r="B18" s="27"/>
      <c r="C18" s="44">
        <v>11</v>
      </c>
      <c r="D18" s="45" t="s">
        <v>873</v>
      </c>
      <c r="E18" s="28"/>
    </row>
    <row r="19" spans="2:5">
      <c r="B19" s="27"/>
      <c r="C19" s="34"/>
      <c r="D19" s="35"/>
      <c r="E19" s="28"/>
    </row>
    <row r="20" spans="2:5">
      <c r="B20" s="27"/>
      <c r="C20" s="30" t="s">
        <v>665</v>
      </c>
      <c r="D20" s="35"/>
      <c r="E20" s="28"/>
    </row>
    <row r="21" spans="2:5" ht="14.5" thickBot="1">
      <c r="B21" s="27"/>
      <c r="C21" s="31"/>
      <c r="D21" s="35"/>
      <c r="E21" s="28"/>
    </row>
    <row r="22" spans="2:5" ht="30" customHeight="1">
      <c r="B22" s="27"/>
      <c r="C22" s="40" t="s">
        <v>664</v>
      </c>
      <c r="D22" s="41" t="s">
        <v>663</v>
      </c>
      <c r="E22" s="28"/>
    </row>
    <row r="23" spans="2:5" ht="25" customHeight="1">
      <c r="B23" s="27"/>
      <c r="C23" s="42">
        <v>1</v>
      </c>
      <c r="D23" s="43" t="s">
        <v>662</v>
      </c>
      <c r="E23" s="28"/>
    </row>
    <row r="24" spans="2:5" ht="25" customHeight="1">
      <c r="B24" s="27"/>
      <c r="C24" s="42">
        <v>2</v>
      </c>
      <c r="D24" s="43" t="s">
        <v>661</v>
      </c>
      <c r="E24" s="28"/>
    </row>
    <row r="25" spans="2:5" ht="25" customHeight="1">
      <c r="B25" s="27"/>
      <c r="C25" s="42">
        <v>3</v>
      </c>
      <c r="D25" s="43" t="s">
        <v>660</v>
      </c>
      <c r="E25" s="28"/>
    </row>
    <row r="26" spans="2:5" ht="25" customHeight="1">
      <c r="B26" s="27"/>
      <c r="C26" s="42">
        <v>4</v>
      </c>
      <c r="D26" s="43" t="s">
        <v>659</v>
      </c>
      <c r="E26" s="28"/>
    </row>
    <row r="27" spans="2:5" ht="25" customHeight="1">
      <c r="B27" s="27"/>
      <c r="C27" s="42">
        <v>5</v>
      </c>
      <c r="D27" s="43" t="s">
        <v>658</v>
      </c>
      <c r="E27" s="28"/>
    </row>
    <row r="28" spans="2:5" ht="62.4" customHeight="1" thickBot="1">
      <c r="B28" s="27"/>
      <c r="C28" s="44">
        <v>6</v>
      </c>
      <c r="D28" s="45" t="s">
        <v>657</v>
      </c>
      <c r="E28" s="28"/>
    </row>
    <row r="29" spans="2:5" ht="14.5" thickBot="1">
      <c r="B29" s="36"/>
      <c r="C29" s="37"/>
      <c r="D29" s="38"/>
      <c r="E29" s="39"/>
    </row>
    <row r="30" spans="2:5">
      <c r="D30" s="33"/>
    </row>
    <row r="31" spans="2:5">
      <c r="D31" s="33"/>
    </row>
    <row r="32" spans="2:5">
      <c r="D32" s="33"/>
    </row>
    <row r="33" spans="4:4">
      <c r="D33" s="33"/>
    </row>
    <row r="34" spans="4:4">
      <c r="D34" s="33"/>
    </row>
  </sheetData>
  <mergeCells count="1">
    <mergeCell ref="C3:D3"/>
  </mergeCells>
  <pageMargins left="0.7" right="0.7" top="0.75" bottom="0.75" header="0.3" footer="0.3"/>
  <pageSetup orientation="landscape"/>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B1:T69"/>
  <sheetViews>
    <sheetView topLeftCell="I20" zoomScale="95" zoomScaleNormal="95" zoomScalePageLayoutView="95" workbookViewId="0">
      <selection activeCell="Q22" sqref="Q22"/>
    </sheetView>
  </sheetViews>
  <sheetFormatPr defaultColWidth="9.36328125" defaultRowHeight="14"/>
  <cols>
    <col min="1" max="1" width="5.36328125" style="471" customWidth="1"/>
    <col min="2" max="2" width="1.6328125" style="471" customWidth="1"/>
    <col min="3" max="3" width="45.453125" style="471" customWidth="1"/>
    <col min="4" max="4" width="33.6328125" style="471" customWidth="1"/>
    <col min="5" max="5" width="38.453125" style="471" customWidth="1"/>
    <col min="6" max="6" width="62.36328125" style="471" customWidth="1"/>
    <col min="7" max="12" width="54" style="471" customWidth="1"/>
    <col min="13" max="13" width="2" style="471" customWidth="1"/>
    <col min="14" max="16384" width="9.36328125" style="471"/>
  </cols>
  <sheetData>
    <row r="1" spans="2:13" ht="14.5" thickBot="1"/>
    <row r="2" spans="2:13" ht="14.5" thickBot="1">
      <c r="B2" s="508"/>
      <c r="C2" s="509"/>
      <c r="D2" s="509"/>
      <c r="E2" s="509"/>
      <c r="F2" s="509"/>
      <c r="G2" s="509"/>
      <c r="H2" s="509"/>
      <c r="I2" s="509"/>
      <c r="J2" s="509"/>
      <c r="K2" s="509"/>
      <c r="L2" s="509"/>
      <c r="M2" s="510"/>
    </row>
    <row r="3" spans="2:13" ht="38" customHeight="1" thickBot="1">
      <c r="B3" s="511"/>
      <c r="C3" s="595" t="s">
        <v>646</v>
      </c>
      <c r="D3" s="596"/>
      <c r="E3" s="596"/>
      <c r="F3" s="596"/>
      <c r="G3" s="597"/>
      <c r="H3" s="512"/>
      <c r="I3" s="512"/>
      <c r="J3" s="512"/>
      <c r="K3" s="512"/>
      <c r="L3" s="512"/>
      <c r="M3" s="513"/>
    </row>
    <row r="4" spans="2:13">
      <c r="B4" s="511"/>
      <c r="C4" s="512"/>
      <c r="D4" s="512"/>
      <c r="E4" s="512"/>
      <c r="F4" s="512"/>
      <c r="G4" s="512"/>
      <c r="H4" s="512"/>
      <c r="I4" s="512"/>
      <c r="J4" s="512"/>
      <c r="K4" s="512"/>
      <c r="L4" s="512"/>
      <c r="M4" s="513"/>
    </row>
    <row r="5" spans="2:13">
      <c r="B5" s="511"/>
      <c r="C5" s="514" t="s">
        <v>645</v>
      </c>
      <c r="D5" s="512"/>
      <c r="E5" s="512"/>
      <c r="F5" s="512"/>
      <c r="G5" s="512"/>
      <c r="H5" s="512"/>
      <c r="I5" s="512"/>
      <c r="J5" s="512"/>
      <c r="K5" s="512"/>
      <c r="L5" s="512"/>
      <c r="M5" s="513"/>
    </row>
    <row r="6" spans="2:13" ht="14.5" thickBot="1">
      <c r="B6" s="511"/>
      <c r="C6" s="512"/>
      <c r="D6" s="512"/>
      <c r="E6" s="512"/>
      <c r="F6" s="512"/>
      <c r="G6" s="512"/>
      <c r="H6" s="512"/>
      <c r="I6" s="512"/>
      <c r="J6" s="512"/>
      <c r="K6" s="512"/>
      <c r="L6" s="512"/>
      <c r="M6" s="513"/>
    </row>
    <row r="7" spans="2:13" ht="51" customHeight="1" thickBot="1">
      <c r="B7" s="511"/>
      <c r="C7" s="49" t="s">
        <v>716</v>
      </c>
      <c r="D7" s="612"/>
      <c r="E7" s="612"/>
      <c r="F7" s="612"/>
      <c r="G7" s="613"/>
      <c r="H7" s="512"/>
      <c r="I7" s="512"/>
      <c r="J7" s="512"/>
      <c r="K7" s="512"/>
      <c r="L7" s="512"/>
      <c r="M7" s="513"/>
    </row>
    <row r="8" spans="2:13" ht="14.5" thickBot="1">
      <c r="B8" s="511"/>
      <c r="C8" s="512"/>
      <c r="D8" s="512"/>
      <c r="E8" s="512"/>
      <c r="F8" s="512"/>
      <c r="G8" s="512"/>
      <c r="H8" s="512"/>
      <c r="I8" s="512"/>
      <c r="J8" s="512"/>
      <c r="K8" s="512"/>
      <c r="L8" s="512"/>
      <c r="M8" s="513"/>
    </row>
    <row r="9" spans="2:13" ht="114" customHeight="1">
      <c r="B9" s="511"/>
      <c r="C9" s="467" t="s">
        <v>717</v>
      </c>
      <c r="D9" s="468" t="s">
        <v>718</v>
      </c>
      <c r="E9" s="468" t="s">
        <v>719</v>
      </c>
      <c r="F9" s="468" t="s">
        <v>644</v>
      </c>
      <c r="G9" s="515" t="s">
        <v>720</v>
      </c>
      <c r="H9" s="515" t="s">
        <v>721</v>
      </c>
      <c r="I9" s="515" t="s">
        <v>643</v>
      </c>
      <c r="J9" s="515" t="s">
        <v>722</v>
      </c>
      <c r="K9" s="515" t="s">
        <v>723</v>
      </c>
      <c r="L9" s="516" t="s">
        <v>724</v>
      </c>
      <c r="M9" s="513"/>
    </row>
    <row r="10" spans="2:13" ht="81" customHeight="1">
      <c r="B10" s="511"/>
      <c r="C10" s="318" t="s">
        <v>1020</v>
      </c>
      <c r="D10" s="315"/>
      <c r="E10" s="315"/>
      <c r="F10" s="315" t="s">
        <v>881</v>
      </c>
      <c r="G10" s="315" t="s">
        <v>817</v>
      </c>
      <c r="H10" s="315" t="s">
        <v>884</v>
      </c>
      <c r="I10" s="315" t="s">
        <v>885</v>
      </c>
      <c r="J10" s="315" t="s">
        <v>1038</v>
      </c>
      <c r="K10" s="319" t="s">
        <v>764</v>
      </c>
      <c r="L10" s="320" t="s">
        <v>874</v>
      </c>
      <c r="M10" s="517"/>
    </row>
    <row r="11" spans="2:13" ht="104" customHeight="1">
      <c r="B11" s="511"/>
      <c r="C11" s="318" t="s">
        <v>1021</v>
      </c>
      <c r="D11" s="315"/>
      <c r="E11" s="315"/>
      <c r="F11" s="315" t="s">
        <v>882</v>
      </c>
      <c r="G11" s="319" t="s">
        <v>883</v>
      </c>
      <c r="H11" s="315" t="s">
        <v>875</v>
      </c>
      <c r="I11" s="315" t="s">
        <v>886</v>
      </c>
      <c r="J11" s="319" t="s">
        <v>876</v>
      </c>
      <c r="K11" s="315" t="s">
        <v>764</v>
      </c>
      <c r="L11" s="316" t="s">
        <v>1189</v>
      </c>
      <c r="M11" s="517"/>
    </row>
    <row r="12" spans="2:13" ht="99" customHeight="1">
      <c r="B12" s="511"/>
      <c r="C12" s="318" t="s">
        <v>1022</v>
      </c>
      <c r="D12" s="315"/>
      <c r="E12" s="315"/>
      <c r="F12" s="315" t="s">
        <v>889</v>
      </c>
      <c r="G12" s="319" t="s">
        <v>890</v>
      </c>
      <c r="H12" s="315" t="s">
        <v>888</v>
      </c>
      <c r="I12" s="315" t="s">
        <v>887</v>
      </c>
      <c r="J12" s="319" t="s">
        <v>1103</v>
      </c>
      <c r="K12" s="315" t="s">
        <v>764</v>
      </c>
      <c r="L12" s="316" t="s">
        <v>1188</v>
      </c>
      <c r="M12" s="517"/>
    </row>
    <row r="13" spans="2:13" ht="50" customHeight="1">
      <c r="B13" s="511"/>
      <c r="C13" s="318" t="s">
        <v>1023</v>
      </c>
      <c r="D13" s="315"/>
      <c r="E13" s="315"/>
      <c r="F13" s="315" t="s">
        <v>1162</v>
      </c>
      <c r="G13" s="315" t="s">
        <v>764</v>
      </c>
      <c r="H13" s="315" t="s">
        <v>764</v>
      </c>
      <c r="I13" s="315" t="s">
        <v>764</v>
      </c>
      <c r="J13" s="315" t="s">
        <v>764</v>
      </c>
      <c r="K13" s="315" t="s">
        <v>764</v>
      </c>
      <c r="L13" s="316" t="s">
        <v>764</v>
      </c>
      <c r="M13" s="517"/>
    </row>
    <row r="14" spans="2:13" ht="123" customHeight="1">
      <c r="B14" s="511"/>
      <c r="C14" s="318" t="s">
        <v>1024</v>
      </c>
      <c r="D14" s="315"/>
      <c r="E14" s="315"/>
      <c r="F14" s="319" t="s">
        <v>1036</v>
      </c>
      <c r="G14" s="319" t="s">
        <v>1163</v>
      </c>
      <c r="H14" s="315" t="s">
        <v>877</v>
      </c>
      <c r="I14" s="315" t="s">
        <v>891</v>
      </c>
      <c r="J14" s="319" t="s">
        <v>1104</v>
      </c>
      <c r="K14" s="315" t="s">
        <v>879</v>
      </c>
      <c r="L14" s="316" t="s">
        <v>764</v>
      </c>
      <c r="M14" s="517"/>
    </row>
    <row r="15" spans="2:13" ht="50" customHeight="1">
      <c r="B15" s="511"/>
      <c r="C15" s="318" t="s">
        <v>1025</v>
      </c>
      <c r="D15" s="315"/>
      <c r="E15" s="315"/>
      <c r="F15" s="83" t="s">
        <v>892</v>
      </c>
      <c r="G15" s="315" t="s">
        <v>764</v>
      </c>
      <c r="H15" s="315" t="s">
        <v>764</v>
      </c>
      <c r="I15" s="315" t="s">
        <v>764</v>
      </c>
      <c r="J15" s="315" t="s">
        <v>764</v>
      </c>
      <c r="K15" s="315" t="s">
        <v>764</v>
      </c>
      <c r="L15" s="316" t="s">
        <v>764</v>
      </c>
      <c r="M15" s="517"/>
    </row>
    <row r="16" spans="2:13" ht="50" customHeight="1">
      <c r="B16" s="511"/>
      <c r="C16" s="318" t="s">
        <v>1026</v>
      </c>
      <c r="D16" s="315"/>
      <c r="E16" s="315"/>
      <c r="F16" s="315" t="s">
        <v>764</v>
      </c>
      <c r="G16" s="315" t="s">
        <v>764</v>
      </c>
      <c r="H16" s="315" t="s">
        <v>764</v>
      </c>
      <c r="I16" s="315" t="s">
        <v>764</v>
      </c>
      <c r="J16" s="315" t="s">
        <v>764</v>
      </c>
      <c r="K16" s="315" t="s">
        <v>764</v>
      </c>
      <c r="L16" s="316" t="s">
        <v>764</v>
      </c>
      <c r="M16" s="517"/>
    </row>
    <row r="17" spans="2:18" ht="92" customHeight="1">
      <c r="B17" s="511"/>
      <c r="C17" s="318" t="s">
        <v>1027</v>
      </c>
      <c r="D17" s="315"/>
      <c r="E17" s="315"/>
      <c r="F17" s="321" t="s">
        <v>1035</v>
      </c>
      <c r="G17" s="324" t="s">
        <v>951</v>
      </c>
      <c r="H17" s="315" t="s">
        <v>1037</v>
      </c>
      <c r="I17" s="315" t="s">
        <v>954</v>
      </c>
      <c r="J17" s="315" t="s">
        <v>764</v>
      </c>
      <c r="K17" s="315" t="s">
        <v>764</v>
      </c>
      <c r="L17" s="316" t="s">
        <v>764</v>
      </c>
      <c r="M17" s="517"/>
    </row>
    <row r="18" spans="2:18" ht="122" customHeight="1">
      <c r="B18" s="511"/>
      <c r="C18" s="318" t="s">
        <v>1028</v>
      </c>
      <c r="D18" s="315"/>
      <c r="E18" s="315"/>
      <c r="F18" s="323" t="s">
        <v>959</v>
      </c>
      <c r="G18" s="325" t="s">
        <v>952</v>
      </c>
      <c r="H18" s="327" t="s">
        <v>962</v>
      </c>
      <c r="I18" s="321" t="s">
        <v>955</v>
      </c>
      <c r="J18" s="321" t="s">
        <v>1105</v>
      </c>
      <c r="K18" s="315" t="s">
        <v>764</v>
      </c>
      <c r="L18" s="316" t="s">
        <v>764</v>
      </c>
      <c r="M18" s="517"/>
    </row>
    <row r="19" spans="2:18" ht="122" customHeight="1">
      <c r="B19" s="511"/>
      <c r="C19" s="318" t="s">
        <v>1029</v>
      </c>
      <c r="D19" s="315"/>
      <c r="E19" s="315"/>
      <c r="F19" s="323" t="s">
        <v>960</v>
      </c>
      <c r="G19" s="325" t="s">
        <v>953</v>
      </c>
      <c r="H19" s="327" t="s">
        <v>963</v>
      </c>
      <c r="I19" s="321" t="s">
        <v>956</v>
      </c>
      <c r="J19" s="321" t="s">
        <v>1107</v>
      </c>
      <c r="K19" s="315" t="s">
        <v>764</v>
      </c>
      <c r="L19" s="316" t="s">
        <v>764</v>
      </c>
      <c r="M19" s="517"/>
    </row>
    <row r="20" spans="2:18" ht="122" customHeight="1">
      <c r="B20" s="511"/>
      <c r="C20" s="318" t="s">
        <v>1030</v>
      </c>
      <c r="D20" s="315"/>
      <c r="E20" s="315"/>
      <c r="F20" s="321" t="s">
        <v>822</v>
      </c>
      <c r="G20" s="326" t="s">
        <v>961</v>
      </c>
      <c r="H20" s="321" t="s">
        <v>893</v>
      </c>
      <c r="I20" s="321" t="s">
        <v>964</v>
      </c>
      <c r="J20" s="321" t="s">
        <v>1106</v>
      </c>
      <c r="K20" s="315" t="s">
        <v>764</v>
      </c>
      <c r="L20" s="316" t="s">
        <v>764</v>
      </c>
      <c r="M20" s="517"/>
    </row>
    <row r="21" spans="2:18" ht="133" customHeight="1">
      <c r="B21" s="511"/>
      <c r="C21" s="318" t="s">
        <v>1031</v>
      </c>
      <c r="D21" s="315"/>
      <c r="E21" s="315"/>
      <c r="F21" s="315" t="s">
        <v>819</v>
      </c>
      <c r="G21" s="321" t="s">
        <v>820</v>
      </c>
      <c r="H21" s="315" t="s">
        <v>821</v>
      </c>
      <c r="I21" s="315" t="s">
        <v>878</v>
      </c>
      <c r="J21" s="315" t="s">
        <v>1039</v>
      </c>
      <c r="K21" s="315" t="s">
        <v>1199</v>
      </c>
      <c r="L21" s="316" t="s">
        <v>1200</v>
      </c>
      <c r="M21" s="517"/>
    </row>
    <row r="22" spans="2:18" ht="211" customHeight="1">
      <c r="B22" s="511"/>
      <c r="C22" s="318" t="s">
        <v>1032</v>
      </c>
      <c r="D22" s="315"/>
      <c r="E22" s="315"/>
      <c r="F22" s="319" t="s">
        <v>818</v>
      </c>
      <c r="G22" s="321" t="s">
        <v>880</v>
      </c>
      <c r="H22" s="322" t="s">
        <v>894</v>
      </c>
      <c r="I22" s="315" t="s">
        <v>895</v>
      </c>
      <c r="J22" s="315" t="s">
        <v>1108</v>
      </c>
      <c r="K22" s="319" t="s">
        <v>764</v>
      </c>
      <c r="L22" s="320" t="s">
        <v>764</v>
      </c>
      <c r="M22" s="517"/>
    </row>
    <row r="23" spans="2:18" ht="50" customHeight="1">
      <c r="B23" s="511"/>
      <c r="C23" s="318" t="s">
        <v>1033</v>
      </c>
      <c r="D23" s="315"/>
      <c r="E23" s="315"/>
      <c r="F23" s="315" t="s">
        <v>764</v>
      </c>
      <c r="G23" s="321" t="s">
        <v>764</v>
      </c>
      <c r="H23" s="315" t="s">
        <v>764</v>
      </c>
      <c r="I23" s="315" t="s">
        <v>764</v>
      </c>
      <c r="J23" s="315" t="s">
        <v>764</v>
      </c>
      <c r="K23" s="315" t="s">
        <v>764</v>
      </c>
      <c r="L23" s="316" t="s">
        <v>764</v>
      </c>
      <c r="M23" s="517"/>
    </row>
    <row r="24" spans="2:18" ht="98.5" thickBot="1">
      <c r="B24" s="511"/>
      <c r="C24" s="317" t="s">
        <v>1034</v>
      </c>
      <c r="D24" s="313"/>
      <c r="E24" s="313"/>
      <c r="F24" s="313" t="s">
        <v>1180</v>
      </c>
      <c r="G24" s="328" t="s">
        <v>1181</v>
      </c>
      <c r="H24" s="313" t="s">
        <v>1183</v>
      </c>
      <c r="I24" s="313" t="s">
        <v>1184</v>
      </c>
      <c r="J24" s="313" t="s">
        <v>1185</v>
      </c>
      <c r="K24" s="313" t="s">
        <v>764</v>
      </c>
      <c r="L24" s="398" t="s">
        <v>1182</v>
      </c>
      <c r="M24" s="517"/>
    </row>
    <row r="25" spans="2:18">
      <c r="B25" s="511"/>
      <c r="C25" s="512"/>
      <c r="D25" s="512"/>
      <c r="E25" s="512"/>
      <c r="F25" s="512"/>
      <c r="G25" s="512"/>
      <c r="H25" s="512"/>
      <c r="I25" s="512"/>
      <c r="J25" s="512"/>
      <c r="K25" s="512"/>
      <c r="L25" s="512"/>
      <c r="M25" s="513"/>
    </row>
    <row r="26" spans="2:18">
      <c r="B26" s="511"/>
      <c r="C26" s="514" t="s">
        <v>642</v>
      </c>
      <c r="D26" s="512"/>
      <c r="E26" s="512"/>
      <c r="F26" s="512"/>
      <c r="G26" s="512"/>
      <c r="H26" s="512"/>
      <c r="I26" s="512"/>
      <c r="J26" s="512"/>
      <c r="K26" s="512"/>
      <c r="L26" s="512"/>
      <c r="M26" s="513"/>
    </row>
    <row r="27" spans="2:18" ht="14.5" thickBot="1">
      <c r="B27" s="511"/>
      <c r="C27" s="514"/>
      <c r="D27" s="512"/>
      <c r="E27" s="512"/>
      <c r="F27" s="512"/>
      <c r="G27" s="512"/>
      <c r="H27" s="512"/>
      <c r="I27" s="512"/>
      <c r="J27" s="512"/>
      <c r="K27" s="512"/>
      <c r="L27" s="512"/>
      <c r="M27" s="513"/>
    </row>
    <row r="28" spans="2:18" ht="40.25" customHeight="1">
      <c r="B28" s="511"/>
      <c r="C28" s="598" t="s">
        <v>641</v>
      </c>
      <c r="D28" s="599"/>
      <c r="E28" s="604" t="s">
        <v>1161</v>
      </c>
      <c r="F28" s="605"/>
      <c r="G28" s="606"/>
      <c r="H28" s="512"/>
      <c r="I28" s="512"/>
      <c r="J28" s="512"/>
      <c r="K28" s="512"/>
      <c r="L28" s="512"/>
      <c r="M28" s="513"/>
    </row>
    <row r="29" spans="2:18" ht="40.25" customHeight="1">
      <c r="B29" s="511"/>
      <c r="C29" s="600" t="s">
        <v>640</v>
      </c>
      <c r="D29" s="601"/>
      <c r="E29" s="607" t="s">
        <v>18</v>
      </c>
      <c r="F29" s="607"/>
      <c r="G29" s="608"/>
      <c r="H29" s="512"/>
      <c r="I29" s="512"/>
      <c r="J29" s="512"/>
      <c r="K29" s="512"/>
      <c r="L29" s="512"/>
      <c r="M29" s="513"/>
    </row>
    <row r="30" spans="2:18" ht="54" customHeight="1" thickBot="1">
      <c r="B30" s="511"/>
      <c r="C30" s="602" t="s">
        <v>639</v>
      </c>
      <c r="D30" s="603"/>
      <c r="E30" s="609" t="s">
        <v>764</v>
      </c>
      <c r="F30" s="610"/>
      <c r="G30" s="611"/>
      <c r="H30" s="512"/>
      <c r="I30" s="512"/>
      <c r="J30" s="512"/>
      <c r="K30" s="512"/>
      <c r="L30" s="512"/>
      <c r="M30" s="513"/>
    </row>
    <row r="31" spans="2:18">
      <c r="B31" s="511"/>
      <c r="C31" s="518"/>
      <c r="D31" s="512"/>
      <c r="E31" s="512"/>
      <c r="F31" s="512"/>
      <c r="G31" s="512"/>
      <c r="H31" s="512"/>
      <c r="I31" s="512"/>
      <c r="J31" s="512"/>
      <c r="K31" s="512"/>
      <c r="L31" s="512"/>
      <c r="M31" s="513"/>
    </row>
    <row r="32" spans="2:18">
      <c r="B32" s="511"/>
      <c r="C32" s="619" t="s">
        <v>638</v>
      </c>
      <c r="D32" s="619"/>
      <c r="E32" s="514"/>
      <c r="F32" s="514"/>
      <c r="G32" s="514"/>
      <c r="H32" s="514"/>
      <c r="I32" s="514"/>
      <c r="J32" s="514"/>
      <c r="K32" s="514"/>
      <c r="L32" s="514"/>
      <c r="M32" s="519"/>
      <c r="N32" s="520"/>
      <c r="O32" s="520"/>
      <c r="P32" s="520"/>
      <c r="Q32" s="520"/>
      <c r="R32" s="520"/>
    </row>
    <row r="33" spans="2:20" ht="14.5" thickBot="1">
      <c r="B33" s="511"/>
      <c r="C33" s="521"/>
      <c r="D33" s="514"/>
      <c r="E33" s="514"/>
      <c r="F33" s="514"/>
      <c r="G33" s="514"/>
      <c r="H33" s="514"/>
      <c r="I33" s="514"/>
      <c r="J33" s="514"/>
      <c r="K33" s="514"/>
      <c r="L33" s="514"/>
      <c r="M33" s="519"/>
      <c r="N33" s="520"/>
      <c r="O33" s="520"/>
      <c r="P33" s="520"/>
      <c r="Q33" s="520"/>
      <c r="R33" s="520"/>
    </row>
    <row r="34" spans="2:20" ht="40.25" customHeight="1">
      <c r="B34" s="511"/>
      <c r="C34" s="598" t="s">
        <v>637</v>
      </c>
      <c r="D34" s="599"/>
      <c r="E34" s="605"/>
      <c r="F34" s="605"/>
      <c r="G34" s="606"/>
      <c r="H34" s="512"/>
      <c r="I34" s="512"/>
      <c r="J34" s="512"/>
      <c r="K34" s="512"/>
      <c r="L34" s="512"/>
      <c r="M34" s="513"/>
    </row>
    <row r="35" spans="2:20" ht="46.5" customHeight="1" thickBot="1">
      <c r="B35" s="511"/>
      <c r="C35" s="602" t="s">
        <v>636</v>
      </c>
      <c r="D35" s="603"/>
      <c r="E35" s="617"/>
      <c r="F35" s="617"/>
      <c r="G35" s="618"/>
      <c r="H35" s="512"/>
      <c r="I35" s="512"/>
      <c r="J35" s="512"/>
      <c r="K35" s="512"/>
      <c r="L35" s="512"/>
      <c r="M35" s="513"/>
    </row>
    <row r="36" spans="2:20">
      <c r="B36" s="511"/>
      <c r="C36" s="518"/>
      <c r="D36" s="512"/>
      <c r="E36" s="512"/>
      <c r="F36" s="512"/>
      <c r="G36" s="512"/>
      <c r="H36" s="512"/>
      <c r="I36" s="512"/>
      <c r="J36" s="512"/>
      <c r="K36" s="512"/>
      <c r="L36" s="512"/>
      <c r="M36" s="513"/>
    </row>
    <row r="37" spans="2:20" ht="15" customHeight="1">
      <c r="B37" s="511"/>
      <c r="C37" s="619" t="s">
        <v>635</v>
      </c>
      <c r="D37" s="619"/>
      <c r="E37" s="521"/>
      <c r="F37" s="521"/>
      <c r="G37" s="521"/>
      <c r="H37" s="521"/>
      <c r="I37" s="521"/>
      <c r="J37" s="521"/>
      <c r="K37" s="521"/>
      <c r="L37" s="521"/>
      <c r="M37" s="522"/>
      <c r="N37" s="523"/>
      <c r="O37" s="523"/>
      <c r="P37" s="523"/>
      <c r="Q37" s="523"/>
      <c r="R37" s="523"/>
    </row>
    <row r="38" spans="2:20" ht="14.5" thickBot="1">
      <c r="B38" s="511"/>
      <c r="C38" s="521"/>
      <c r="D38" s="521"/>
      <c r="E38" s="521"/>
      <c r="F38" s="521"/>
      <c r="G38" s="521"/>
      <c r="H38" s="521"/>
      <c r="I38" s="521"/>
      <c r="J38" s="521"/>
      <c r="K38" s="521"/>
      <c r="L38" s="521"/>
      <c r="M38" s="522"/>
      <c r="N38" s="523"/>
      <c r="O38" s="523"/>
      <c r="P38" s="523"/>
      <c r="Q38" s="523"/>
      <c r="R38" s="523"/>
    </row>
    <row r="39" spans="2:20" ht="55.5" customHeight="1">
      <c r="B39" s="511"/>
      <c r="C39" s="598" t="s">
        <v>896</v>
      </c>
      <c r="D39" s="599"/>
      <c r="E39" s="604" t="s">
        <v>1004</v>
      </c>
      <c r="F39" s="605"/>
      <c r="G39" s="606"/>
      <c r="H39" s="512"/>
      <c r="I39" s="512"/>
      <c r="J39" s="512"/>
      <c r="K39" s="512"/>
      <c r="L39" s="512"/>
      <c r="M39" s="513"/>
    </row>
    <row r="40" spans="2:20" ht="40.25" customHeight="1">
      <c r="B40" s="511"/>
      <c r="C40" s="600" t="s">
        <v>634</v>
      </c>
      <c r="D40" s="601"/>
      <c r="E40" s="614" t="s">
        <v>1003</v>
      </c>
      <c r="F40" s="614"/>
      <c r="G40" s="615"/>
      <c r="H40" s="512"/>
      <c r="I40" s="512"/>
      <c r="J40" s="512"/>
      <c r="K40" s="512"/>
      <c r="L40" s="512"/>
      <c r="M40" s="513"/>
    </row>
    <row r="41" spans="2:20" ht="88.5" customHeight="1">
      <c r="B41" s="511"/>
      <c r="C41" s="600" t="s">
        <v>897</v>
      </c>
      <c r="D41" s="601"/>
      <c r="E41" s="614" t="s">
        <v>1002</v>
      </c>
      <c r="F41" s="607"/>
      <c r="G41" s="608"/>
      <c r="H41" s="512"/>
      <c r="I41" s="512"/>
      <c r="J41" s="512"/>
      <c r="K41" s="512"/>
      <c r="L41" s="512"/>
      <c r="M41" s="513"/>
    </row>
    <row r="42" spans="2:20" ht="40.25" customHeight="1" thickBot="1">
      <c r="B42" s="511"/>
      <c r="C42" s="602" t="s">
        <v>633</v>
      </c>
      <c r="D42" s="603"/>
      <c r="E42" s="609" t="s">
        <v>905</v>
      </c>
      <c r="F42" s="609"/>
      <c r="G42" s="616"/>
      <c r="H42" s="512"/>
      <c r="I42" s="512"/>
      <c r="J42" s="512"/>
      <c r="K42" s="512"/>
      <c r="L42" s="512"/>
      <c r="M42" s="513"/>
    </row>
    <row r="43" spans="2:20">
      <c r="B43" s="511"/>
      <c r="C43" s="518"/>
      <c r="D43" s="512"/>
      <c r="E43" s="512"/>
      <c r="F43" s="512"/>
      <c r="G43" s="512"/>
      <c r="H43" s="512"/>
      <c r="I43" s="512"/>
      <c r="J43" s="512"/>
      <c r="K43" s="512"/>
      <c r="L43" s="512"/>
      <c r="M43" s="513"/>
    </row>
    <row r="44" spans="2:20">
      <c r="B44" s="511"/>
      <c r="C44" s="514" t="s">
        <v>898</v>
      </c>
      <c r="D44" s="512"/>
      <c r="E44" s="512"/>
      <c r="F44" s="512"/>
      <c r="G44" s="512"/>
      <c r="H44" s="512"/>
      <c r="I44" s="512"/>
      <c r="J44" s="512"/>
      <c r="K44" s="512"/>
      <c r="L44" s="512"/>
      <c r="M44" s="513"/>
    </row>
    <row r="45" spans="2:20" ht="14.5" thickBot="1">
      <c r="B45" s="511"/>
      <c r="C45" s="512"/>
      <c r="D45" s="518"/>
      <c r="E45" s="512"/>
      <c r="F45" s="512"/>
      <c r="G45" s="512"/>
      <c r="H45" s="512"/>
      <c r="I45" s="512"/>
      <c r="J45" s="512"/>
      <c r="K45" s="512"/>
      <c r="L45" s="512"/>
      <c r="M45" s="513"/>
    </row>
    <row r="46" spans="2:20" ht="50" customHeight="1">
      <c r="B46" s="511"/>
      <c r="C46" s="598" t="s">
        <v>751</v>
      </c>
      <c r="D46" s="599"/>
      <c r="E46" s="604"/>
      <c r="F46" s="604"/>
      <c r="G46" s="624"/>
      <c r="H46" s="518"/>
      <c r="I46" s="518"/>
      <c r="J46" s="518"/>
      <c r="K46" s="518"/>
      <c r="L46" s="518"/>
      <c r="M46" s="517"/>
      <c r="N46" s="524"/>
      <c r="O46" s="524"/>
      <c r="P46" s="524"/>
      <c r="Q46" s="524"/>
      <c r="R46" s="524"/>
      <c r="S46" s="524"/>
      <c r="T46" s="524"/>
    </row>
    <row r="47" spans="2:20" ht="50" customHeight="1">
      <c r="B47" s="511"/>
      <c r="C47" s="600" t="s">
        <v>632</v>
      </c>
      <c r="D47" s="601"/>
      <c r="E47" s="620"/>
      <c r="F47" s="620"/>
      <c r="G47" s="621"/>
      <c r="H47" s="518"/>
      <c r="I47" s="518"/>
      <c r="J47" s="518"/>
      <c r="K47" s="518"/>
      <c r="L47" s="518"/>
      <c r="M47" s="517"/>
      <c r="N47" s="524"/>
      <c r="O47" s="524"/>
      <c r="P47" s="524"/>
      <c r="Q47" s="524"/>
      <c r="R47" s="524"/>
      <c r="S47" s="524"/>
      <c r="T47" s="524"/>
    </row>
    <row r="48" spans="2:20" ht="50" customHeight="1" thickBot="1">
      <c r="B48" s="511"/>
      <c r="C48" s="602" t="s">
        <v>752</v>
      </c>
      <c r="D48" s="603"/>
      <c r="E48" s="622"/>
      <c r="F48" s="622"/>
      <c r="G48" s="623"/>
      <c r="H48" s="518"/>
      <c r="I48" s="518"/>
      <c r="J48" s="518"/>
      <c r="K48" s="518"/>
      <c r="L48" s="518"/>
      <c r="M48" s="517"/>
      <c r="N48" s="524"/>
      <c r="O48" s="524"/>
      <c r="P48" s="524"/>
      <c r="Q48" s="524"/>
      <c r="R48" s="524"/>
      <c r="S48" s="524"/>
      <c r="T48" s="524"/>
    </row>
    <row r="49" spans="2:20" ht="15" customHeight="1" thickBot="1">
      <c r="B49" s="511"/>
      <c r="C49" s="525"/>
      <c r="D49" s="525"/>
      <c r="E49" s="525"/>
      <c r="F49" s="525"/>
      <c r="G49" s="525"/>
      <c r="H49" s="525"/>
      <c r="I49" s="525"/>
      <c r="J49" s="525"/>
      <c r="K49" s="525"/>
      <c r="L49" s="525"/>
      <c r="M49" s="526"/>
    </row>
    <row r="50" spans="2:20" s="520" customFormat="1" ht="87.75" customHeight="1">
      <c r="B50" s="527"/>
      <c r="C50" s="467" t="s">
        <v>899</v>
      </c>
      <c r="D50" s="468" t="s">
        <v>631</v>
      </c>
      <c r="E50" s="468" t="s">
        <v>630</v>
      </c>
      <c r="F50" s="468" t="s">
        <v>629</v>
      </c>
      <c r="G50" s="468" t="s">
        <v>753</v>
      </c>
      <c r="H50" s="468" t="s">
        <v>628</v>
      </c>
      <c r="I50" s="468" t="s">
        <v>627</v>
      </c>
      <c r="J50" s="469" t="s">
        <v>626</v>
      </c>
      <c r="K50" s="521"/>
      <c r="L50" s="521"/>
      <c r="M50" s="522"/>
      <c r="N50" s="523"/>
      <c r="O50" s="523"/>
      <c r="P50" s="523"/>
      <c r="Q50" s="523"/>
      <c r="R50" s="523"/>
      <c r="S50" s="523"/>
      <c r="T50" s="523"/>
    </row>
    <row r="51" spans="2:20" ht="30" customHeight="1">
      <c r="B51" s="511"/>
      <c r="C51" s="52" t="s">
        <v>900</v>
      </c>
      <c r="D51" s="528"/>
      <c r="E51" s="528"/>
      <c r="F51" s="528"/>
      <c r="G51" s="528"/>
      <c r="H51" s="528"/>
      <c r="I51" s="528"/>
      <c r="J51" s="529"/>
      <c r="K51" s="518"/>
      <c r="L51" s="518"/>
      <c r="M51" s="517"/>
      <c r="N51" s="524"/>
      <c r="O51" s="524"/>
      <c r="P51" s="524"/>
      <c r="Q51" s="524"/>
      <c r="R51" s="524"/>
      <c r="S51" s="524"/>
      <c r="T51" s="524"/>
    </row>
    <row r="52" spans="2:20" ht="30" customHeight="1">
      <c r="B52" s="511"/>
      <c r="C52" s="52" t="s">
        <v>901</v>
      </c>
      <c r="D52" s="528"/>
      <c r="E52" s="528"/>
      <c r="F52" s="528"/>
      <c r="G52" s="528"/>
      <c r="H52" s="528"/>
      <c r="I52" s="528"/>
      <c r="J52" s="529"/>
      <c r="K52" s="518"/>
      <c r="L52" s="518"/>
      <c r="M52" s="517"/>
      <c r="N52" s="524"/>
      <c r="O52" s="524"/>
      <c r="P52" s="524"/>
      <c r="Q52" s="524"/>
      <c r="R52" s="524"/>
      <c r="S52" s="524"/>
      <c r="T52" s="524"/>
    </row>
    <row r="53" spans="2:20" ht="30" customHeight="1">
      <c r="B53" s="511"/>
      <c r="C53" s="52" t="s">
        <v>902</v>
      </c>
      <c r="D53" s="528"/>
      <c r="E53" s="528"/>
      <c r="F53" s="528"/>
      <c r="G53" s="528"/>
      <c r="H53" s="528"/>
      <c r="I53" s="528"/>
      <c r="J53" s="529"/>
      <c r="K53" s="518"/>
      <c r="L53" s="518"/>
      <c r="M53" s="517"/>
      <c r="N53" s="524"/>
      <c r="O53" s="524"/>
      <c r="P53" s="524"/>
      <c r="Q53" s="524"/>
      <c r="R53" s="524"/>
      <c r="S53" s="524"/>
      <c r="T53" s="524"/>
    </row>
    <row r="54" spans="2:20" ht="30" customHeight="1">
      <c r="B54" s="511"/>
      <c r="C54" s="52" t="s">
        <v>903</v>
      </c>
      <c r="D54" s="528"/>
      <c r="E54" s="528"/>
      <c r="F54" s="528"/>
      <c r="G54" s="528"/>
      <c r="H54" s="528"/>
      <c r="I54" s="528"/>
      <c r="J54" s="529"/>
      <c r="K54" s="518"/>
      <c r="L54" s="518"/>
      <c r="M54" s="517"/>
      <c r="N54" s="524"/>
      <c r="O54" s="524"/>
      <c r="P54" s="524"/>
      <c r="Q54" s="524"/>
      <c r="R54" s="524"/>
      <c r="S54" s="524"/>
      <c r="T54" s="524"/>
    </row>
    <row r="55" spans="2:20" ht="30" customHeight="1">
      <c r="B55" s="511"/>
      <c r="C55" s="52" t="s">
        <v>904</v>
      </c>
      <c r="D55" s="530"/>
      <c r="E55" s="528"/>
      <c r="F55" s="528"/>
      <c r="G55" s="528"/>
      <c r="H55" s="528"/>
      <c r="I55" s="528"/>
      <c r="J55" s="529"/>
      <c r="K55" s="518"/>
      <c r="L55" s="518"/>
      <c r="M55" s="517"/>
      <c r="N55" s="524"/>
      <c r="O55" s="524"/>
      <c r="P55" s="524"/>
      <c r="Q55" s="524"/>
      <c r="R55" s="524"/>
      <c r="S55" s="524"/>
      <c r="T55" s="524"/>
    </row>
    <row r="56" spans="2:20" ht="30" customHeight="1" thickBot="1">
      <c r="B56" s="511"/>
      <c r="C56" s="53"/>
      <c r="D56" s="531"/>
      <c r="E56" s="532"/>
      <c r="F56" s="532"/>
      <c r="G56" s="532"/>
      <c r="H56" s="532"/>
      <c r="I56" s="532"/>
      <c r="J56" s="533"/>
      <c r="K56" s="518"/>
      <c r="L56" s="518"/>
      <c r="M56" s="517"/>
      <c r="N56" s="524"/>
      <c r="O56" s="524"/>
      <c r="P56" s="524"/>
      <c r="Q56" s="524"/>
      <c r="R56" s="524"/>
      <c r="S56" s="524"/>
      <c r="T56" s="524"/>
    </row>
    <row r="57" spans="2:20">
      <c r="B57" s="511"/>
      <c r="C57" s="512"/>
      <c r="D57" s="512"/>
      <c r="E57" s="512"/>
      <c r="F57" s="512"/>
      <c r="G57" s="512"/>
      <c r="H57" s="512"/>
      <c r="I57" s="512"/>
      <c r="J57" s="512"/>
      <c r="K57" s="512"/>
      <c r="L57" s="512"/>
      <c r="M57" s="513"/>
    </row>
    <row r="58" spans="2:20">
      <c r="B58" s="511"/>
      <c r="C58" s="514" t="s">
        <v>625</v>
      </c>
      <c r="D58" s="512"/>
      <c r="E58" s="512"/>
      <c r="F58" s="512"/>
      <c r="G58" s="512"/>
      <c r="H58" s="512"/>
      <c r="I58" s="512"/>
      <c r="J58" s="512"/>
      <c r="K58" s="512"/>
      <c r="L58" s="512"/>
      <c r="M58" s="513"/>
    </row>
    <row r="59" spans="2:20" ht="14.5" thickBot="1">
      <c r="B59" s="511"/>
      <c r="C59" s="514"/>
      <c r="D59" s="512"/>
      <c r="E59" s="512"/>
      <c r="F59" s="512"/>
      <c r="G59" s="512"/>
      <c r="H59" s="512"/>
      <c r="I59" s="512"/>
      <c r="J59" s="512"/>
      <c r="K59" s="512"/>
      <c r="L59" s="512"/>
      <c r="M59" s="513"/>
    </row>
    <row r="60" spans="2:20" ht="60" customHeight="1" thickBot="1">
      <c r="B60" s="511"/>
      <c r="C60" s="625" t="s">
        <v>1109</v>
      </c>
      <c r="D60" s="626"/>
      <c r="E60" s="626"/>
      <c r="F60" s="627"/>
      <c r="G60" s="512"/>
      <c r="H60" s="512"/>
      <c r="I60" s="512"/>
      <c r="J60" s="512"/>
      <c r="K60" s="512"/>
      <c r="L60" s="512"/>
      <c r="M60" s="513"/>
    </row>
    <row r="61" spans="2:20" ht="14.5" thickBot="1">
      <c r="B61" s="511"/>
      <c r="C61" s="534"/>
      <c r="D61" s="534"/>
      <c r="E61" s="512"/>
      <c r="F61" s="512"/>
      <c r="G61" s="512"/>
      <c r="H61" s="512"/>
      <c r="I61" s="512"/>
      <c r="J61" s="512"/>
      <c r="K61" s="512"/>
      <c r="L61" s="512"/>
      <c r="M61" s="513"/>
    </row>
    <row r="62" spans="2:20" ht="45" customHeight="1">
      <c r="B62" s="511"/>
      <c r="C62" s="598" t="s">
        <v>754</v>
      </c>
      <c r="D62" s="599"/>
      <c r="E62" s="599" t="s">
        <v>624</v>
      </c>
      <c r="F62" s="628"/>
      <c r="G62" s="512"/>
      <c r="H62" s="512"/>
      <c r="I62" s="512"/>
      <c r="J62" s="512"/>
      <c r="K62" s="512"/>
      <c r="L62" s="512"/>
      <c r="M62" s="513"/>
    </row>
    <row r="63" spans="2:20" ht="45" customHeight="1" thickBot="1">
      <c r="B63" s="511"/>
      <c r="C63" s="630" t="s">
        <v>1110</v>
      </c>
      <c r="D63" s="631"/>
      <c r="E63" s="603" t="s">
        <v>764</v>
      </c>
      <c r="F63" s="629"/>
      <c r="G63" s="512"/>
      <c r="H63" s="512"/>
      <c r="I63" s="512"/>
      <c r="J63" s="512"/>
      <c r="K63" s="512"/>
      <c r="L63" s="512"/>
      <c r="M63" s="513"/>
    </row>
    <row r="64" spans="2:20">
      <c r="B64" s="511"/>
      <c r="C64" s="525"/>
      <c r="D64" s="525"/>
      <c r="E64" s="525"/>
      <c r="F64" s="525"/>
      <c r="G64" s="525"/>
      <c r="H64" s="525"/>
      <c r="I64" s="525"/>
      <c r="J64" s="525"/>
      <c r="K64" s="525"/>
      <c r="L64" s="525"/>
      <c r="M64" s="526"/>
    </row>
    <row r="65" spans="2:13" ht="14.5" thickBot="1">
      <c r="B65" s="535"/>
      <c r="C65" s="536"/>
      <c r="D65" s="536"/>
      <c r="E65" s="536"/>
      <c r="F65" s="536"/>
      <c r="G65" s="536"/>
      <c r="H65" s="536"/>
      <c r="I65" s="536"/>
      <c r="J65" s="536"/>
      <c r="K65" s="536"/>
      <c r="L65" s="536"/>
      <c r="M65" s="537"/>
    </row>
    <row r="69" spans="2:13">
      <c r="D69" s="538"/>
    </row>
  </sheetData>
  <mergeCells count="34">
    <mergeCell ref="C60:D60"/>
    <mergeCell ref="E60:F60"/>
    <mergeCell ref="C62:D62"/>
    <mergeCell ref="E62:F62"/>
    <mergeCell ref="E63:F63"/>
    <mergeCell ref="C63:D63"/>
    <mergeCell ref="E47:G47"/>
    <mergeCell ref="E48:G48"/>
    <mergeCell ref="E46:G46"/>
    <mergeCell ref="C41:D41"/>
    <mergeCell ref="C42:D42"/>
    <mergeCell ref="C32:D32"/>
    <mergeCell ref="C37:D37"/>
    <mergeCell ref="C46:D46"/>
    <mergeCell ref="C47:D47"/>
    <mergeCell ref="C48:D48"/>
    <mergeCell ref="E39:G39"/>
    <mergeCell ref="E40:G40"/>
    <mergeCell ref="E41:G41"/>
    <mergeCell ref="E42:G42"/>
    <mergeCell ref="C34:D34"/>
    <mergeCell ref="C35:D35"/>
    <mergeCell ref="E35:G35"/>
    <mergeCell ref="E34:G34"/>
    <mergeCell ref="C39:D39"/>
    <mergeCell ref="C40:D40"/>
    <mergeCell ref="C3:G3"/>
    <mergeCell ref="C28:D28"/>
    <mergeCell ref="C29:D29"/>
    <mergeCell ref="C30:D30"/>
    <mergeCell ref="E28:G28"/>
    <mergeCell ref="E29:G29"/>
    <mergeCell ref="E30:G30"/>
    <mergeCell ref="D7:G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6</xdr:row>
                    <xdr:rowOff>292100</xdr:rowOff>
                  </from>
                  <to>
                    <xdr:col>5</xdr:col>
                    <xdr:colOff>3073400</xdr:colOff>
                    <xdr:row>6</xdr:row>
                    <xdr:rowOff>444500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6</xdr:row>
                    <xdr:rowOff>50800</xdr:rowOff>
                  </from>
                  <to>
                    <xdr:col>5</xdr:col>
                    <xdr:colOff>1866900</xdr:colOff>
                    <xdr:row>6</xdr:row>
                    <xdr:rowOff>254000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13</xdr:row>
                    <xdr:rowOff>0</xdr:rowOff>
                  </from>
                  <to>
                    <xdr:col>3</xdr:col>
                    <xdr:colOff>514350</xdr:colOff>
                    <xdr:row>13</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13</xdr:row>
                    <xdr:rowOff>0</xdr:rowOff>
                  </from>
                  <to>
                    <xdr:col>3</xdr:col>
                    <xdr:colOff>1066800</xdr:colOff>
                    <xdr:row>13</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9</xdr:row>
                    <xdr:rowOff>0</xdr:rowOff>
                  </from>
                  <to>
                    <xdr:col>4</xdr:col>
                    <xdr:colOff>514350</xdr:colOff>
                    <xdr:row>10</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9</xdr:row>
                    <xdr:rowOff>0</xdr:rowOff>
                  </from>
                  <to>
                    <xdr:col>4</xdr:col>
                    <xdr:colOff>1066800</xdr:colOff>
                    <xdr:row>10</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10</xdr:row>
                    <xdr:rowOff>6350</xdr:rowOff>
                  </from>
                  <to>
                    <xdr:col>4</xdr:col>
                    <xdr:colOff>514350</xdr:colOff>
                    <xdr:row>11</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10</xdr:row>
                    <xdr:rowOff>6350</xdr:rowOff>
                  </from>
                  <to>
                    <xdr:col>4</xdr:col>
                    <xdr:colOff>1066800</xdr:colOff>
                    <xdr:row>11</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14</xdr:row>
                    <xdr:rowOff>0</xdr:rowOff>
                  </from>
                  <to>
                    <xdr:col>3</xdr:col>
                    <xdr:colOff>514350</xdr:colOff>
                    <xdr:row>15</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14</xdr:row>
                    <xdr:rowOff>0</xdr:rowOff>
                  </from>
                  <to>
                    <xdr:col>3</xdr:col>
                    <xdr:colOff>1066800</xdr:colOff>
                    <xdr:row>15</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20</xdr:row>
                    <xdr:rowOff>0</xdr:rowOff>
                  </from>
                  <to>
                    <xdr:col>3</xdr:col>
                    <xdr:colOff>514350</xdr:colOff>
                    <xdr:row>20</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20</xdr:row>
                    <xdr:rowOff>0</xdr:rowOff>
                  </from>
                  <to>
                    <xdr:col>3</xdr:col>
                    <xdr:colOff>1066800</xdr:colOff>
                    <xdr:row>20</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21</xdr:row>
                    <xdr:rowOff>0</xdr:rowOff>
                  </from>
                  <to>
                    <xdr:col>3</xdr:col>
                    <xdr:colOff>514350</xdr:colOff>
                    <xdr:row>22</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21</xdr:row>
                    <xdr:rowOff>0</xdr:rowOff>
                  </from>
                  <to>
                    <xdr:col>3</xdr:col>
                    <xdr:colOff>1066800</xdr:colOff>
                    <xdr:row>22</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21</xdr:row>
                    <xdr:rowOff>0</xdr:rowOff>
                  </from>
                  <to>
                    <xdr:col>4</xdr:col>
                    <xdr:colOff>514350</xdr:colOff>
                    <xdr:row>22</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21</xdr:row>
                    <xdr:rowOff>0</xdr:rowOff>
                  </from>
                  <to>
                    <xdr:col>4</xdr:col>
                    <xdr:colOff>1066800</xdr:colOff>
                    <xdr:row>22</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20</xdr:row>
                    <xdr:rowOff>0</xdr:rowOff>
                  </from>
                  <to>
                    <xdr:col>4</xdr:col>
                    <xdr:colOff>514350</xdr:colOff>
                    <xdr:row>20</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20</xdr:row>
                    <xdr:rowOff>0</xdr:rowOff>
                  </from>
                  <to>
                    <xdr:col>4</xdr:col>
                    <xdr:colOff>1066800</xdr:colOff>
                    <xdr:row>20</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14</xdr:row>
                    <xdr:rowOff>0</xdr:rowOff>
                  </from>
                  <to>
                    <xdr:col>4</xdr:col>
                    <xdr:colOff>514350</xdr:colOff>
                    <xdr:row>15</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14</xdr:row>
                    <xdr:rowOff>0</xdr:rowOff>
                  </from>
                  <to>
                    <xdr:col>4</xdr:col>
                    <xdr:colOff>1066800</xdr:colOff>
                    <xdr:row>15</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13</xdr:row>
                    <xdr:rowOff>0</xdr:rowOff>
                  </from>
                  <to>
                    <xdr:col>4</xdr:col>
                    <xdr:colOff>514350</xdr:colOff>
                    <xdr:row>13</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13</xdr:row>
                    <xdr:rowOff>0</xdr:rowOff>
                  </from>
                  <to>
                    <xdr:col>4</xdr:col>
                    <xdr:colOff>1066800</xdr:colOff>
                    <xdr:row>13</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11</xdr:row>
                    <xdr:rowOff>0</xdr:rowOff>
                  </from>
                  <to>
                    <xdr:col>4</xdr:col>
                    <xdr:colOff>514350</xdr:colOff>
                    <xdr:row>12</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11</xdr:row>
                    <xdr:rowOff>0</xdr:rowOff>
                  </from>
                  <to>
                    <xdr:col>4</xdr:col>
                    <xdr:colOff>1066800</xdr:colOff>
                    <xdr:row>12</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9</xdr:row>
                    <xdr:rowOff>0</xdr:rowOff>
                  </from>
                  <to>
                    <xdr:col>3</xdr:col>
                    <xdr:colOff>514350</xdr:colOff>
                    <xdr:row>10</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9</xdr:row>
                    <xdr:rowOff>0</xdr:rowOff>
                  </from>
                  <to>
                    <xdr:col>3</xdr:col>
                    <xdr:colOff>1066800</xdr:colOff>
                    <xdr:row>10</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33</xdr:row>
                    <xdr:rowOff>0</xdr:rowOff>
                  </from>
                  <to>
                    <xdr:col>4</xdr:col>
                    <xdr:colOff>514350</xdr:colOff>
                    <xdr:row>34</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33</xdr:row>
                    <xdr:rowOff>0</xdr:rowOff>
                  </from>
                  <to>
                    <xdr:col>4</xdr:col>
                    <xdr:colOff>1066800</xdr:colOff>
                    <xdr:row>34</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45</xdr:row>
                    <xdr:rowOff>165100</xdr:rowOff>
                  </from>
                  <to>
                    <xdr:col>4</xdr:col>
                    <xdr:colOff>666750</xdr:colOff>
                    <xdr:row>45</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45</xdr:row>
                    <xdr:rowOff>165100</xdr:rowOff>
                  </from>
                  <to>
                    <xdr:col>4</xdr:col>
                    <xdr:colOff>1333500</xdr:colOff>
                    <xdr:row>45</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45</xdr:row>
                    <xdr:rowOff>165100</xdr:rowOff>
                  </from>
                  <to>
                    <xdr:col>4</xdr:col>
                    <xdr:colOff>2298700</xdr:colOff>
                    <xdr:row>45</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59</xdr:row>
                    <xdr:rowOff>0</xdr:rowOff>
                  </from>
                  <to>
                    <xdr:col>4</xdr:col>
                    <xdr:colOff>514350</xdr:colOff>
                    <xdr:row>60</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59</xdr:row>
                    <xdr:rowOff>0</xdr:rowOff>
                  </from>
                  <to>
                    <xdr:col>4</xdr:col>
                    <xdr:colOff>1066800</xdr:colOff>
                    <xdr:row>60</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59</xdr:row>
                    <xdr:rowOff>0</xdr:rowOff>
                  </from>
                  <to>
                    <xdr:col>4</xdr:col>
                    <xdr:colOff>1854200</xdr:colOff>
                    <xdr:row>60</xdr:row>
                    <xdr:rowOff>0</xdr:rowOff>
                  </to>
                </anchor>
              </controlPr>
            </control>
          </mc:Choice>
        </mc:AlternateContent>
        <mc:AlternateContent xmlns:mc="http://schemas.openxmlformats.org/markup-compatibility/2006">
          <mc:Choice Requires="x14">
            <control shapeId="10311" r:id="rId74" name="Check Box 71">
              <controlPr defaultSize="0" autoFill="0" autoLine="0" autoPict="0">
                <anchor moveWithCells="1">
                  <from>
                    <xdr:col>3</xdr:col>
                    <xdr:colOff>63500</xdr:colOff>
                    <xdr:row>6</xdr:row>
                    <xdr:rowOff>292100</xdr:rowOff>
                  </from>
                  <to>
                    <xdr:col>5</xdr:col>
                    <xdr:colOff>3073400</xdr:colOff>
                    <xdr:row>6</xdr:row>
                    <xdr:rowOff>444500</xdr:rowOff>
                  </to>
                </anchor>
              </controlPr>
            </control>
          </mc:Choice>
        </mc:AlternateContent>
        <mc:AlternateContent xmlns:mc="http://schemas.openxmlformats.org/markup-compatibility/2006">
          <mc:Choice Requires="x14">
            <control shapeId="10312" r:id="rId75" name="Check Box 72">
              <controlPr defaultSize="0" autoFill="0" autoLine="0" autoPict="0">
                <anchor moveWithCells="1">
                  <from>
                    <xdr:col>3</xdr:col>
                    <xdr:colOff>63500</xdr:colOff>
                    <xdr:row>6</xdr:row>
                    <xdr:rowOff>50800</xdr:rowOff>
                  </from>
                  <to>
                    <xdr:col>5</xdr:col>
                    <xdr:colOff>1866900</xdr:colOff>
                    <xdr:row>6</xdr:row>
                    <xdr:rowOff>254000</xdr:rowOff>
                  </to>
                </anchor>
              </controlPr>
            </control>
          </mc:Choice>
        </mc:AlternateContent>
        <mc:AlternateContent xmlns:mc="http://schemas.openxmlformats.org/markup-compatibility/2006">
          <mc:Choice Requires="x14">
            <control shapeId="10313" r:id="rId76" name="Check Box 73">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14" r:id="rId77" name="Check Box 74">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15" r:id="rId78" name="Check Box 75">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316" r:id="rId79" name="Check Box 76">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317" r:id="rId80" name="Check Box 77">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318" r:id="rId81" name="Check Box 78">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319" r:id="rId82" name="Check Box 79">
              <controlPr defaultSize="0" autoFill="0" autoLine="0" autoPict="0">
                <anchor moveWithCells="1">
                  <from>
                    <xdr:col>3</xdr:col>
                    <xdr:colOff>0</xdr:colOff>
                    <xdr:row>13</xdr:row>
                    <xdr:rowOff>0</xdr:rowOff>
                  </from>
                  <to>
                    <xdr:col>3</xdr:col>
                    <xdr:colOff>514350</xdr:colOff>
                    <xdr:row>13</xdr:row>
                    <xdr:rowOff>222250</xdr:rowOff>
                  </to>
                </anchor>
              </controlPr>
            </control>
          </mc:Choice>
        </mc:AlternateContent>
        <mc:AlternateContent xmlns:mc="http://schemas.openxmlformats.org/markup-compatibility/2006">
          <mc:Choice Requires="x14">
            <control shapeId="10320" r:id="rId83" name="Check Box 80">
              <controlPr defaultSize="0" autoFill="0" autoLine="0" autoPict="0">
                <anchor moveWithCells="1">
                  <from>
                    <xdr:col>3</xdr:col>
                    <xdr:colOff>552450</xdr:colOff>
                    <xdr:row>13</xdr:row>
                    <xdr:rowOff>0</xdr:rowOff>
                  </from>
                  <to>
                    <xdr:col>3</xdr:col>
                    <xdr:colOff>1066800</xdr:colOff>
                    <xdr:row>13</xdr:row>
                    <xdr:rowOff>222250</xdr:rowOff>
                  </to>
                </anchor>
              </controlPr>
            </control>
          </mc:Choice>
        </mc:AlternateContent>
        <mc:AlternateContent xmlns:mc="http://schemas.openxmlformats.org/markup-compatibility/2006">
          <mc:Choice Requires="x14">
            <control shapeId="10321" r:id="rId84" name="Check Box 81">
              <controlPr defaultSize="0" autoFill="0" autoLine="0" autoPict="0">
                <anchor moveWithCells="1">
                  <from>
                    <xdr:col>4</xdr:col>
                    <xdr:colOff>0</xdr:colOff>
                    <xdr:row>9</xdr:row>
                    <xdr:rowOff>0</xdr:rowOff>
                  </from>
                  <to>
                    <xdr:col>4</xdr:col>
                    <xdr:colOff>514350</xdr:colOff>
                    <xdr:row>10</xdr:row>
                    <xdr:rowOff>31750</xdr:rowOff>
                  </to>
                </anchor>
              </controlPr>
            </control>
          </mc:Choice>
        </mc:AlternateContent>
        <mc:AlternateContent xmlns:mc="http://schemas.openxmlformats.org/markup-compatibility/2006">
          <mc:Choice Requires="x14">
            <control shapeId="10322" r:id="rId85" name="Check Box 82">
              <controlPr defaultSize="0" autoFill="0" autoLine="0" autoPict="0">
                <anchor moveWithCells="1">
                  <from>
                    <xdr:col>4</xdr:col>
                    <xdr:colOff>552450</xdr:colOff>
                    <xdr:row>9</xdr:row>
                    <xdr:rowOff>0</xdr:rowOff>
                  </from>
                  <to>
                    <xdr:col>4</xdr:col>
                    <xdr:colOff>1066800</xdr:colOff>
                    <xdr:row>10</xdr:row>
                    <xdr:rowOff>31750</xdr:rowOff>
                  </to>
                </anchor>
              </controlPr>
            </control>
          </mc:Choice>
        </mc:AlternateContent>
        <mc:AlternateContent xmlns:mc="http://schemas.openxmlformats.org/markup-compatibility/2006">
          <mc:Choice Requires="x14">
            <control shapeId="10323" r:id="rId86" name="Check Box 83">
              <controlPr defaultSize="0" autoFill="0" autoLine="0" autoPict="0">
                <anchor moveWithCells="1">
                  <from>
                    <xdr:col>4</xdr:col>
                    <xdr:colOff>0</xdr:colOff>
                    <xdr:row>10</xdr:row>
                    <xdr:rowOff>6350</xdr:rowOff>
                  </from>
                  <to>
                    <xdr:col>4</xdr:col>
                    <xdr:colOff>514350</xdr:colOff>
                    <xdr:row>11</xdr:row>
                    <xdr:rowOff>31750</xdr:rowOff>
                  </to>
                </anchor>
              </controlPr>
            </control>
          </mc:Choice>
        </mc:AlternateContent>
        <mc:AlternateContent xmlns:mc="http://schemas.openxmlformats.org/markup-compatibility/2006">
          <mc:Choice Requires="x14">
            <control shapeId="10324" r:id="rId87" name="Check Box 84">
              <controlPr defaultSize="0" autoFill="0" autoLine="0" autoPict="0">
                <anchor moveWithCells="1">
                  <from>
                    <xdr:col>4</xdr:col>
                    <xdr:colOff>552450</xdr:colOff>
                    <xdr:row>10</xdr:row>
                    <xdr:rowOff>6350</xdr:rowOff>
                  </from>
                  <to>
                    <xdr:col>4</xdr:col>
                    <xdr:colOff>1066800</xdr:colOff>
                    <xdr:row>11</xdr:row>
                    <xdr:rowOff>31750</xdr:rowOff>
                  </to>
                </anchor>
              </controlPr>
            </control>
          </mc:Choice>
        </mc:AlternateContent>
        <mc:AlternateContent xmlns:mc="http://schemas.openxmlformats.org/markup-compatibility/2006">
          <mc:Choice Requires="x14">
            <control shapeId="10325" r:id="rId88" name="Check Box 85">
              <controlPr defaultSize="0" autoFill="0" autoLine="0" autoPict="0">
                <anchor moveWithCells="1">
                  <from>
                    <xdr:col>3</xdr:col>
                    <xdr:colOff>0</xdr:colOff>
                    <xdr:row>14</xdr:row>
                    <xdr:rowOff>0</xdr:rowOff>
                  </from>
                  <to>
                    <xdr:col>3</xdr:col>
                    <xdr:colOff>514350</xdr:colOff>
                    <xdr:row>15</xdr:row>
                    <xdr:rowOff>31750</xdr:rowOff>
                  </to>
                </anchor>
              </controlPr>
            </control>
          </mc:Choice>
        </mc:AlternateContent>
        <mc:AlternateContent xmlns:mc="http://schemas.openxmlformats.org/markup-compatibility/2006">
          <mc:Choice Requires="x14">
            <control shapeId="10326" r:id="rId89" name="Check Box 86">
              <controlPr defaultSize="0" autoFill="0" autoLine="0" autoPict="0">
                <anchor moveWithCells="1">
                  <from>
                    <xdr:col>3</xdr:col>
                    <xdr:colOff>552450</xdr:colOff>
                    <xdr:row>14</xdr:row>
                    <xdr:rowOff>0</xdr:rowOff>
                  </from>
                  <to>
                    <xdr:col>3</xdr:col>
                    <xdr:colOff>1066800</xdr:colOff>
                    <xdr:row>15</xdr:row>
                    <xdr:rowOff>31750</xdr:rowOff>
                  </to>
                </anchor>
              </controlPr>
            </control>
          </mc:Choice>
        </mc:AlternateContent>
        <mc:AlternateContent xmlns:mc="http://schemas.openxmlformats.org/markup-compatibility/2006">
          <mc:Choice Requires="x14">
            <control shapeId="10327" r:id="rId90" name="Check Box 87">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328" r:id="rId91" name="Check Box 88">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329" r:id="rId92" name="Check Box 89">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330" r:id="rId93" name="Check Box 90">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331" r:id="rId94" name="Check Box 91">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332" r:id="rId95" name="Check Box 92">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333" r:id="rId96" name="Check Box 93">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334" r:id="rId97" name="Check Box 94">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335" r:id="rId98" name="Check Box 95">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336" r:id="rId99" name="Check Box 96">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337" r:id="rId100" name="Check Box 97">
              <controlPr defaultSize="0" autoFill="0" autoLine="0" autoPict="0">
                <anchor moveWithCells="1">
                  <from>
                    <xdr:col>3</xdr:col>
                    <xdr:colOff>0</xdr:colOff>
                    <xdr:row>20</xdr:row>
                    <xdr:rowOff>0</xdr:rowOff>
                  </from>
                  <to>
                    <xdr:col>3</xdr:col>
                    <xdr:colOff>514350</xdr:colOff>
                    <xdr:row>20</xdr:row>
                    <xdr:rowOff>222250</xdr:rowOff>
                  </to>
                </anchor>
              </controlPr>
            </control>
          </mc:Choice>
        </mc:AlternateContent>
        <mc:AlternateContent xmlns:mc="http://schemas.openxmlformats.org/markup-compatibility/2006">
          <mc:Choice Requires="x14">
            <control shapeId="10338" r:id="rId101" name="Check Box 98">
              <controlPr defaultSize="0" autoFill="0" autoLine="0" autoPict="0">
                <anchor moveWithCells="1">
                  <from>
                    <xdr:col>3</xdr:col>
                    <xdr:colOff>552450</xdr:colOff>
                    <xdr:row>20</xdr:row>
                    <xdr:rowOff>0</xdr:rowOff>
                  </from>
                  <to>
                    <xdr:col>3</xdr:col>
                    <xdr:colOff>1066800</xdr:colOff>
                    <xdr:row>20</xdr:row>
                    <xdr:rowOff>222250</xdr:rowOff>
                  </to>
                </anchor>
              </controlPr>
            </control>
          </mc:Choice>
        </mc:AlternateContent>
        <mc:AlternateContent xmlns:mc="http://schemas.openxmlformats.org/markup-compatibility/2006">
          <mc:Choice Requires="x14">
            <control shapeId="10339" r:id="rId102" name="Check Box 99">
              <controlPr defaultSize="0" autoFill="0" autoLine="0" autoPict="0">
                <anchor moveWithCells="1">
                  <from>
                    <xdr:col>3</xdr:col>
                    <xdr:colOff>0</xdr:colOff>
                    <xdr:row>21</xdr:row>
                    <xdr:rowOff>0</xdr:rowOff>
                  </from>
                  <to>
                    <xdr:col>3</xdr:col>
                    <xdr:colOff>514350</xdr:colOff>
                    <xdr:row>22</xdr:row>
                    <xdr:rowOff>31750</xdr:rowOff>
                  </to>
                </anchor>
              </controlPr>
            </control>
          </mc:Choice>
        </mc:AlternateContent>
        <mc:AlternateContent xmlns:mc="http://schemas.openxmlformats.org/markup-compatibility/2006">
          <mc:Choice Requires="x14">
            <control shapeId="10340" r:id="rId103" name="Check Box 100">
              <controlPr defaultSize="0" autoFill="0" autoLine="0" autoPict="0">
                <anchor moveWithCells="1">
                  <from>
                    <xdr:col>3</xdr:col>
                    <xdr:colOff>552450</xdr:colOff>
                    <xdr:row>21</xdr:row>
                    <xdr:rowOff>0</xdr:rowOff>
                  </from>
                  <to>
                    <xdr:col>3</xdr:col>
                    <xdr:colOff>1066800</xdr:colOff>
                    <xdr:row>22</xdr:row>
                    <xdr:rowOff>31750</xdr:rowOff>
                  </to>
                </anchor>
              </controlPr>
            </control>
          </mc:Choice>
        </mc:AlternateContent>
        <mc:AlternateContent xmlns:mc="http://schemas.openxmlformats.org/markup-compatibility/2006">
          <mc:Choice Requires="x14">
            <control shapeId="10341" r:id="rId104" name="Check Box 101">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342" r:id="rId105" name="Check Box 102">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343" r:id="rId106" name="Check Box 103">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344" r:id="rId107" name="Check Box 104">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345" r:id="rId108" name="Check Box 105">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346" r:id="rId109" name="Check Box 106">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347" r:id="rId110" name="Check Box 107">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348" r:id="rId111" name="Check Box 108">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349" r:id="rId112" name="Check Box 109">
              <controlPr defaultSize="0" autoFill="0" autoLine="0" autoPict="0">
                <anchor moveWithCells="1">
                  <from>
                    <xdr:col>4</xdr:col>
                    <xdr:colOff>0</xdr:colOff>
                    <xdr:row>21</xdr:row>
                    <xdr:rowOff>0</xdr:rowOff>
                  </from>
                  <to>
                    <xdr:col>4</xdr:col>
                    <xdr:colOff>514350</xdr:colOff>
                    <xdr:row>22</xdr:row>
                    <xdr:rowOff>31750</xdr:rowOff>
                  </to>
                </anchor>
              </controlPr>
            </control>
          </mc:Choice>
        </mc:AlternateContent>
        <mc:AlternateContent xmlns:mc="http://schemas.openxmlformats.org/markup-compatibility/2006">
          <mc:Choice Requires="x14">
            <control shapeId="10350" r:id="rId113" name="Check Box 110">
              <controlPr defaultSize="0" autoFill="0" autoLine="0" autoPict="0">
                <anchor moveWithCells="1">
                  <from>
                    <xdr:col>4</xdr:col>
                    <xdr:colOff>552450</xdr:colOff>
                    <xdr:row>21</xdr:row>
                    <xdr:rowOff>0</xdr:rowOff>
                  </from>
                  <to>
                    <xdr:col>4</xdr:col>
                    <xdr:colOff>1066800</xdr:colOff>
                    <xdr:row>22</xdr:row>
                    <xdr:rowOff>31750</xdr:rowOff>
                  </to>
                </anchor>
              </controlPr>
            </control>
          </mc:Choice>
        </mc:AlternateContent>
        <mc:AlternateContent xmlns:mc="http://schemas.openxmlformats.org/markup-compatibility/2006">
          <mc:Choice Requires="x14">
            <control shapeId="10351" r:id="rId114" name="Check Box 111">
              <controlPr defaultSize="0" autoFill="0" autoLine="0" autoPict="0">
                <anchor moveWithCells="1">
                  <from>
                    <xdr:col>4</xdr:col>
                    <xdr:colOff>0</xdr:colOff>
                    <xdr:row>20</xdr:row>
                    <xdr:rowOff>0</xdr:rowOff>
                  </from>
                  <to>
                    <xdr:col>4</xdr:col>
                    <xdr:colOff>514350</xdr:colOff>
                    <xdr:row>20</xdr:row>
                    <xdr:rowOff>222250</xdr:rowOff>
                  </to>
                </anchor>
              </controlPr>
            </control>
          </mc:Choice>
        </mc:AlternateContent>
        <mc:AlternateContent xmlns:mc="http://schemas.openxmlformats.org/markup-compatibility/2006">
          <mc:Choice Requires="x14">
            <control shapeId="10352" r:id="rId115" name="Check Box 112">
              <controlPr defaultSize="0" autoFill="0" autoLine="0" autoPict="0">
                <anchor moveWithCells="1">
                  <from>
                    <xdr:col>4</xdr:col>
                    <xdr:colOff>552450</xdr:colOff>
                    <xdr:row>20</xdr:row>
                    <xdr:rowOff>0</xdr:rowOff>
                  </from>
                  <to>
                    <xdr:col>4</xdr:col>
                    <xdr:colOff>1066800</xdr:colOff>
                    <xdr:row>20</xdr:row>
                    <xdr:rowOff>222250</xdr:rowOff>
                  </to>
                </anchor>
              </controlPr>
            </control>
          </mc:Choice>
        </mc:AlternateContent>
        <mc:AlternateContent xmlns:mc="http://schemas.openxmlformats.org/markup-compatibility/2006">
          <mc:Choice Requires="x14">
            <control shapeId="10353" r:id="rId116" name="Check Box 113">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354" r:id="rId117" name="Check Box 114">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355" r:id="rId118" name="Check Box 115">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356" r:id="rId119" name="Check Box 116">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357" r:id="rId120" name="Check Box 117">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358" r:id="rId121" name="Check Box 118">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359" r:id="rId122" name="Check Box 119">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360" r:id="rId123" name="Check Box 120">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361" r:id="rId124" name="Check Box 121">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362" r:id="rId125" name="Check Box 122">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363" r:id="rId126" name="Check Box 123">
              <controlPr defaultSize="0" autoFill="0" autoLine="0" autoPict="0">
                <anchor moveWithCells="1">
                  <from>
                    <xdr:col>4</xdr:col>
                    <xdr:colOff>0</xdr:colOff>
                    <xdr:row>14</xdr:row>
                    <xdr:rowOff>0</xdr:rowOff>
                  </from>
                  <to>
                    <xdr:col>4</xdr:col>
                    <xdr:colOff>514350</xdr:colOff>
                    <xdr:row>15</xdr:row>
                    <xdr:rowOff>31750</xdr:rowOff>
                  </to>
                </anchor>
              </controlPr>
            </control>
          </mc:Choice>
        </mc:AlternateContent>
        <mc:AlternateContent xmlns:mc="http://schemas.openxmlformats.org/markup-compatibility/2006">
          <mc:Choice Requires="x14">
            <control shapeId="10364" r:id="rId127" name="Check Box 124">
              <controlPr defaultSize="0" autoFill="0" autoLine="0" autoPict="0">
                <anchor moveWithCells="1">
                  <from>
                    <xdr:col>4</xdr:col>
                    <xdr:colOff>552450</xdr:colOff>
                    <xdr:row>14</xdr:row>
                    <xdr:rowOff>0</xdr:rowOff>
                  </from>
                  <to>
                    <xdr:col>4</xdr:col>
                    <xdr:colOff>1066800</xdr:colOff>
                    <xdr:row>15</xdr:row>
                    <xdr:rowOff>31750</xdr:rowOff>
                  </to>
                </anchor>
              </controlPr>
            </control>
          </mc:Choice>
        </mc:AlternateContent>
        <mc:AlternateContent xmlns:mc="http://schemas.openxmlformats.org/markup-compatibility/2006">
          <mc:Choice Requires="x14">
            <control shapeId="10365" r:id="rId128" name="Check Box 125">
              <controlPr defaultSize="0" autoFill="0" autoLine="0" autoPict="0">
                <anchor moveWithCells="1">
                  <from>
                    <xdr:col>4</xdr:col>
                    <xdr:colOff>0</xdr:colOff>
                    <xdr:row>13</xdr:row>
                    <xdr:rowOff>0</xdr:rowOff>
                  </from>
                  <to>
                    <xdr:col>4</xdr:col>
                    <xdr:colOff>514350</xdr:colOff>
                    <xdr:row>13</xdr:row>
                    <xdr:rowOff>222250</xdr:rowOff>
                  </to>
                </anchor>
              </controlPr>
            </control>
          </mc:Choice>
        </mc:AlternateContent>
        <mc:AlternateContent xmlns:mc="http://schemas.openxmlformats.org/markup-compatibility/2006">
          <mc:Choice Requires="x14">
            <control shapeId="10366" r:id="rId129" name="Check Box 126">
              <controlPr defaultSize="0" autoFill="0" autoLine="0" autoPict="0">
                <anchor moveWithCells="1">
                  <from>
                    <xdr:col>4</xdr:col>
                    <xdr:colOff>552450</xdr:colOff>
                    <xdr:row>13</xdr:row>
                    <xdr:rowOff>0</xdr:rowOff>
                  </from>
                  <to>
                    <xdr:col>4</xdr:col>
                    <xdr:colOff>1066800</xdr:colOff>
                    <xdr:row>13</xdr:row>
                    <xdr:rowOff>222250</xdr:rowOff>
                  </to>
                </anchor>
              </controlPr>
            </control>
          </mc:Choice>
        </mc:AlternateContent>
        <mc:AlternateContent xmlns:mc="http://schemas.openxmlformats.org/markup-compatibility/2006">
          <mc:Choice Requires="x14">
            <control shapeId="10367" r:id="rId130" name="Check Box 127">
              <controlPr defaultSize="0" autoFill="0" autoLine="0" autoPict="0">
                <anchor moveWithCells="1">
                  <from>
                    <xdr:col>4</xdr:col>
                    <xdr:colOff>0</xdr:colOff>
                    <xdr:row>11</xdr:row>
                    <xdr:rowOff>0</xdr:rowOff>
                  </from>
                  <to>
                    <xdr:col>4</xdr:col>
                    <xdr:colOff>514350</xdr:colOff>
                    <xdr:row>12</xdr:row>
                    <xdr:rowOff>31750</xdr:rowOff>
                  </to>
                </anchor>
              </controlPr>
            </control>
          </mc:Choice>
        </mc:AlternateContent>
        <mc:AlternateContent xmlns:mc="http://schemas.openxmlformats.org/markup-compatibility/2006">
          <mc:Choice Requires="x14">
            <control shapeId="10368" r:id="rId131" name="Check Box 128">
              <controlPr defaultSize="0" autoFill="0" autoLine="0" autoPict="0">
                <anchor moveWithCells="1">
                  <from>
                    <xdr:col>4</xdr:col>
                    <xdr:colOff>552450</xdr:colOff>
                    <xdr:row>11</xdr:row>
                    <xdr:rowOff>0</xdr:rowOff>
                  </from>
                  <to>
                    <xdr:col>4</xdr:col>
                    <xdr:colOff>1066800</xdr:colOff>
                    <xdr:row>12</xdr:row>
                    <xdr:rowOff>31750</xdr:rowOff>
                  </to>
                </anchor>
              </controlPr>
            </control>
          </mc:Choice>
        </mc:AlternateContent>
        <mc:AlternateContent xmlns:mc="http://schemas.openxmlformats.org/markup-compatibility/2006">
          <mc:Choice Requires="x14">
            <control shapeId="10369" r:id="rId132" name="Check Box 129">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370" r:id="rId133" name="Check Box 130">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371" r:id="rId134" name="Check Box 131">
              <controlPr defaultSize="0" autoFill="0" autoLine="0" autoPict="0">
                <anchor moveWithCells="1">
                  <from>
                    <xdr:col>3</xdr:col>
                    <xdr:colOff>0</xdr:colOff>
                    <xdr:row>9</xdr:row>
                    <xdr:rowOff>0</xdr:rowOff>
                  </from>
                  <to>
                    <xdr:col>3</xdr:col>
                    <xdr:colOff>514350</xdr:colOff>
                    <xdr:row>10</xdr:row>
                    <xdr:rowOff>31750</xdr:rowOff>
                  </to>
                </anchor>
              </controlPr>
            </control>
          </mc:Choice>
        </mc:AlternateContent>
        <mc:AlternateContent xmlns:mc="http://schemas.openxmlformats.org/markup-compatibility/2006">
          <mc:Choice Requires="x14">
            <control shapeId="10372" r:id="rId135" name="Check Box 132">
              <controlPr defaultSize="0" autoFill="0" autoLine="0" autoPict="0">
                <anchor moveWithCells="1">
                  <from>
                    <xdr:col>3</xdr:col>
                    <xdr:colOff>552450</xdr:colOff>
                    <xdr:row>9</xdr:row>
                    <xdr:rowOff>0</xdr:rowOff>
                  </from>
                  <to>
                    <xdr:col>3</xdr:col>
                    <xdr:colOff>1066800</xdr:colOff>
                    <xdr:row>10</xdr:row>
                    <xdr:rowOff>31750</xdr:rowOff>
                  </to>
                </anchor>
              </controlPr>
            </control>
          </mc:Choice>
        </mc:AlternateContent>
        <mc:AlternateContent xmlns:mc="http://schemas.openxmlformats.org/markup-compatibility/2006">
          <mc:Choice Requires="x14">
            <control shapeId="10373" r:id="rId136" name="Check Box 133">
              <controlPr defaultSize="0" autoFill="0" autoLine="0" autoPict="0">
                <anchor moveWithCells="1">
                  <from>
                    <xdr:col>4</xdr:col>
                    <xdr:colOff>0</xdr:colOff>
                    <xdr:row>33</xdr:row>
                    <xdr:rowOff>0</xdr:rowOff>
                  </from>
                  <to>
                    <xdr:col>4</xdr:col>
                    <xdr:colOff>514350</xdr:colOff>
                    <xdr:row>34</xdr:row>
                    <xdr:rowOff>0</xdr:rowOff>
                  </to>
                </anchor>
              </controlPr>
            </control>
          </mc:Choice>
        </mc:AlternateContent>
        <mc:AlternateContent xmlns:mc="http://schemas.openxmlformats.org/markup-compatibility/2006">
          <mc:Choice Requires="x14">
            <control shapeId="10374" r:id="rId137" name="Check Box 134">
              <controlPr defaultSize="0" autoFill="0" autoLine="0" autoPict="0">
                <anchor moveWithCells="1">
                  <from>
                    <xdr:col>4</xdr:col>
                    <xdr:colOff>552450</xdr:colOff>
                    <xdr:row>33</xdr:row>
                    <xdr:rowOff>0</xdr:rowOff>
                  </from>
                  <to>
                    <xdr:col>4</xdr:col>
                    <xdr:colOff>1066800</xdr:colOff>
                    <xdr:row>34</xdr:row>
                    <xdr:rowOff>0</xdr:rowOff>
                  </to>
                </anchor>
              </controlPr>
            </control>
          </mc:Choice>
        </mc:AlternateContent>
        <mc:AlternateContent xmlns:mc="http://schemas.openxmlformats.org/markup-compatibility/2006">
          <mc:Choice Requires="x14">
            <control shapeId="10375" r:id="rId138" name="Check Box 135">
              <controlPr defaultSize="0" autoFill="0" autoLine="0" autoPict="0">
                <anchor moveWithCells="1" sizeWithCells="1">
                  <from>
                    <xdr:col>4</xdr:col>
                    <xdr:colOff>38100</xdr:colOff>
                    <xdr:row>45</xdr:row>
                    <xdr:rowOff>165100</xdr:rowOff>
                  </from>
                  <to>
                    <xdr:col>4</xdr:col>
                    <xdr:colOff>666750</xdr:colOff>
                    <xdr:row>45</xdr:row>
                    <xdr:rowOff>495300</xdr:rowOff>
                  </to>
                </anchor>
              </controlPr>
            </control>
          </mc:Choice>
        </mc:AlternateContent>
        <mc:AlternateContent xmlns:mc="http://schemas.openxmlformats.org/markup-compatibility/2006">
          <mc:Choice Requires="x14">
            <control shapeId="10376" r:id="rId139" name="Check Box 136">
              <controlPr defaultSize="0" autoFill="0" autoLine="0" autoPict="0">
                <anchor moveWithCells="1" sizeWithCells="1">
                  <from>
                    <xdr:col>4</xdr:col>
                    <xdr:colOff>711200</xdr:colOff>
                    <xdr:row>45</xdr:row>
                    <xdr:rowOff>165100</xdr:rowOff>
                  </from>
                  <to>
                    <xdr:col>4</xdr:col>
                    <xdr:colOff>1333500</xdr:colOff>
                    <xdr:row>45</xdr:row>
                    <xdr:rowOff>495300</xdr:rowOff>
                  </to>
                </anchor>
              </controlPr>
            </control>
          </mc:Choice>
        </mc:AlternateContent>
        <mc:AlternateContent xmlns:mc="http://schemas.openxmlformats.org/markup-compatibility/2006">
          <mc:Choice Requires="x14">
            <control shapeId="10377" r:id="rId140" name="Check Box 137">
              <controlPr defaultSize="0" autoFill="0" autoLine="0" autoPict="0">
                <anchor moveWithCells="1" sizeWithCells="1">
                  <from>
                    <xdr:col>4</xdr:col>
                    <xdr:colOff>1327150</xdr:colOff>
                    <xdr:row>45</xdr:row>
                    <xdr:rowOff>165100</xdr:rowOff>
                  </from>
                  <to>
                    <xdr:col>4</xdr:col>
                    <xdr:colOff>2298700</xdr:colOff>
                    <xdr:row>45</xdr:row>
                    <xdr:rowOff>495300</xdr:rowOff>
                  </to>
                </anchor>
              </controlPr>
            </control>
          </mc:Choice>
        </mc:AlternateContent>
        <mc:AlternateContent xmlns:mc="http://schemas.openxmlformats.org/markup-compatibility/2006">
          <mc:Choice Requires="x14">
            <control shapeId="10378" r:id="rId141" name="Check Box 138">
              <controlPr defaultSize="0" autoFill="0" autoLine="0" autoPict="0">
                <anchor moveWithCells="1">
                  <from>
                    <xdr:col>4</xdr:col>
                    <xdr:colOff>0</xdr:colOff>
                    <xdr:row>59</xdr:row>
                    <xdr:rowOff>0</xdr:rowOff>
                  </from>
                  <to>
                    <xdr:col>4</xdr:col>
                    <xdr:colOff>514350</xdr:colOff>
                    <xdr:row>60</xdr:row>
                    <xdr:rowOff>0</xdr:rowOff>
                  </to>
                </anchor>
              </controlPr>
            </control>
          </mc:Choice>
        </mc:AlternateContent>
        <mc:AlternateContent xmlns:mc="http://schemas.openxmlformats.org/markup-compatibility/2006">
          <mc:Choice Requires="x14">
            <control shapeId="10379" r:id="rId142" name="Check Box 139">
              <controlPr defaultSize="0" autoFill="0" autoLine="0" autoPict="0">
                <anchor moveWithCells="1">
                  <from>
                    <xdr:col>4</xdr:col>
                    <xdr:colOff>552450</xdr:colOff>
                    <xdr:row>59</xdr:row>
                    <xdr:rowOff>0</xdr:rowOff>
                  </from>
                  <to>
                    <xdr:col>4</xdr:col>
                    <xdr:colOff>1066800</xdr:colOff>
                    <xdr:row>60</xdr:row>
                    <xdr:rowOff>0</xdr:rowOff>
                  </to>
                </anchor>
              </controlPr>
            </control>
          </mc:Choice>
        </mc:AlternateContent>
        <mc:AlternateContent xmlns:mc="http://schemas.openxmlformats.org/markup-compatibility/2006">
          <mc:Choice Requires="x14">
            <control shapeId="10380" r:id="rId143" name="Check Box 140">
              <controlPr defaultSize="0" autoFill="0" autoLine="0" autoPict="0">
                <anchor moveWithCells="1">
                  <from>
                    <xdr:col>4</xdr:col>
                    <xdr:colOff>1060450</xdr:colOff>
                    <xdr:row>59</xdr:row>
                    <xdr:rowOff>0</xdr:rowOff>
                  </from>
                  <to>
                    <xdr:col>4</xdr:col>
                    <xdr:colOff>1854200</xdr:colOff>
                    <xdr:row>60</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B1:I45"/>
  <sheetViews>
    <sheetView topLeftCell="A17" workbookViewId="0">
      <selection activeCell="E33" sqref="E33:H33"/>
    </sheetView>
  </sheetViews>
  <sheetFormatPr defaultColWidth="9.36328125" defaultRowHeight="14"/>
  <cols>
    <col min="1" max="1" width="5" style="46" customWidth="1"/>
    <col min="2" max="2" width="1.6328125" style="46" customWidth="1"/>
    <col min="3" max="3" width="50" style="46" customWidth="1"/>
    <col min="4" max="4" width="29.453125" style="46" customWidth="1"/>
    <col min="5" max="5" width="29.81640625" style="46" customWidth="1"/>
    <col min="6" max="6" width="26.08984375" style="46" customWidth="1"/>
    <col min="7" max="7" width="26.36328125" style="46" customWidth="1"/>
    <col min="8" max="8" width="57.453125" style="46" bestFit="1" customWidth="1"/>
    <col min="9" max="9" width="1.6328125" style="46" customWidth="1"/>
    <col min="10" max="16384" width="9.36328125" style="46"/>
  </cols>
  <sheetData>
    <row r="1" spans="2:9" ht="16" customHeight="1" thickBot="1"/>
    <row r="2" spans="2:9" ht="14.5" thickBot="1">
      <c r="B2" s="47"/>
      <c r="C2" s="63"/>
      <c r="D2" s="63"/>
      <c r="E2" s="63"/>
      <c r="F2" s="63"/>
      <c r="G2" s="63"/>
      <c r="H2" s="63"/>
      <c r="I2" s="64"/>
    </row>
    <row r="3" spans="2:9" ht="32" customHeight="1" thickBot="1">
      <c r="B3" s="48"/>
      <c r="C3" s="632" t="s">
        <v>656</v>
      </c>
      <c r="D3" s="633"/>
      <c r="E3" s="633"/>
      <c r="F3" s="633"/>
      <c r="G3" s="633"/>
      <c r="H3" s="634"/>
      <c r="I3" s="56"/>
    </row>
    <row r="4" spans="2:9">
      <c r="B4" s="48"/>
      <c r="C4" s="55"/>
      <c r="D4" s="55"/>
      <c r="E4" s="55"/>
      <c r="F4" s="55"/>
      <c r="G4" s="55"/>
      <c r="H4" s="55"/>
      <c r="I4" s="56"/>
    </row>
    <row r="5" spans="2:9">
      <c r="B5" s="48"/>
      <c r="C5" s="55"/>
      <c r="D5" s="55"/>
      <c r="E5" s="55"/>
      <c r="F5" s="55"/>
      <c r="G5" s="55"/>
      <c r="H5" s="55"/>
      <c r="I5" s="56"/>
    </row>
    <row r="6" spans="2:9">
      <c r="B6" s="48"/>
      <c r="C6" s="397" t="s">
        <v>1077</v>
      </c>
      <c r="D6" s="55"/>
      <c r="E6" s="55"/>
      <c r="F6" s="55"/>
      <c r="G6" s="55"/>
      <c r="H6" s="55"/>
      <c r="I6" s="56"/>
    </row>
    <row r="7" spans="2:9" ht="14.5" thickBot="1">
      <c r="B7" s="48"/>
      <c r="C7" s="55"/>
      <c r="D7" s="55"/>
      <c r="E7" s="55"/>
      <c r="F7" s="55"/>
      <c r="G7" s="55"/>
      <c r="H7" s="55"/>
      <c r="I7" s="56"/>
    </row>
    <row r="8" spans="2:9" ht="45" customHeight="1">
      <c r="B8" s="48"/>
      <c r="C8" s="598" t="s">
        <v>655</v>
      </c>
      <c r="D8" s="599"/>
      <c r="E8" s="635" t="s">
        <v>928</v>
      </c>
      <c r="F8" s="636"/>
      <c r="G8" s="636"/>
      <c r="H8" s="637"/>
      <c r="I8" s="56"/>
    </row>
    <row r="9" spans="2:9" ht="45" customHeight="1" thickBot="1">
      <c r="B9" s="48"/>
      <c r="C9" s="602" t="s">
        <v>654</v>
      </c>
      <c r="D9" s="603"/>
      <c r="E9" s="639" t="s">
        <v>18</v>
      </c>
      <c r="F9" s="640"/>
      <c r="G9" s="640"/>
      <c r="H9" s="641"/>
      <c r="I9" s="56"/>
    </row>
    <row r="10" spans="2:9" ht="15" customHeight="1" thickBot="1">
      <c r="B10" s="48"/>
      <c r="C10" s="563"/>
      <c r="D10" s="563"/>
      <c r="E10" s="638"/>
      <c r="F10" s="638"/>
      <c r="G10" s="638"/>
      <c r="H10" s="638"/>
      <c r="I10" s="56"/>
    </row>
    <row r="11" spans="2:9" ht="30" customHeight="1">
      <c r="B11" s="48"/>
      <c r="C11" s="598" t="s">
        <v>653</v>
      </c>
      <c r="D11" s="599"/>
      <c r="E11" s="599"/>
      <c r="F11" s="599"/>
      <c r="G11" s="599"/>
      <c r="H11" s="628"/>
      <c r="I11" s="56"/>
    </row>
    <row r="12" spans="2:9" ht="26" customHeight="1">
      <c r="B12" s="48"/>
      <c r="C12" s="60" t="s">
        <v>725</v>
      </c>
      <c r="D12" s="61" t="s">
        <v>726</v>
      </c>
      <c r="E12" s="61" t="s">
        <v>230</v>
      </c>
      <c r="F12" s="61" t="s">
        <v>229</v>
      </c>
      <c r="G12" s="61" t="s">
        <v>652</v>
      </c>
      <c r="H12" s="62" t="s">
        <v>651</v>
      </c>
      <c r="I12" s="56"/>
    </row>
    <row r="13" spans="2:9" ht="103.5" customHeight="1">
      <c r="B13" s="48"/>
      <c r="C13" s="544" t="s">
        <v>968</v>
      </c>
      <c r="D13" s="545" t="s">
        <v>965</v>
      </c>
      <c r="E13" s="545" t="s">
        <v>877</v>
      </c>
      <c r="F13" s="546">
        <v>0</v>
      </c>
      <c r="G13" s="547" t="s">
        <v>1195</v>
      </c>
      <c r="H13" s="548" t="s">
        <v>1194</v>
      </c>
      <c r="I13" s="56"/>
    </row>
    <row r="14" spans="2:9" ht="231.5" customHeight="1">
      <c r="B14" s="48"/>
      <c r="C14" s="332" t="s">
        <v>968</v>
      </c>
      <c r="D14" s="321" t="s">
        <v>965</v>
      </c>
      <c r="E14" s="321" t="s">
        <v>1190</v>
      </c>
      <c r="F14" s="321" t="s">
        <v>1113</v>
      </c>
      <c r="G14" s="470" t="s">
        <v>1114</v>
      </c>
      <c r="H14" s="329" t="s">
        <v>1121</v>
      </c>
      <c r="I14" s="56"/>
    </row>
    <row r="15" spans="2:9" ht="98.25" customHeight="1">
      <c r="B15" s="48"/>
      <c r="C15" s="544" t="s">
        <v>968</v>
      </c>
      <c r="D15" s="549" t="s">
        <v>957</v>
      </c>
      <c r="E15" s="549" t="s">
        <v>966</v>
      </c>
      <c r="F15" s="550">
        <v>0</v>
      </c>
      <c r="G15" s="547" t="s">
        <v>1196</v>
      </c>
      <c r="H15" s="551" t="s">
        <v>1197</v>
      </c>
      <c r="I15" s="56"/>
    </row>
    <row r="16" spans="2:9" ht="219" customHeight="1">
      <c r="B16" s="48"/>
      <c r="C16" s="332" t="s">
        <v>968</v>
      </c>
      <c r="D16" s="324" t="s">
        <v>957</v>
      </c>
      <c r="E16" s="324" t="s">
        <v>1191</v>
      </c>
      <c r="F16" s="324" t="s">
        <v>1127</v>
      </c>
      <c r="G16" s="470" t="s">
        <v>1125</v>
      </c>
      <c r="H16" s="330" t="s">
        <v>1132</v>
      </c>
      <c r="I16" s="56"/>
    </row>
    <row r="17" spans="2:9" ht="130.75" customHeight="1">
      <c r="B17" s="48"/>
      <c r="C17" s="332" t="s">
        <v>968</v>
      </c>
      <c r="D17" s="324" t="s">
        <v>1126</v>
      </c>
      <c r="E17" s="324" t="s">
        <v>1192</v>
      </c>
      <c r="F17" s="324" t="s">
        <v>1116</v>
      </c>
      <c r="G17" s="470" t="s">
        <v>1115</v>
      </c>
      <c r="H17" s="330" t="s">
        <v>1120</v>
      </c>
      <c r="I17" s="56"/>
    </row>
    <row r="18" spans="2:9" ht="126">
      <c r="B18" s="48"/>
      <c r="C18" s="332" t="s">
        <v>968</v>
      </c>
      <c r="D18" s="324" t="s">
        <v>1124</v>
      </c>
      <c r="E18" s="324" t="s">
        <v>1193</v>
      </c>
      <c r="F18" s="324" t="s">
        <v>1117</v>
      </c>
      <c r="G18" s="470" t="s">
        <v>1118</v>
      </c>
      <c r="H18" s="330" t="s">
        <v>1119</v>
      </c>
      <c r="I18" s="56"/>
    </row>
    <row r="19" spans="2:9" ht="112.5" thickBot="1">
      <c r="B19" s="48"/>
      <c r="C19" s="331" t="s">
        <v>968</v>
      </c>
      <c r="D19" s="552" t="s">
        <v>958</v>
      </c>
      <c r="E19" s="552" t="s">
        <v>967</v>
      </c>
      <c r="F19" s="552" t="s">
        <v>1122</v>
      </c>
      <c r="G19" s="554" t="s">
        <v>1165</v>
      </c>
      <c r="H19" s="553" t="s">
        <v>1123</v>
      </c>
      <c r="I19" s="56"/>
    </row>
    <row r="20" spans="2:9">
      <c r="B20" s="48"/>
      <c r="C20" s="55"/>
      <c r="D20" s="55"/>
      <c r="E20" s="55"/>
      <c r="F20" s="55"/>
      <c r="G20" s="55"/>
      <c r="H20" s="55"/>
      <c r="I20" s="56"/>
    </row>
    <row r="21" spans="2:9">
      <c r="B21" s="48"/>
      <c r="C21" s="54"/>
      <c r="D21" s="55"/>
      <c r="E21" s="55"/>
      <c r="F21" s="55"/>
      <c r="G21" s="55"/>
      <c r="H21" s="55"/>
      <c r="I21" s="56"/>
    </row>
    <row r="22" spans="2:9">
      <c r="B22" s="48"/>
      <c r="C22" s="65" t="s">
        <v>906</v>
      </c>
      <c r="D22" s="55"/>
      <c r="E22" s="55"/>
      <c r="F22" s="55"/>
      <c r="G22" s="55"/>
      <c r="H22" s="55"/>
      <c r="I22" s="56"/>
    </row>
    <row r="23" spans="2:9" ht="14.5" thickBot="1">
      <c r="B23" s="48"/>
      <c r="C23" s="65"/>
      <c r="D23" s="55"/>
      <c r="E23" s="55"/>
      <c r="F23" s="55"/>
      <c r="G23" s="55"/>
      <c r="H23" s="55"/>
      <c r="I23" s="56"/>
    </row>
    <row r="24" spans="2:9" ht="30" customHeight="1">
      <c r="B24" s="48"/>
      <c r="C24" s="598" t="s">
        <v>727</v>
      </c>
      <c r="D24" s="599"/>
      <c r="E24" s="599"/>
      <c r="F24" s="599"/>
      <c r="G24" s="599"/>
      <c r="H24" s="628"/>
      <c r="I24" s="56"/>
    </row>
    <row r="25" spans="2:9" ht="30" customHeight="1">
      <c r="B25" s="48"/>
      <c r="C25" s="642" t="s">
        <v>728</v>
      </c>
      <c r="D25" s="643"/>
      <c r="E25" s="643" t="s">
        <v>651</v>
      </c>
      <c r="F25" s="643"/>
      <c r="G25" s="643"/>
      <c r="H25" s="644"/>
      <c r="I25" s="56"/>
    </row>
    <row r="26" spans="2:9" ht="30" customHeight="1">
      <c r="B26" s="48"/>
      <c r="C26" s="649"/>
      <c r="D26" s="650"/>
      <c r="E26" s="650"/>
      <c r="F26" s="650"/>
      <c r="G26" s="650"/>
      <c r="H26" s="651"/>
      <c r="I26" s="56"/>
    </row>
    <row r="27" spans="2:9" ht="30" customHeight="1" thickBot="1">
      <c r="B27" s="48"/>
      <c r="C27" s="645"/>
      <c r="D27" s="646"/>
      <c r="E27" s="647"/>
      <c r="F27" s="647"/>
      <c r="G27" s="647"/>
      <c r="H27" s="648"/>
      <c r="I27" s="56"/>
    </row>
    <row r="28" spans="2:9">
      <c r="B28" s="48"/>
      <c r="C28" s="55"/>
      <c r="D28" s="55"/>
      <c r="E28" s="55"/>
      <c r="F28" s="55"/>
      <c r="G28" s="55"/>
      <c r="H28" s="55"/>
      <c r="I28" s="56"/>
    </row>
    <row r="29" spans="2:9">
      <c r="B29" s="48"/>
      <c r="C29" s="55"/>
      <c r="D29" s="55"/>
      <c r="E29" s="55"/>
      <c r="F29" s="55"/>
      <c r="G29" s="55"/>
      <c r="H29" s="55"/>
      <c r="I29" s="56"/>
    </row>
    <row r="30" spans="2:9">
      <c r="B30" s="48"/>
      <c r="C30" s="65" t="s">
        <v>650</v>
      </c>
      <c r="D30" s="65"/>
      <c r="E30" s="55"/>
      <c r="F30" s="55"/>
      <c r="G30" s="55"/>
      <c r="H30" s="55"/>
      <c r="I30" s="56"/>
    </row>
    <row r="31" spans="2:9" ht="14.5" thickBot="1">
      <c r="B31" s="48"/>
      <c r="C31" s="66"/>
      <c r="D31" s="55"/>
      <c r="E31" s="55"/>
      <c r="F31" s="55"/>
      <c r="G31" s="55"/>
      <c r="H31" s="55"/>
      <c r="I31" s="56"/>
    </row>
    <row r="32" spans="2:9" ht="101" customHeight="1">
      <c r="B32" s="48"/>
      <c r="C32" s="598" t="s">
        <v>907</v>
      </c>
      <c r="D32" s="599"/>
      <c r="E32" s="604" t="s">
        <v>1198</v>
      </c>
      <c r="F32" s="605"/>
      <c r="G32" s="605"/>
      <c r="H32" s="606"/>
      <c r="I32" s="56"/>
    </row>
    <row r="33" spans="2:9" ht="45" customHeight="1">
      <c r="B33" s="48"/>
      <c r="C33" s="600" t="s">
        <v>649</v>
      </c>
      <c r="D33" s="601"/>
      <c r="E33" s="614" t="s">
        <v>1135</v>
      </c>
      <c r="F33" s="614"/>
      <c r="G33" s="614"/>
      <c r="H33" s="615"/>
      <c r="I33" s="56"/>
    </row>
    <row r="34" spans="2:9" ht="45" customHeight="1">
      <c r="B34" s="48"/>
      <c r="C34" s="600" t="s">
        <v>908</v>
      </c>
      <c r="D34" s="601"/>
      <c r="E34" s="614" t="s">
        <v>1134</v>
      </c>
      <c r="F34" s="614"/>
      <c r="G34" s="614"/>
      <c r="H34" s="615"/>
      <c r="I34" s="56"/>
    </row>
    <row r="35" spans="2:9" ht="45" customHeight="1">
      <c r="B35" s="48"/>
      <c r="C35" s="600" t="s">
        <v>729</v>
      </c>
      <c r="D35" s="601"/>
      <c r="E35" s="614" t="s">
        <v>1164</v>
      </c>
      <c r="F35" s="614"/>
      <c r="G35" s="614"/>
      <c r="H35" s="615"/>
      <c r="I35" s="56"/>
    </row>
    <row r="36" spans="2:9" ht="45" customHeight="1" thickBot="1">
      <c r="B36" s="48"/>
      <c r="C36" s="602" t="s">
        <v>648</v>
      </c>
      <c r="D36" s="603"/>
      <c r="E36" s="610" t="s">
        <v>1133</v>
      </c>
      <c r="F36" s="610"/>
      <c r="G36" s="610"/>
      <c r="H36" s="611"/>
      <c r="I36" s="56"/>
    </row>
    <row r="37" spans="2:9" s="1" customFormat="1" ht="15" customHeight="1">
      <c r="B37" s="5"/>
      <c r="C37" s="50"/>
      <c r="D37" s="50"/>
      <c r="E37" s="50"/>
      <c r="F37" s="50"/>
      <c r="G37" s="50"/>
      <c r="H37" s="50"/>
      <c r="I37" s="51"/>
    </row>
    <row r="38" spans="2:9">
      <c r="B38" s="48"/>
      <c r="C38" s="54"/>
      <c r="D38" s="55"/>
      <c r="E38" s="55"/>
      <c r="F38" s="55"/>
      <c r="G38" s="55"/>
      <c r="H38" s="55"/>
      <c r="I38" s="56"/>
    </row>
    <row r="39" spans="2:9">
      <c r="B39" s="48"/>
      <c r="C39" s="65" t="s">
        <v>647</v>
      </c>
      <c r="D39" s="55"/>
      <c r="E39" s="55"/>
      <c r="F39" s="55"/>
      <c r="G39" s="55"/>
      <c r="H39" s="55"/>
      <c r="I39" s="56"/>
    </row>
    <row r="40" spans="2:9" ht="14.5" thickBot="1">
      <c r="B40" s="48"/>
      <c r="C40" s="65"/>
      <c r="D40" s="55"/>
      <c r="E40" s="55"/>
      <c r="F40" s="55"/>
      <c r="G40" s="55"/>
      <c r="H40" s="55"/>
      <c r="I40" s="56"/>
    </row>
    <row r="41" spans="2:9" ht="45" customHeight="1">
      <c r="B41" s="48"/>
      <c r="C41" s="652" t="s">
        <v>1076</v>
      </c>
      <c r="D41" s="653"/>
      <c r="E41" s="656"/>
      <c r="F41" s="656"/>
      <c r="G41" s="656"/>
      <c r="H41" s="657"/>
      <c r="I41" s="56"/>
    </row>
    <row r="42" spans="2:9" ht="45" customHeight="1">
      <c r="B42" s="48"/>
      <c r="C42" s="654" t="s">
        <v>730</v>
      </c>
      <c r="D42" s="655"/>
      <c r="E42" s="658" t="s">
        <v>624</v>
      </c>
      <c r="F42" s="658"/>
      <c r="G42" s="658"/>
      <c r="H42" s="659"/>
      <c r="I42" s="56"/>
    </row>
    <row r="43" spans="2:9" ht="45" customHeight="1" thickBot="1">
      <c r="B43" s="48"/>
      <c r="C43" s="660" t="s">
        <v>1111</v>
      </c>
      <c r="D43" s="661"/>
      <c r="E43" s="662" t="s">
        <v>1112</v>
      </c>
      <c r="F43" s="662"/>
      <c r="G43" s="662"/>
      <c r="H43" s="663"/>
      <c r="I43" s="56"/>
    </row>
    <row r="44" spans="2:9">
      <c r="B44" s="48"/>
      <c r="C44" s="55"/>
      <c r="D44" s="55"/>
      <c r="E44" s="55"/>
      <c r="F44" s="55"/>
      <c r="G44" s="55"/>
      <c r="H44" s="55"/>
      <c r="I44" s="56"/>
    </row>
    <row r="45" spans="2:9" ht="14.5" thickBot="1">
      <c r="B45" s="57"/>
      <c r="C45" s="58"/>
      <c r="D45" s="58"/>
      <c r="E45" s="58"/>
      <c r="F45" s="58"/>
      <c r="G45" s="58"/>
      <c r="H45" s="58"/>
      <c r="I45" s="59"/>
    </row>
  </sheetData>
  <mergeCells count="31">
    <mergeCell ref="C41:D41"/>
    <mergeCell ref="C42:D42"/>
    <mergeCell ref="E41:H41"/>
    <mergeCell ref="E42:H42"/>
    <mergeCell ref="C43:D43"/>
    <mergeCell ref="E43:H43"/>
    <mergeCell ref="E32:H32"/>
    <mergeCell ref="E33:H33"/>
    <mergeCell ref="E34:H34"/>
    <mergeCell ref="E35:H35"/>
    <mergeCell ref="E36:H36"/>
    <mergeCell ref="C32:D32"/>
    <mergeCell ref="C33:D33"/>
    <mergeCell ref="C34:D34"/>
    <mergeCell ref="C35:D35"/>
    <mergeCell ref="C36:D36"/>
    <mergeCell ref="C25:D25"/>
    <mergeCell ref="E25:H25"/>
    <mergeCell ref="C27:D27"/>
    <mergeCell ref="E27:H27"/>
    <mergeCell ref="C24:H24"/>
    <mergeCell ref="C26:D26"/>
    <mergeCell ref="E26:H26"/>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drawing r:id="rId1"/>
  <legacyDrawing r:id="rId2"/>
  <mc:AlternateContent xmlns:mc="http://schemas.openxmlformats.org/markup-compatibility/2006">
    <mc:Choice Requires="x14">
      <controls>
        <mc:AlternateContent xmlns:mc="http://schemas.openxmlformats.org/markup-compatibility/2006">
          <mc:Choice Requires="x14">
            <control shapeId="11265" r:id="rId3" name="Check Box 1">
              <controlPr defaultSize="0" autoFill="0" autoLine="0" autoPict="0">
                <anchor moveWithCells="1">
                  <from>
                    <xdr:col>4</xdr:col>
                    <xdr:colOff>0</xdr:colOff>
                    <xdr:row>40</xdr:row>
                    <xdr:rowOff>0</xdr:rowOff>
                  </from>
                  <to>
                    <xdr:col>4</xdr:col>
                    <xdr:colOff>711200</xdr:colOff>
                    <xdr:row>41</xdr:row>
                    <xdr:rowOff>0</xdr:rowOff>
                  </to>
                </anchor>
              </controlPr>
            </control>
          </mc:Choice>
        </mc:AlternateContent>
        <mc:AlternateContent xmlns:mc="http://schemas.openxmlformats.org/markup-compatibility/2006">
          <mc:Choice Requires="x14">
            <control shapeId="11266" r:id="rId4" name="Check Box 2">
              <controlPr defaultSize="0" autoFill="0" autoLine="0" autoPict="0">
                <anchor moveWithCells="1">
                  <from>
                    <xdr:col>4</xdr:col>
                    <xdr:colOff>762000</xdr:colOff>
                    <xdr:row>40</xdr:row>
                    <xdr:rowOff>0</xdr:rowOff>
                  </from>
                  <to>
                    <xdr:col>4</xdr:col>
                    <xdr:colOff>1473200</xdr:colOff>
                    <xdr:row>41</xdr:row>
                    <xdr:rowOff>0</xdr:rowOff>
                  </to>
                </anchor>
              </controlPr>
            </control>
          </mc:Choice>
        </mc:AlternateContent>
        <mc:AlternateContent xmlns:mc="http://schemas.openxmlformats.org/markup-compatibility/2006">
          <mc:Choice Requires="x14">
            <control shapeId="11267" r:id="rId5" name="Check Box 3">
              <controlPr defaultSize="0" autoFill="0" autoLine="0" autoPict="0">
                <anchor moveWithCells="1">
                  <from>
                    <xdr:col>4</xdr:col>
                    <xdr:colOff>1460500</xdr:colOff>
                    <xdr:row>40</xdr:row>
                    <xdr:rowOff>0</xdr:rowOff>
                  </from>
                  <to>
                    <xdr:col>5</xdr:col>
                    <xdr:colOff>476250</xdr:colOff>
                    <xdr:row>41</xdr:row>
                    <xdr:rowOff>0</xdr:rowOff>
                  </to>
                </anchor>
              </controlPr>
            </control>
          </mc:Choice>
        </mc:AlternateContent>
        <mc:AlternateContent xmlns:mc="http://schemas.openxmlformats.org/markup-compatibility/2006">
          <mc:Choice Requires="x14">
            <control shapeId="11268" r:id="rId6" name="Check Box 4">
              <controlPr defaultSize="0" autoFill="0" autoLine="0" autoPict="0">
                <anchor moveWithCells="1">
                  <from>
                    <xdr:col>4</xdr:col>
                    <xdr:colOff>0</xdr:colOff>
                    <xdr:row>40</xdr:row>
                    <xdr:rowOff>0</xdr:rowOff>
                  </from>
                  <to>
                    <xdr:col>4</xdr:col>
                    <xdr:colOff>711200</xdr:colOff>
                    <xdr:row>41</xdr:row>
                    <xdr:rowOff>0</xdr:rowOff>
                  </to>
                </anchor>
              </controlPr>
            </control>
          </mc:Choice>
        </mc:AlternateContent>
        <mc:AlternateContent xmlns:mc="http://schemas.openxmlformats.org/markup-compatibility/2006">
          <mc:Choice Requires="x14">
            <control shapeId="11269" r:id="rId7" name="Check Box 5">
              <controlPr defaultSize="0" autoFill="0" autoLine="0" autoPict="0">
                <anchor moveWithCells="1">
                  <from>
                    <xdr:col>4</xdr:col>
                    <xdr:colOff>762000</xdr:colOff>
                    <xdr:row>40</xdr:row>
                    <xdr:rowOff>0</xdr:rowOff>
                  </from>
                  <to>
                    <xdr:col>4</xdr:col>
                    <xdr:colOff>1473200</xdr:colOff>
                    <xdr:row>41</xdr:row>
                    <xdr:rowOff>0</xdr:rowOff>
                  </to>
                </anchor>
              </controlPr>
            </control>
          </mc:Choice>
        </mc:AlternateContent>
        <mc:AlternateContent xmlns:mc="http://schemas.openxmlformats.org/markup-compatibility/2006">
          <mc:Choice Requires="x14">
            <control shapeId="11270" r:id="rId8" name="Check Box 6">
              <controlPr defaultSize="0" autoFill="0" autoLine="0" autoPict="0">
                <anchor moveWithCells="1">
                  <from>
                    <xdr:col>4</xdr:col>
                    <xdr:colOff>1460500</xdr:colOff>
                    <xdr:row>40</xdr:row>
                    <xdr:rowOff>0</xdr:rowOff>
                  </from>
                  <to>
                    <xdr:col>5</xdr:col>
                    <xdr:colOff>476250</xdr:colOff>
                    <xdr:row>41</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B1:AU119"/>
  <sheetViews>
    <sheetView topLeftCell="A43" zoomScale="80" zoomScaleNormal="80" zoomScalePageLayoutView="80" workbookViewId="0">
      <selection activeCell="I45" sqref="I45"/>
    </sheetView>
  </sheetViews>
  <sheetFormatPr defaultColWidth="8.6328125" defaultRowHeight="14"/>
  <cols>
    <col min="1" max="1" width="3.81640625" style="1" customWidth="1"/>
    <col min="2" max="2" width="2.36328125" style="1" customWidth="1"/>
    <col min="3" max="3" width="19.81640625" style="46" customWidth="1"/>
    <col min="4" max="4" width="37.36328125" style="1" customWidth="1"/>
    <col min="5" max="5" width="18.36328125" style="1" customWidth="1"/>
    <col min="6" max="6" width="12.08984375" style="1" customWidth="1"/>
    <col min="7" max="7" width="18.6328125" style="1" customWidth="1"/>
    <col min="8" max="8" width="34.453125" style="1" customWidth="1"/>
    <col min="9" max="9" width="56.6328125" style="1" customWidth="1"/>
    <col min="10" max="10" width="14.08984375" style="1" customWidth="1"/>
    <col min="11" max="11" width="7" style="1" customWidth="1"/>
    <col min="12" max="16384" width="8.6328125" style="1"/>
  </cols>
  <sheetData>
    <row r="1" spans="2:47" ht="19" customHeight="1" thickBot="1"/>
    <row r="2" spans="2:47" ht="14.5" thickBot="1">
      <c r="B2" s="2"/>
      <c r="C2" s="63"/>
      <c r="D2" s="3"/>
      <c r="E2" s="3"/>
      <c r="F2" s="3"/>
      <c r="G2" s="3"/>
      <c r="H2" s="3"/>
      <c r="I2" s="3"/>
      <c r="J2" s="3"/>
      <c r="K2" s="4"/>
    </row>
    <row r="3" spans="2:47" ht="29" customHeight="1" thickBot="1">
      <c r="B3" s="5"/>
      <c r="C3" s="715" t="s">
        <v>909</v>
      </c>
      <c r="D3" s="716"/>
      <c r="E3" s="716"/>
      <c r="F3" s="716"/>
      <c r="G3" s="716"/>
      <c r="H3" s="716"/>
      <c r="I3" s="716"/>
      <c r="J3" s="717"/>
      <c r="K3" s="430"/>
    </row>
    <row r="4" spans="2:47" ht="15" customHeight="1">
      <c r="B4" s="5"/>
      <c r="C4" s="718"/>
      <c r="D4" s="718"/>
      <c r="E4" s="718"/>
      <c r="F4" s="718"/>
      <c r="G4" s="718"/>
      <c r="H4" s="718"/>
      <c r="I4" s="718"/>
      <c r="J4" s="718"/>
      <c r="K4" s="51"/>
    </row>
    <row r="5" spans="2:47">
      <c r="B5" s="5"/>
      <c r="C5" s="55"/>
      <c r="D5" s="50"/>
      <c r="E5" s="50"/>
      <c r="F5" s="50"/>
      <c r="G5" s="50"/>
      <c r="H5" s="50"/>
      <c r="I5" s="50"/>
      <c r="J5" s="50"/>
      <c r="K5" s="51"/>
    </row>
    <row r="6" spans="2:47" ht="29" customHeight="1" thickBot="1">
      <c r="B6" s="5"/>
      <c r="C6" s="55"/>
      <c r="D6" s="431" t="s">
        <v>755</v>
      </c>
      <c r="E6" s="719" t="s">
        <v>714</v>
      </c>
      <c r="F6" s="719"/>
      <c r="G6" s="719" t="s">
        <v>237</v>
      </c>
      <c r="H6" s="719"/>
      <c r="I6" s="431" t="s">
        <v>238</v>
      </c>
      <c r="J6" s="431" t="s">
        <v>223</v>
      </c>
      <c r="K6" s="51"/>
    </row>
    <row r="7" spans="2:47" s="46" customFormat="1" ht="143" customHeight="1">
      <c r="B7" s="48"/>
      <c r="C7" s="66" t="s">
        <v>253</v>
      </c>
      <c r="D7" s="105" t="s">
        <v>806</v>
      </c>
      <c r="E7" s="720" t="s">
        <v>736</v>
      </c>
      <c r="F7" s="720"/>
      <c r="G7" s="604" t="s">
        <v>988</v>
      </c>
      <c r="H7" s="604"/>
      <c r="I7" s="82" t="s">
        <v>1040</v>
      </c>
      <c r="J7" s="399" t="s">
        <v>785</v>
      </c>
      <c r="K7" s="56"/>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row>
    <row r="8" spans="2:47" s="46" customFormat="1" ht="225" customHeight="1" thickBot="1">
      <c r="B8" s="48"/>
      <c r="C8" s="66"/>
      <c r="D8" s="317" t="s">
        <v>812</v>
      </c>
      <c r="E8" s="721" t="s">
        <v>734</v>
      </c>
      <c r="F8" s="721"/>
      <c r="G8" s="609" t="s">
        <v>1041</v>
      </c>
      <c r="H8" s="609"/>
      <c r="I8" s="401" t="s">
        <v>1166</v>
      </c>
      <c r="J8" s="85" t="s">
        <v>785</v>
      </c>
      <c r="K8" s="56"/>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row>
    <row r="9" spans="2:47" s="46" customFormat="1" ht="18.75" customHeight="1" thickBot="1">
      <c r="B9" s="48"/>
      <c r="C9" s="66"/>
      <c r="D9" s="54"/>
      <c r="E9" s="54"/>
      <c r="F9" s="54"/>
      <c r="G9" s="54"/>
      <c r="H9" s="54"/>
      <c r="I9" s="432" t="s">
        <v>234</v>
      </c>
      <c r="J9" s="433" t="s">
        <v>785</v>
      </c>
      <c r="K9" s="56"/>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row>
    <row r="10" spans="2:47" s="46" customFormat="1" ht="18.75" customHeight="1">
      <c r="B10" s="48"/>
      <c r="C10" s="66"/>
      <c r="D10" s="54"/>
      <c r="E10" s="54"/>
      <c r="F10" s="54"/>
      <c r="G10" s="54"/>
      <c r="H10" s="54"/>
      <c r="I10" s="434"/>
      <c r="J10" s="55"/>
      <c r="K10" s="56"/>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row>
    <row r="11" spans="2:47" s="46" customFormat="1" ht="21" customHeight="1" thickBot="1">
      <c r="B11" s="48"/>
      <c r="C11" s="66"/>
      <c r="D11" s="582" t="s">
        <v>254</v>
      </c>
      <c r="E11" s="582"/>
      <c r="F11" s="582"/>
      <c r="G11" s="582"/>
      <c r="H11" s="582"/>
      <c r="I11" s="582"/>
      <c r="J11" s="582"/>
      <c r="K11" s="56"/>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row>
    <row r="12" spans="2:47" s="46" customFormat="1" ht="22" customHeight="1">
      <c r="B12" s="48"/>
      <c r="C12" s="66"/>
      <c r="D12" s="434" t="s">
        <v>57</v>
      </c>
      <c r="E12" s="691" t="s">
        <v>1042</v>
      </c>
      <c r="F12" s="692"/>
      <c r="G12" s="692"/>
      <c r="H12" s="692"/>
      <c r="I12" s="693"/>
      <c r="J12" s="54"/>
      <c r="K12" s="56"/>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row>
    <row r="13" spans="2:47" s="46" customFormat="1" ht="22" customHeight="1" thickBot="1">
      <c r="B13" s="48"/>
      <c r="C13" s="66"/>
      <c r="D13" s="434" t="s">
        <v>59</v>
      </c>
      <c r="E13" s="695" t="s">
        <v>769</v>
      </c>
      <c r="F13" s="696"/>
      <c r="G13" s="696"/>
      <c r="H13" s="696"/>
      <c r="I13" s="697"/>
      <c r="J13" s="54"/>
      <c r="K13" s="56"/>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row>
    <row r="14" spans="2:47" s="46" customFormat="1" ht="13.5" customHeight="1">
      <c r="B14" s="48"/>
      <c r="C14" s="66"/>
      <c r="D14" s="54"/>
      <c r="E14" s="54"/>
      <c r="F14" s="54"/>
      <c r="G14" s="54"/>
      <c r="H14" s="54"/>
      <c r="I14" s="54"/>
      <c r="J14" s="54"/>
      <c r="K14" s="56"/>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row>
    <row r="15" spans="2:47" s="46" customFormat="1" ht="30.75" customHeight="1" thickBot="1">
      <c r="B15" s="48"/>
      <c r="C15" s="704" t="s">
        <v>929</v>
      </c>
      <c r="D15" s="704"/>
      <c r="E15" s="704"/>
      <c r="F15" s="704"/>
      <c r="G15" s="704"/>
      <c r="H15" s="704"/>
      <c r="I15" s="704"/>
      <c r="J15" s="50"/>
      <c r="K15" s="56"/>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row>
    <row r="16" spans="2:47" s="46" customFormat="1" ht="121.75" customHeight="1" thickBot="1">
      <c r="B16" s="48"/>
      <c r="C16" s="435"/>
      <c r="D16" s="679" t="s">
        <v>1101</v>
      </c>
      <c r="E16" s="680"/>
      <c r="F16" s="680"/>
      <c r="G16" s="680"/>
      <c r="H16" s="680"/>
      <c r="I16" s="680"/>
      <c r="J16" s="681"/>
      <c r="K16" s="56"/>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row>
    <row r="17" spans="2:47" s="46" customFormat="1" ht="46.5" customHeight="1">
      <c r="B17" s="48"/>
      <c r="C17" s="435"/>
      <c r="D17" s="435"/>
      <c r="E17" s="435"/>
      <c r="F17" s="435"/>
      <c r="G17" s="435"/>
      <c r="H17" s="435"/>
      <c r="I17" s="50"/>
      <c r="J17" s="50"/>
      <c r="K17" s="56"/>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row>
    <row r="18" spans="2:47" ht="25.25" customHeight="1" thickBot="1">
      <c r="B18" s="48"/>
      <c r="C18" s="55"/>
      <c r="D18" s="436" t="s">
        <v>755</v>
      </c>
      <c r="E18" s="688" t="s">
        <v>714</v>
      </c>
      <c r="F18" s="688"/>
      <c r="G18" s="688" t="s">
        <v>237</v>
      </c>
      <c r="H18" s="688"/>
      <c r="I18" s="431" t="s">
        <v>238</v>
      </c>
      <c r="J18" s="431" t="s">
        <v>223</v>
      </c>
      <c r="K18" s="56"/>
    </row>
    <row r="19" spans="2:47" ht="243" customHeight="1">
      <c r="B19" s="48"/>
      <c r="C19" s="66" t="s">
        <v>713</v>
      </c>
      <c r="D19" s="698" t="s">
        <v>806</v>
      </c>
      <c r="E19" s="656" t="s">
        <v>735</v>
      </c>
      <c r="F19" s="656"/>
      <c r="G19" s="667" t="s">
        <v>995</v>
      </c>
      <c r="H19" s="667"/>
      <c r="I19" s="82" t="s">
        <v>1143</v>
      </c>
      <c r="J19" s="399" t="s">
        <v>785</v>
      </c>
      <c r="K19" s="56"/>
    </row>
    <row r="20" spans="2:47" ht="224">
      <c r="B20" s="48"/>
      <c r="C20" s="66"/>
      <c r="D20" s="699"/>
      <c r="E20" s="714"/>
      <c r="F20" s="714"/>
      <c r="G20" s="664" t="s">
        <v>996</v>
      </c>
      <c r="H20" s="664"/>
      <c r="I20" s="83" t="s">
        <v>1144</v>
      </c>
      <c r="J20" s="84" t="s">
        <v>785</v>
      </c>
      <c r="K20" s="56"/>
    </row>
    <row r="21" spans="2:47" ht="119" customHeight="1">
      <c r="B21" s="48"/>
      <c r="C21" s="66"/>
      <c r="D21" s="699"/>
      <c r="E21" s="714"/>
      <c r="F21" s="714"/>
      <c r="G21" s="664" t="s">
        <v>997</v>
      </c>
      <c r="H21" s="664"/>
      <c r="I21" s="315" t="s">
        <v>1043</v>
      </c>
      <c r="J21" s="84" t="s">
        <v>785</v>
      </c>
      <c r="K21" s="56"/>
    </row>
    <row r="22" spans="2:47" ht="199" customHeight="1">
      <c r="B22" s="48"/>
      <c r="C22" s="66"/>
      <c r="D22" s="699"/>
      <c r="E22" s="689" t="s">
        <v>736</v>
      </c>
      <c r="F22" s="689"/>
      <c r="G22" s="664" t="s">
        <v>994</v>
      </c>
      <c r="H22" s="664"/>
      <c r="I22" s="83" t="s">
        <v>1145</v>
      </c>
      <c r="J22" s="84" t="s">
        <v>785</v>
      </c>
      <c r="K22" s="56"/>
    </row>
    <row r="23" spans="2:47" ht="126">
      <c r="B23" s="48"/>
      <c r="C23" s="66"/>
      <c r="D23" s="699"/>
      <c r="E23" s="689" t="s">
        <v>736</v>
      </c>
      <c r="F23" s="689"/>
      <c r="G23" s="664" t="s">
        <v>993</v>
      </c>
      <c r="H23" s="664"/>
      <c r="I23" s="83" t="s">
        <v>1146</v>
      </c>
      <c r="J23" s="369" t="s">
        <v>785</v>
      </c>
      <c r="K23" s="56"/>
    </row>
    <row r="24" spans="2:47" ht="317.5" customHeight="1" thickBot="1">
      <c r="B24" s="48"/>
      <c r="C24" s="66"/>
      <c r="D24" s="700"/>
      <c r="E24" s="690" t="s">
        <v>736</v>
      </c>
      <c r="F24" s="690"/>
      <c r="G24" s="661" t="s">
        <v>992</v>
      </c>
      <c r="H24" s="661"/>
      <c r="I24" s="401" t="s">
        <v>1167</v>
      </c>
      <c r="J24" s="85" t="s">
        <v>20</v>
      </c>
      <c r="K24" s="56"/>
    </row>
    <row r="25" spans="2:47" ht="135" customHeight="1">
      <c r="B25" s="48"/>
      <c r="C25" s="66"/>
      <c r="D25" s="701" t="s">
        <v>812</v>
      </c>
      <c r="E25" s="694" t="s">
        <v>735</v>
      </c>
      <c r="F25" s="694"/>
      <c r="G25" s="667" t="s">
        <v>989</v>
      </c>
      <c r="H25" s="667"/>
      <c r="I25" s="82" t="s">
        <v>1148</v>
      </c>
      <c r="J25" s="399" t="s">
        <v>20</v>
      </c>
      <c r="K25" s="56"/>
    </row>
    <row r="26" spans="2:47" ht="409" customHeight="1">
      <c r="B26" s="48"/>
      <c r="C26" s="66"/>
      <c r="D26" s="702"/>
      <c r="E26" s="689" t="s">
        <v>734</v>
      </c>
      <c r="F26" s="689"/>
      <c r="G26" s="664" t="s">
        <v>990</v>
      </c>
      <c r="H26" s="664"/>
      <c r="I26" s="315" t="s">
        <v>1168</v>
      </c>
      <c r="J26" s="84" t="s">
        <v>785</v>
      </c>
      <c r="K26" s="56"/>
    </row>
    <row r="27" spans="2:47" ht="117" customHeight="1" thickBot="1">
      <c r="B27" s="48"/>
      <c r="C27" s="66"/>
      <c r="D27" s="703"/>
      <c r="E27" s="690" t="s">
        <v>734</v>
      </c>
      <c r="F27" s="690"/>
      <c r="G27" s="661" t="s">
        <v>991</v>
      </c>
      <c r="H27" s="661"/>
      <c r="I27" s="401" t="s">
        <v>1147</v>
      </c>
      <c r="J27" s="85" t="s">
        <v>785</v>
      </c>
      <c r="K27" s="56"/>
    </row>
    <row r="28" spans="2:47" ht="18.75" customHeight="1" thickBot="1">
      <c r="B28" s="48"/>
      <c r="C28" s="55"/>
      <c r="D28" s="55"/>
      <c r="E28" s="55"/>
      <c r="F28" s="55"/>
      <c r="G28" s="55"/>
      <c r="H28" s="55"/>
      <c r="I28" s="432" t="s">
        <v>234</v>
      </c>
      <c r="J28" s="433" t="s">
        <v>785</v>
      </c>
      <c r="K28" s="56"/>
    </row>
    <row r="29" spans="2:47" ht="14.5" thickBot="1">
      <c r="B29" s="48"/>
      <c r="C29" s="55"/>
      <c r="D29" s="437" t="s">
        <v>254</v>
      </c>
      <c r="E29" s="50"/>
      <c r="F29" s="50"/>
      <c r="G29" s="55"/>
      <c r="H29" s="55"/>
      <c r="I29" s="434"/>
      <c r="J29" s="55"/>
      <c r="K29" s="56"/>
    </row>
    <row r="30" spans="2:47" ht="22" customHeight="1">
      <c r="B30" s="48"/>
      <c r="C30" s="55"/>
      <c r="D30" s="434" t="s">
        <v>57</v>
      </c>
      <c r="E30" s="691" t="s">
        <v>766</v>
      </c>
      <c r="F30" s="692"/>
      <c r="G30" s="692"/>
      <c r="H30" s="692"/>
      <c r="I30" s="693"/>
      <c r="J30" s="55"/>
      <c r="K30" s="56"/>
    </row>
    <row r="31" spans="2:47" ht="22" customHeight="1" thickBot="1">
      <c r="B31" s="48"/>
      <c r="C31" s="55"/>
      <c r="D31" s="434" t="s">
        <v>59</v>
      </c>
      <c r="E31" s="695" t="s">
        <v>767</v>
      </c>
      <c r="F31" s="696"/>
      <c r="G31" s="696"/>
      <c r="H31" s="696"/>
      <c r="I31" s="697"/>
      <c r="J31" s="55"/>
      <c r="K31" s="56"/>
    </row>
    <row r="32" spans="2:47">
      <c r="B32" s="48"/>
      <c r="C32" s="55"/>
      <c r="D32" s="55"/>
      <c r="E32" s="55"/>
      <c r="F32" s="55"/>
      <c r="G32" s="55"/>
      <c r="H32" s="55"/>
      <c r="I32" s="434"/>
      <c r="J32" s="55"/>
      <c r="K32" s="56"/>
    </row>
    <row r="33" spans="2:11" ht="32.75" customHeight="1" thickBot="1">
      <c r="B33" s="48"/>
      <c r="C33" s="704" t="s">
        <v>705</v>
      </c>
      <c r="D33" s="704"/>
      <c r="E33" s="704"/>
      <c r="F33" s="704"/>
      <c r="G33" s="704"/>
      <c r="H33" s="704"/>
      <c r="I33" s="704"/>
      <c r="J33" s="50"/>
      <c r="K33" s="56"/>
    </row>
    <row r="34" spans="2:11" ht="15" customHeight="1">
      <c r="B34" s="48"/>
      <c r="C34" s="435"/>
      <c r="D34" s="705" t="s">
        <v>1102</v>
      </c>
      <c r="E34" s="706"/>
      <c r="F34" s="706"/>
      <c r="G34" s="706"/>
      <c r="H34" s="706"/>
      <c r="I34" s="706"/>
      <c r="J34" s="707"/>
      <c r="K34" s="56"/>
    </row>
    <row r="35" spans="2:11" ht="15" customHeight="1">
      <c r="B35" s="48"/>
      <c r="C35" s="435"/>
      <c r="D35" s="708"/>
      <c r="E35" s="709"/>
      <c r="F35" s="709"/>
      <c r="G35" s="709"/>
      <c r="H35" s="709"/>
      <c r="I35" s="709"/>
      <c r="J35" s="710"/>
      <c r="K35" s="56"/>
    </row>
    <row r="36" spans="2:11" ht="15" customHeight="1">
      <c r="B36" s="48"/>
      <c r="C36" s="435"/>
      <c r="D36" s="708"/>
      <c r="E36" s="709"/>
      <c r="F36" s="709"/>
      <c r="G36" s="709"/>
      <c r="H36" s="709"/>
      <c r="I36" s="709"/>
      <c r="J36" s="710"/>
      <c r="K36" s="56"/>
    </row>
    <row r="37" spans="2:11">
      <c r="B37" s="48"/>
      <c r="C37" s="435"/>
      <c r="D37" s="708"/>
      <c r="E37" s="709"/>
      <c r="F37" s="709"/>
      <c r="G37" s="709"/>
      <c r="H37" s="709"/>
      <c r="I37" s="709"/>
      <c r="J37" s="710"/>
      <c r="K37" s="56"/>
    </row>
    <row r="38" spans="2:11" ht="183" customHeight="1" thickBot="1">
      <c r="B38" s="48"/>
      <c r="C38" s="435"/>
      <c r="D38" s="711"/>
      <c r="E38" s="712"/>
      <c r="F38" s="712"/>
      <c r="G38" s="712"/>
      <c r="H38" s="712"/>
      <c r="I38" s="712"/>
      <c r="J38" s="713"/>
      <c r="K38" s="56"/>
    </row>
    <row r="39" spans="2:11">
      <c r="B39" s="48"/>
      <c r="C39" s="55"/>
      <c r="D39" s="55"/>
      <c r="E39" s="55"/>
      <c r="F39" s="55"/>
      <c r="G39" s="55"/>
      <c r="H39" s="55"/>
      <c r="I39" s="434"/>
      <c r="J39" s="55"/>
      <c r="K39" s="56"/>
    </row>
    <row r="40" spans="2:11" ht="8.5" customHeight="1">
      <c r="B40" s="48"/>
      <c r="C40" s="55"/>
      <c r="D40" s="55"/>
      <c r="E40" s="55"/>
      <c r="F40" s="55"/>
      <c r="G40" s="55"/>
      <c r="H40" s="55"/>
      <c r="I40" s="434"/>
      <c r="J40" s="55"/>
      <c r="K40" s="56"/>
    </row>
    <row r="41" spans="2:11" ht="25.25" customHeight="1" thickBot="1">
      <c r="B41" s="48"/>
      <c r="C41" s="55"/>
      <c r="D41" s="436" t="s">
        <v>755</v>
      </c>
      <c r="E41" s="688" t="s">
        <v>714</v>
      </c>
      <c r="F41" s="688"/>
      <c r="G41" s="688" t="s">
        <v>237</v>
      </c>
      <c r="H41" s="688"/>
      <c r="I41" s="431" t="s">
        <v>238</v>
      </c>
      <c r="J41" s="431" t="s">
        <v>223</v>
      </c>
      <c r="K41" s="56"/>
    </row>
    <row r="42" spans="2:11" ht="75" customHeight="1">
      <c r="B42" s="48"/>
      <c r="C42" s="563" t="s">
        <v>712</v>
      </c>
      <c r="D42" s="670" t="s">
        <v>806</v>
      </c>
      <c r="E42" s="694" t="s">
        <v>734</v>
      </c>
      <c r="F42" s="694"/>
      <c r="G42" s="667" t="s">
        <v>912</v>
      </c>
      <c r="H42" s="667"/>
      <c r="I42" s="82" t="s">
        <v>1157</v>
      </c>
      <c r="J42" s="399" t="s">
        <v>785</v>
      </c>
      <c r="K42" s="56"/>
    </row>
    <row r="43" spans="2:11" ht="147" customHeight="1">
      <c r="B43" s="48"/>
      <c r="C43" s="563"/>
      <c r="D43" s="671"/>
      <c r="E43" s="689" t="s">
        <v>736</v>
      </c>
      <c r="F43" s="689"/>
      <c r="G43" s="664" t="s">
        <v>949</v>
      </c>
      <c r="H43" s="664"/>
      <c r="I43" s="83" t="s">
        <v>1169</v>
      </c>
      <c r="J43" s="310" t="s">
        <v>785</v>
      </c>
      <c r="K43" s="56"/>
    </row>
    <row r="44" spans="2:11" ht="108" customHeight="1">
      <c r="B44" s="48"/>
      <c r="C44" s="563"/>
      <c r="D44" s="672" t="s">
        <v>812</v>
      </c>
      <c r="E44" s="689" t="s">
        <v>735</v>
      </c>
      <c r="F44" s="689"/>
      <c r="G44" s="664" t="s">
        <v>1000</v>
      </c>
      <c r="H44" s="664"/>
      <c r="I44" s="83" t="s">
        <v>1001</v>
      </c>
      <c r="J44" s="84" t="s">
        <v>785</v>
      </c>
      <c r="K44" s="56"/>
    </row>
    <row r="45" spans="2:11" ht="140.5" thickBot="1">
      <c r="B45" s="48"/>
      <c r="C45" s="563"/>
      <c r="D45" s="673"/>
      <c r="E45" s="690" t="s">
        <v>734</v>
      </c>
      <c r="F45" s="690"/>
      <c r="G45" s="661" t="s">
        <v>910</v>
      </c>
      <c r="H45" s="661"/>
      <c r="I45" s="401" t="s">
        <v>1156</v>
      </c>
      <c r="J45" s="85" t="s">
        <v>20</v>
      </c>
      <c r="K45" s="56"/>
    </row>
    <row r="46" spans="2:11" ht="26" customHeight="1" thickBot="1">
      <c r="B46" s="48"/>
      <c r="C46" s="563"/>
      <c r="D46" s="55"/>
      <c r="E46" s="55"/>
      <c r="F46" s="55"/>
      <c r="G46" s="55"/>
      <c r="H46" s="55"/>
      <c r="I46" s="438" t="s">
        <v>234</v>
      </c>
      <c r="J46" s="433" t="s">
        <v>785</v>
      </c>
      <c r="K46" s="56"/>
    </row>
    <row r="47" spans="2:11" ht="14.5" thickBot="1">
      <c r="B47" s="48"/>
      <c r="C47" s="55"/>
      <c r="D47" s="437" t="s">
        <v>911</v>
      </c>
      <c r="E47" s="50"/>
      <c r="F47" s="50"/>
      <c r="G47" s="55"/>
      <c r="H47" s="55"/>
      <c r="I47" s="434"/>
      <c r="J47" s="55"/>
      <c r="K47" s="56"/>
    </row>
    <row r="48" spans="2:11" ht="22" customHeight="1">
      <c r="B48" s="48"/>
      <c r="C48" s="55"/>
      <c r="D48" s="434" t="s">
        <v>57</v>
      </c>
      <c r="E48" s="682" t="s">
        <v>920</v>
      </c>
      <c r="F48" s="683"/>
      <c r="G48" s="683"/>
      <c r="H48" s="683"/>
      <c r="I48" s="684"/>
      <c r="J48" s="55"/>
      <c r="K48" s="56"/>
    </row>
    <row r="49" spans="2:47" ht="22" customHeight="1" thickBot="1">
      <c r="B49" s="48"/>
      <c r="C49" s="55"/>
      <c r="D49" s="434" t="s">
        <v>59</v>
      </c>
      <c r="E49" s="685" t="s">
        <v>921</v>
      </c>
      <c r="F49" s="686"/>
      <c r="G49" s="686"/>
      <c r="H49" s="686"/>
      <c r="I49" s="687"/>
      <c r="J49" s="55"/>
      <c r="K49" s="56"/>
    </row>
    <row r="50" spans="2:47" ht="25.25" customHeight="1" thickBot="1">
      <c r="B50" s="48"/>
      <c r="C50" s="55"/>
      <c r="D50" s="436" t="s">
        <v>755</v>
      </c>
      <c r="E50" s="688" t="s">
        <v>714</v>
      </c>
      <c r="F50" s="688"/>
      <c r="G50" s="688" t="s">
        <v>237</v>
      </c>
      <c r="H50" s="688"/>
      <c r="I50" s="431" t="s">
        <v>238</v>
      </c>
      <c r="J50" s="431" t="s">
        <v>223</v>
      </c>
      <c r="K50" s="56"/>
    </row>
    <row r="51" spans="2:47" ht="132" customHeight="1">
      <c r="B51" s="48"/>
      <c r="C51" s="669" t="s">
        <v>712</v>
      </c>
      <c r="D51" s="670" t="s">
        <v>937</v>
      </c>
      <c r="E51" s="667" t="s">
        <v>734</v>
      </c>
      <c r="F51" s="667"/>
      <c r="G51" s="667" t="s">
        <v>912</v>
      </c>
      <c r="H51" s="667"/>
      <c r="I51" s="311" t="s">
        <v>1097</v>
      </c>
      <c r="J51" s="312" t="s">
        <v>785</v>
      </c>
      <c r="K51" s="56"/>
    </row>
    <row r="52" spans="2:47" ht="116" customHeight="1">
      <c r="B52" s="48"/>
      <c r="C52" s="669"/>
      <c r="D52" s="671"/>
      <c r="E52" s="664" t="s">
        <v>736</v>
      </c>
      <c r="F52" s="664"/>
      <c r="G52" s="614" t="s">
        <v>998</v>
      </c>
      <c r="H52" s="614"/>
      <c r="I52" s="315" t="s">
        <v>1098</v>
      </c>
      <c r="J52" s="310" t="s">
        <v>785</v>
      </c>
      <c r="K52" s="56"/>
    </row>
    <row r="53" spans="2:47" ht="114" customHeight="1">
      <c r="B53" s="48"/>
      <c r="C53" s="669"/>
      <c r="D53" s="672" t="s">
        <v>812</v>
      </c>
      <c r="E53" s="664" t="s">
        <v>735</v>
      </c>
      <c r="F53" s="664"/>
      <c r="G53" s="664" t="s">
        <v>999</v>
      </c>
      <c r="H53" s="664"/>
      <c r="I53" s="315" t="s">
        <v>1100</v>
      </c>
      <c r="J53" s="310" t="s">
        <v>785</v>
      </c>
      <c r="K53" s="56"/>
    </row>
    <row r="54" spans="2:47" ht="125" customHeight="1" thickBot="1">
      <c r="B54" s="48"/>
      <c r="C54" s="669"/>
      <c r="D54" s="673"/>
      <c r="E54" s="661" t="s">
        <v>734</v>
      </c>
      <c r="F54" s="661"/>
      <c r="G54" s="661" t="s">
        <v>913</v>
      </c>
      <c r="H54" s="661"/>
      <c r="I54" s="313" t="s">
        <v>1099</v>
      </c>
      <c r="J54" s="314" t="s">
        <v>785</v>
      </c>
      <c r="K54" s="56"/>
    </row>
    <row r="55" spans="2:47" ht="26" customHeight="1" thickBot="1">
      <c r="B55" s="48"/>
      <c r="C55" s="669"/>
      <c r="D55" s="55"/>
      <c r="E55" s="55"/>
      <c r="F55" s="55"/>
      <c r="G55" s="55"/>
      <c r="H55" s="55"/>
      <c r="I55" s="438" t="s">
        <v>234</v>
      </c>
      <c r="J55" s="433" t="s">
        <v>785</v>
      </c>
      <c r="K55" s="56"/>
    </row>
    <row r="56" spans="2:47" ht="14.5" thickBot="1">
      <c r="B56" s="48"/>
      <c r="C56" s="55"/>
      <c r="D56" s="437"/>
      <c r="E56" s="50"/>
      <c r="F56" s="50"/>
      <c r="G56" s="55"/>
      <c r="H56" s="55"/>
      <c r="I56" s="434"/>
      <c r="J56" s="55"/>
      <c r="K56" s="56"/>
    </row>
    <row r="57" spans="2:47" ht="22" customHeight="1" thickBot="1">
      <c r="B57" s="48"/>
      <c r="C57" s="55"/>
      <c r="D57" s="434" t="s">
        <v>57</v>
      </c>
      <c r="E57" s="674" t="s">
        <v>1095</v>
      </c>
      <c r="F57" s="675"/>
      <c r="G57" s="675"/>
      <c r="H57" s="675"/>
      <c r="I57" s="676"/>
      <c r="J57" s="55"/>
      <c r="K57" s="56"/>
    </row>
    <row r="58" spans="2:47" ht="22" customHeight="1" thickBot="1">
      <c r="B58" s="48"/>
      <c r="C58" s="55"/>
      <c r="D58" s="434" t="s">
        <v>59</v>
      </c>
      <c r="E58" s="677" t="s">
        <v>1096</v>
      </c>
      <c r="F58" s="675"/>
      <c r="G58" s="675"/>
      <c r="H58" s="675"/>
      <c r="I58" s="676"/>
      <c r="J58" s="55"/>
      <c r="K58" s="56"/>
    </row>
    <row r="59" spans="2:47" ht="6.75" customHeight="1" thickBot="1">
      <c r="B59" s="48"/>
      <c r="C59" s="55"/>
      <c r="D59" s="434"/>
      <c r="E59" s="55"/>
      <c r="F59" s="55"/>
      <c r="G59" s="55"/>
      <c r="H59" s="55"/>
      <c r="I59" s="55"/>
      <c r="J59" s="55"/>
      <c r="K59" s="56"/>
    </row>
    <row r="60" spans="2:47" ht="409.5" customHeight="1" thickBot="1">
      <c r="B60" s="48"/>
      <c r="C60" s="678" t="s">
        <v>239</v>
      </c>
      <c r="D60" s="678"/>
      <c r="E60" s="679" t="s">
        <v>1094</v>
      </c>
      <c r="F60" s="680"/>
      <c r="G60" s="680"/>
      <c r="H60" s="680"/>
      <c r="I60" s="680"/>
      <c r="J60" s="681"/>
      <c r="K60" s="56"/>
    </row>
    <row r="61" spans="2:47" s="46" customFormat="1" ht="18.75" customHeight="1">
      <c r="B61" s="48"/>
      <c r="C61" s="439"/>
      <c r="D61" s="439"/>
      <c r="E61" s="439"/>
      <c r="F61" s="439"/>
      <c r="G61" s="439"/>
      <c r="H61" s="439"/>
      <c r="I61" s="50"/>
      <c r="J61" s="50"/>
      <c r="K61" s="56"/>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row>
    <row r="62" spans="2:47" s="46" customFormat="1" ht="15.75" customHeight="1" thickBot="1">
      <c r="B62" s="48"/>
      <c r="C62" s="55"/>
      <c r="D62" s="440" t="s">
        <v>731</v>
      </c>
      <c r="E62" s="50"/>
      <c r="F62" s="50"/>
      <c r="G62" s="50"/>
      <c r="H62" s="440" t="s">
        <v>216</v>
      </c>
      <c r="I62" s="50"/>
      <c r="J62" s="50"/>
      <c r="K62" s="56"/>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row>
    <row r="63" spans="2:47" s="46" customFormat="1" ht="58" customHeight="1">
      <c r="B63" s="48"/>
      <c r="C63" s="441" t="s">
        <v>733</v>
      </c>
      <c r="D63" s="667" t="s">
        <v>732</v>
      </c>
      <c r="E63" s="668"/>
      <c r="F63" s="50"/>
      <c r="G63" s="441" t="s">
        <v>217</v>
      </c>
      <c r="H63" s="667" t="s">
        <v>1079</v>
      </c>
      <c r="I63" s="667"/>
      <c r="J63" s="668"/>
      <c r="K63" s="56"/>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row>
    <row r="64" spans="2:47" s="46" customFormat="1" ht="58" customHeight="1">
      <c r="B64" s="48"/>
      <c r="C64" s="442" t="s">
        <v>734</v>
      </c>
      <c r="D64" s="664" t="s">
        <v>739</v>
      </c>
      <c r="E64" s="665"/>
      <c r="F64" s="50"/>
      <c r="G64" s="442" t="s">
        <v>218</v>
      </c>
      <c r="H64" s="664" t="s">
        <v>1080</v>
      </c>
      <c r="I64" s="664"/>
      <c r="J64" s="665"/>
      <c r="K64" s="56"/>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row>
    <row r="65" spans="2:47" s="46" customFormat="1" ht="58" customHeight="1">
      <c r="B65" s="48"/>
      <c r="C65" s="442" t="s">
        <v>735</v>
      </c>
      <c r="D65" s="664" t="s">
        <v>740</v>
      </c>
      <c r="E65" s="665"/>
      <c r="F65" s="50"/>
      <c r="G65" s="442" t="s">
        <v>219</v>
      </c>
      <c r="H65" s="664" t="s">
        <v>1081</v>
      </c>
      <c r="I65" s="664"/>
      <c r="J65" s="665"/>
      <c r="K65" s="56"/>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row>
    <row r="66" spans="2:47" ht="58" customHeight="1">
      <c r="B66" s="48"/>
      <c r="C66" s="442" t="s">
        <v>736</v>
      </c>
      <c r="D66" s="664" t="s">
        <v>741</v>
      </c>
      <c r="E66" s="665"/>
      <c r="F66" s="50"/>
      <c r="G66" s="442" t="s">
        <v>220</v>
      </c>
      <c r="H66" s="664" t="s">
        <v>1082</v>
      </c>
      <c r="I66" s="664"/>
      <c r="J66" s="665"/>
      <c r="K66" s="56"/>
    </row>
    <row r="67" spans="2:47" ht="58" customHeight="1">
      <c r="B67" s="5"/>
      <c r="C67" s="442" t="s">
        <v>737</v>
      </c>
      <c r="D67" s="664" t="s">
        <v>742</v>
      </c>
      <c r="E67" s="665"/>
      <c r="F67" s="50"/>
      <c r="G67" s="442" t="s">
        <v>221</v>
      </c>
      <c r="H67" s="664" t="s">
        <v>1083</v>
      </c>
      <c r="I67" s="664"/>
      <c r="J67" s="665"/>
      <c r="K67" s="51"/>
    </row>
    <row r="68" spans="2:47" ht="58" customHeight="1" thickBot="1">
      <c r="B68" s="5"/>
      <c r="C68" s="442" t="s">
        <v>738</v>
      </c>
      <c r="D68" s="664" t="s">
        <v>743</v>
      </c>
      <c r="E68" s="665"/>
      <c r="F68" s="50"/>
      <c r="G68" s="400" t="s">
        <v>222</v>
      </c>
      <c r="H68" s="661" t="s">
        <v>1084</v>
      </c>
      <c r="I68" s="661"/>
      <c r="J68" s="666"/>
      <c r="K68" s="51"/>
    </row>
    <row r="69" spans="2:47" ht="58" customHeight="1">
      <c r="B69" s="5"/>
      <c r="C69" s="442" t="s">
        <v>744</v>
      </c>
      <c r="D69" s="664" t="s">
        <v>746</v>
      </c>
      <c r="E69" s="665"/>
      <c r="F69" s="5"/>
      <c r="G69" s="54"/>
      <c r="H69" s="54"/>
      <c r="I69" s="54"/>
      <c r="J69" s="54"/>
      <c r="K69" s="51"/>
    </row>
    <row r="70" spans="2:47" ht="58" customHeight="1" thickBot="1">
      <c r="B70" s="96"/>
      <c r="C70" s="400" t="s">
        <v>745</v>
      </c>
      <c r="D70" s="661" t="s">
        <v>747</v>
      </c>
      <c r="E70" s="666"/>
      <c r="F70" s="5"/>
      <c r="G70" s="54"/>
      <c r="H70" s="54"/>
      <c r="I70" s="54"/>
      <c r="J70" s="54"/>
      <c r="K70" s="51"/>
    </row>
    <row r="71" spans="2:47" ht="14.5" thickBot="1">
      <c r="B71" s="97"/>
      <c r="C71" s="443"/>
      <c r="D71" s="444"/>
      <c r="E71" s="444"/>
      <c r="F71" s="444"/>
      <c r="G71" s="444"/>
      <c r="H71" s="444"/>
      <c r="I71" s="80"/>
      <c r="J71" s="80"/>
      <c r="K71" s="98"/>
    </row>
    <row r="72" spans="2:47" ht="50" customHeight="1">
      <c r="C72" s="1"/>
    </row>
    <row r="73" spans="2:47" ht="50" customHeight="1">
      <c r="C73" s="1"/>
    </row>
    <row r="74" spans="2:47" ht="49.5" customHeight="1">
      <c r="C74" s="1"/>
    </row>
    <row r="75" spans="2:47" ht="50" customHeight="1">
      <c r="C75" s="1"/>
    </row>
    <row r="76" spans="2:47" ht="50" customHeight="1">
      <c r="C76" s="1"/>
    </row>
    <row r="77" spans="2:47" ht="50" customHeight="1">
      <c r="C77" s="1"/>
    </row>
    <row r="78" spans="2:47">
      <c r="C78" s="1"/>
    </row>
    <row r="79" spans="2:47">
      <c r="C79" s="1"/>
    </row>
    <row r="80" spans="2:47">
      <c r="C80" s="1"/>
    </row>
    <row r="81" spans="3:3">
      <c r="C81" s="1"/>
    </row>
    <row r="82" spans="3:3">
      <c r="C82" s="1"/>
    </row>
    <row r="83" spans="3:3">
      <c r="C83" s="1"/>
    </row>
    <row r="84" spans="3:3">
      <c r="C84" s="1"/>
    </row>
    <row r="85" spans="3:3">
      <c r="C85" s="1"/>
    </row>
    <row r="86" spans="3:3">
      <c r="C86" s="1"/>
    </row>
    <row r="87" spans="3:3">
      <c r="C87" s="1"/>
    </row>
    <row r="88" spans="3:3">
      <c r="C88" s="1"/>
    </row>
    <row r="89" spans="3:3">
      <c r="C89" s="1"/>
    </row>
    <row r="90" spans="3:3">
      <c r="C90" s="1"/>
    </row>
    <row r="91" spans="3:3">
      <c r="C91" s="1"/>
    </row>
    <row r="92" spans="3:3">
      <c r="C92" s="1"/>
    </row>
    <row r="93" spans="3:3">
      <c r="C93" s="1"/>
    </row>
    <row r="94" spans="3:3">
      <c r="C94" s="1"/>
    </row>
    <row r="95" spans="3:3">
      <c r="C95" s="1"/>
    </row>
    <row r="96" spans="3:3">
      <c r="C96" s="1"/>
    </row>
    <row r="97" spans="3:3">
      <c r="C97" s="1"/>
    </row>
    <row r="98" spans="3:3">
      <c r="C98" s="1"/>
    </row>
    <row r="99" spans="3:3">
      <c r="C99" s="1"/>
    </row>
    <row r="100" spans="3:3">
      <c r="C100" s="1"/>
    </row>
    <row r="101" spans="3:3">
      <c r="C101" s="1"/>
    </row>
    <row r="102" spans="3:3">
      <c r="C102" s="1"/>
    </row>
    <row r="103" spans="3:3">
      <c r="C103" s="1"/>
    </row>
    <row r="104" spans="3:3">
      <c r="C104" s="1"/>
    </row>
    <row r="105" spans="3:3">
      <c r="C105" s="1"/>
    </row>
    <row r="106" spans="3:3">
      <c r="C106" s="1"/>
    </row>
    <row r="107" spans="3:3">
      <c r="C107" s="1"/>
    </row>
    <row r="108" spans="3:3">
      <c r="C108" s="1"/>
    </row>
    <row r="109" spans="3:3">
      <c r="C109" s="1"/>
    </row>
    <row r="110" spans="3:3">
      <c r="C110" s="1"/>
    </row>
    <row r="111" spans="3:3">
      <c r="C111" s="1"/>
    </row>
    <row r="112" spans="3:3">
      <c r="C112" s="1"/>
    </row>
    <row r="113" spans="3:3">
      <c r="C113" s="1"/>
    </row>
    <row r="114" spans="3:3">
      <c r="C114" s="1"/>
    </row>
    <row r="115" spans="3:3">
      <c r="C115" s="1"/>
    </row>
    <row r="116" spans="3:3">
      <c r="C116" s="1"/>
    </row>
    <row r="117" spans="3:3">
      <c r="C117" s="1"/>
    </row>
    <row r="118" spans="3:3">
      <c r="C118" s="1"/>
    </row>
    <row r="119" spans="3:3">
      <c r="C119" s="1"/>
    </row>
  </sheetData>
  <mergeCells count="83">
    <mergeCell ref="C3:J3"/>
    <mergeCell ref="C4:J4"/>
    <mergeCell ref="G6:H6"/>
    <mergeCell ref="E6:F6"/>
    <mergeCell ref="E18:F18"/>
    <mergeCell ref="G18:H18"/>
    <mergeCell ref="G7:H7"/>
    <mergeCell ref="E7:F7"/>
    <mergeCell ref="E8:F8"/>
    <mergeCell ref="E19:F21"/>
    <mergeCell ref="G19:H19"/>
    <mergeCell ref="G20:H20"/>
    <mergeCell ref="G21:H21"/>
    <mergeCell ref="C15:I15"/>
    <mergeCell ref="D16:J16"/>
    <mergeCell ref="C42:C46"/>
    <mergeCell ref="E42:F42"/>
    <mergeCell ref="G8:H8"/>
    <mergeCell ref="D11:J11"/>
    <mergeCell ref="E12:I12"/>
    <mergeCell ref="E13:I13"/>
    <mergeCell ref="G22:H22"/>
    <mergeCell ref="E24:F24"/>
    <mergeCell ref="G24:H24"/>
    <mergeCell ref="E25:F25"/>
    <mergeCell ref="G25:H25"/>
    <mergeCell ref="D19:D24"/>
    <mergeCell ref="D25:D27"/>
    <mergeCell ref="E31:I31"/>
    <mergeCell ref="C33:I33"/>
    <mergeCell ref="D34:J38"/>
    <mergeCell ref="E22:F22"/>
    <mergeCell ref="E41:F41"/>
    <mergeCell ref="G41:H41"/>
    <mergeCell ref="G45:H45"/>
    <mergeCell ref="G26:H26"/>
    <mergeCell ref="E27:F27"/>
    <mergeCell ref="G27:H27"/>
    <mergeCell ref="E30:I30"/>
    <mergeCell ref="E26:F26"/>
    <mergeCell ref="E23:F23"/>
    <mergeCell ref="G23:H23"/>
    <mergeCell ref="D42:D43"/>
    <mergeCell ref="D44:D45"/>
    <mergeCell ref="E57:I57"/>
    <mergeCell ref="E58:I58"/>
    <mergeCell ref="C60:D60"/>
    <mergeCell ref="E60:J60"/>
    <mergeCell ref="E48:I48"/>
    <mergeCell ref="E49:I49"/>
    <mergeCell ref="E50:F50"/>
    <mergeCell ref="G50:H50"/>
    <mergeCell ref="G42:H42"/>
    <mergeCell ref="E43:F43"/>
    <mergeCell ref="G43:H43"/>
    <mergeCell ref="E44:F44"/>
    <mergeCell ref="G44:H44"/>
    <mergeCell ref="E45:F45"/>
    <mergeCell ref="D63:E63"/>
    <mergeCell ref="H63:J63"/>
    <mergeCell ref="C51:C55"/>
    <mergeCell ref="E51:F51"/>
    <mergeCell ref="G51:H51"/>
    <mergeCell ref="E52:F52"/>
    <mergeCell ref="G52:H52"/>
    <mergeCell ref="E53:F53"/>
    <mergeCell ref="G53:H53"/>
    <mergeCell ref="E54:F54"/>
    <mergeCell ref="G54:H54"/>
    <mergeCell ref="D51:D52"/>
    <mergeCell ref="D53:D54"/>
    <mergeCell ref="D70:E70"/>
    <mergeCell ref="D67:E67"/>
    <mergeCell ref="H67:J67"/>
    <mergeCell ref="D68:E68"/>
    <mergeCell ref="H68:J68"/>
    <mergeCell ref="D69:E69"/>
    <mergeCell ref="D64:E64"/>
    <mergeCell ref="H64:J64"/>
    <mergeCell ref="D65:E65"/>
    <mergeCell ref="H65:J65"/>
    <mergeCell ref="D66:E66"/>
    <mergeCell ref="H66:J66"/>
  </mergeCells>
  <dataValidations count="5">
    <dataValidation type="list" allowBlank="1" showInputMessage="1" showErrorMessage="1" sqref="F42 F51 E19 E51:E54 E42:E45 E22:E27" xr:uid="{00000000-0002-0000-05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I6 I18 I41 I50" xr:uid="{00000000-0002-0000-0500-000001000000}"/>
    <dataValidation allowBlank="1" showInputMessage="1" showErrorMessage="1" prompt="Refers to the progress expected to be reached at project finalization. " sqref="G6:H6 G18:H18 G41:H41 G50:H50" xr:uid="{00000000-0002-0000-0500-000002000000}"/>
    <dataValidation allowBlank="1" showInputMessage="1" showErrorMessage="1" prompt="Please use the drop-down menu to fill this section" sqref="E6:F6 E18:F18 E41:F41 E50:F50" xr:uid="{00000000-0002-0000-0500-000003000000}"/>
    <dataValidation allowBlank="1" showInputMessage="1" showErrorMessage="1" prompt="Report the project components/outcomes as in the project document " sqref="D6 D18 D41 D50" xr:uid="{00000000-0002-0000-0500-000004000000}"/>
  </dataValidations>
  <hyperlinks>
    <hyperlink ref="E49" r:id="rId1" xr:uid="{00000000-0004-0000-0500-000000000000}"/>
    <hyperlink ref="E58" r:id="rId2" xr:uid="{00000000-0004-0000-0500-000001000000}"/>
  </hyperlinks>
  <pageMargins left="0.2" right="0.21" top="0.17" bottom="0.17" header="0.17" footer="0.17"/>
  <pageSetup orientation="landscape"/>
  <legacyDrawing r:id="rId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B1:K16"/>
  <sheetViews>
    <sheetView topLeftCell="F13" zoomScale="175" zoomScaleNormal="175" zoomScalePageLayoutView="175" workbookViewId="0">
      <selection activeCell="F10" sqref="F10"/>
    </sheetView>
  </sheetViews>
  <sheetFormatPr defaultColWidth="8.6328125" defaultRowHeight="14"/>
  <cols>
    <col min="1" max="1" width="3.08984375" style="1" customWidth="1"/>
    <col min="2" max="2" width="1.6328125" style="1" customWidth="1"/>
    <col min="3" max="3" width="30.453125" style="1" customWidth="1"/>
    <col min="4" max="4" width="11.453125" style="1" customWidth="1"/>
    <col min="5" max="5" width="19.453125" style="1" customWidth="1"/>
    <col min="6" max="6" width="28" style="1" customWidth="1"/>
    <col min="7" max="7" width="108.08984375" style="1" customWidth="1"/>
    <col min="8" max="8" width="34.453125" style="1" customWidth="1"/>
    <col min="9" max="9" width="3.08984375" style="1" customWidth="1"/>
    <col min="10" max="16384" width="8.6328125" style="1"/>
  </cols>
  <sheetData>
    <row r="1" spans="2:11" ht="20" customHeight="1" thickBot="1"/>
    <row r="2" spans="2:11" ht="21" customHeight="1" thickBot="1">
      <c r="B2" s="67"/>
      <c r="C2" s="68"/>
      <c r="D2" s="69"/>
      <c r="E2" s="69"/>
      <c r="F2" s="69"/>
      <c r="G2" s="69"/>
      <c r="H2" s="69"/>
      <c r="I2" s="70"/>
    </row>
    <row r="3" spans="2:11" ht="24" customHeight="1" thickBot="1">
      <c r="B3" s="5"/>
      <c r="C3" s="573" t="s">
        <v>930</v>
      </c>
      <c r="D3" s="722"/>
      <c r="E3" s="722"/>
      <c r="F3" s="722"/>
      <c r="G3" s="722"/>
      <c r="H3" s="723"/>
      <c r="I3" s="71"/>
    </row>
    <row r="4" spans="2:11">
      <c r="B4" s="72"/>
      <c r="C4" s="724"/>
      <c r="D4" s="724"/>
      <c r="E4" s="724"/>
      <c r="F4" s="724"/>
      <c r="G4" s="724"/>
      <c r="H4" s="724"/>
      <c r="I4" s="73"/>
    </row>
    <row r="5" spans="2:11" ht="14.5" thickBot="1">
      <c r="B5" s="72"/>
      <c r="C5" s="725"/>
      <c r="D5" s="725"/>
      <c r="E5" s="725"/>
      <c r="F5" s="725"/>
      <c r="G5" s="725"/>
      <c r="H5" s="725"/>
      <c r="I5" s="73"/>
    </row>
    <row r="6" spans="2:11" ht="30" customHeight="1">
      <c r="B6" s="72"/>
      <c r="C6" s="88" t="s">
        <v>231</v>
      </c>
      <c r="D6" s="726" t="s">
        <v>230</v>
      </c>
      <c r="E6" s="726"/>
      <c r="F6" s="445" t="s">
        <v>229</v>
      </c>
      <c r="G6" s="445" t="s">
        <v>251</v>
      </c>
      <c r="H6" s="446" t="s">
        <v>257</v>
      </c>
      <c r="I6" s="73"/>
    </row>
    <row r="7" spans="2:11" ht="150" customHeight="1">
      <c r="B7" s="72"/>
      <c r="C7" s="89" t="s">
        <v>1044</v>
      </c>
      <c r="D7" s="727" t="s">
        <v>919</v>
      </c>
      <c r="E7" s="727"/>
      <c r="F7" s="447" t="s">
        <v>809</v>
      </c>
      <c r="G7" s="447" t="s">
        <v>1141</v>
      </c>
      <c r="H7" s="448" t="s">
        <v>1045</v>
      </c>
      <c r="I7" s="73"/>
      <c r="K7" s="86"/>
    </row>
    <row r="8" spans="2:11" ht="81.75" customHeight="1">
      <c r="B8" s="72"/>
      <c r="C8" s="90" t="s">
        <v>806</v>
      </c>
      <c r="D8" s="728" t="s">
        <v>807</v>
      </c>
      <c r="E8" s="728"/>
      <c r="F8" s="91"/>
      <c r="G8" s="92"/>
      <c r="H8" s="93" t="s">
        <v>810</v>
      </c>
      <c r="I8" s="73"/>
    </row>
    <row r="9" spans="2:11" ht="126.5">
      <c r="B9" s="76"/>
      <c r="C9" s="94" t="s">
        <v>1085</v>
      </c>
      <c r="D9" s="727" t="s">
        <v>786</v>
      </c>
      <c r="E9" s="727"/>
      <c r="F9" s="447" t="s">
        <v>1174</v>
      </c>
      <c r="G9" s="449" t="s">
        <v>1142</v>
      </c>
      <c r="H9" s="448" t="s">
        <v>787</v>
      </c>
      <c r="I9" s="77"/>
    </row>
    <row r="10" spans="2:11" ht="115.75" customHeight="1">
      <c r="B10" s="76"/>
      <c r="C10" s="94" t="s">
        <v>1086</v>
      </c>
      <c r="D10" s="727" t="s">
        <v>922</v>
      </c>
      <c r="E10" s="727"/>
      <c r="F10" s="447" t="s">
        <v>788</v>
      </c>
      <c r="G10" s="449" t="s">
        <v>1140</v>
      </c>
      <c r="H10" s="448" t="s">
        <v>789</v>
      </c>
      <c r="I10" s="77"/>
    </row>
    <row r="11" spans="2:11" ht="408" customHeight="1">
      <c r="B11" s="76"/>
      <c r="C11" s="94" t="s">
        <v>1087</v>
      </c>
      <c r="D11" s="727" t="s">
        <v>790</v>
      </c>
      <c r="E11" s="727"/>
      <c r="F11" s="447" t="s">
        <v>791</v>
      </c>
      <c r="G11" s="449" t="s">
        <v>1170</v>
      </c>
      <c r="H11" s="448" t="s">
        <v>792</v>
      </c>
      <c r="I11" s="77"/>
    </row>
    <row r="12" spans="2:11" ht="72.75" customHeight="1">
      <c r="B12" s="76"/>
      <c r="C12" s="90" t="s">
        <v>812</v>
      </c>
      <c r="D12" s="730" t="s">
        <v>808</v>
      </c>
      <c r="E12" s="730"/>
      <c r="F12" s="450"/>
      <c r="G12" s="450"/>
      <c r="H12" s="451" t="s">
        <v>1173</v>
      </c>
      <c r="I12" s="77"/>
    </row>
    <row r="13" spans="2:11" ht="138">
      <c r="B13" s="76"/>
      <c r="C13" s="94" t="s">
        <v>914</v>
      </c>
      <c r="D13" s="727" t="s">
        <v>917</v>
      </c>
      <c r="E13" s="727"/>
      <c r="F13" s="447" t="s">
        <v>793</v>
      </c>
      <c r="G13" s="447" t="s">
        <v>1139</v>
      </c>
      <c r="H13" s="448" t="s">
        <v>918</v>
      </c>
      <c r="I13" s="77"/>
    </row>
    <row r="14" spans="2:11" ht="195.5">
      <c r="B14" s="76"/>
      <c r="C14" s="94" t="s">
        <v>915</v>
      </c>
      <c r="D14" s="727" t="s">
        <v>916</v>
      </c>
      <c r="E14" s="727"/>
      <c r="F14" s="447" t="s">
        <v>794</v>
      </c>
      <c r="G14" s="447" t="s">
        <v>1171</v>
      </c>
      <c r="H14" s="448" t="s">
        <v>1172</v>
      </c>
      <c r="I14" s="77"/>
    </row>
    <row r="15" spans="2:11" ht="138.5" thickBot="1">
      <c r="B15" s="76"/>
      <c r="C15" s="452" t="s">
        <v>1088</v>
      </c>
      <c r="D15" s="729" t="s">
        <v>795</v>
      </c>
      <c r="E15" s="729"/>
      <c r="F15" s="453" t="s">
        <v>796</v>
      </c>
      <c r="G15" s="453" t="s">
        <v>1138</v>
      </c>
      <c r="H15" s="454" t="s">
        <v>797</v>
      </c>
      <c r="I15" s="77"/>
    </row>
    <row r="16" spans="2:11" ht="14.5" thickBot="1">
      <c r="B16" s="78"/>
      <c r="C16" s="87"/>
      <c r="D16" s="87"/>
      <c r="E16" s="87"/>
      <c r="F16" s="87"/>
      <c r="G16" s="87"/>
      <c r="H16" s="87"/>
      <c r="I16" s="81"/>
    </row>
  </sheetData>
  <mergeCells count="13">
    <mergeCell ref="D10:E10"/>
    <mergeCell ref="D11:E11"/>
    <mergeCell ref="D15:E15"/>
    <mergeCell ref="D13:E13"/>
    <mergeCell ref="D14:E14"/>
    <mergeCell ref="D12:E12"/>
    <mergeCell ref="C3:H3"/>
    <mergeCell ref="C4:H4"/>
    <mergeCell ref="C5:H5"/>
    <mergeCell ref="D6:E6"/>
    <mergeCell ref="D9:E9"/>
    <mergeCell ref="D8:E8"/>
    <mergeCell ref="D7:E7"/>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B1:E38"/>
  <sheetViews>
    <sheetView topLeftCell="A31" zoomScale="160" zoomScaleNormal="160" zoomScalePageLayoutView="160" workbookViewId="0">
      <selection activeCell="D10" sqref="D10"/>
    </sheetView>
  </sheetViews>
  <sheetFormatPr defaultColWidth="8.6328125" defaultRowHeight="14"/>
  <cols>
    <col min="1" max="1" width="3.36328125" style="1" customWidth="1"/>
    <col min="2" max="2" width="3.6328125" style="1" customWidth="1"/>
    <col min="3" max="3" width="45.36328125" style="1" customWidth="1"/>
    <col min="4" max="4" width="163.453125" style="1" customWidth="1"/>
    <col min="5" max="5" width="3.6328125" style="1" customWidth="1"/>
    <col min="6" max="16384" width="8.6328125" style="1"/>
  </cols>
  <sheetData>
    <row r="1" spans="2:5" ht="20" customHeight="1" thickBot="1"/>
    <row r="2" spans="2:5" ht="14.5" thickBot="1">
      <c r="B2" s="2"/>
      <c r="C2" s="3"/>
      <c r="D2" s="3"/>
      <c r="E2" s="4"/>
    </row>
    <row r="3" spans="2:5" ht="22" customHeight="1" thickBot="1">
      <c r="B3" s="5"/>
      <c r="C3" s="733" t="s">
        <v>240</v>
      </c>
      <c r="D3" s="734"/>
      <c r="E3" s="51"/>
    </row>
    <row r="4" spans="2:5" ht="14.5" thickBot="1">
      <c r="B4" s="5"/>
      <c r="C4" s="95"/>
      <c r="D4" s="95"/>
      <c r="E4" s="51"/>
    </row>
    <row r="5" spans="2:5" ht="22" customHeight="1">
      <c r="B5" s="5"/>
      <c r="C5" s="99" t="s">
        <v>241</v>
      </c>
      <c r="D5" s="100" t="s">
        <v>242</v>
      </c>
      <c r="E5" s="51"/>
    </row>
    <row r="6" spans="2:5" ht="84">
      <c r="B6" s="5"/>
      <c r="C6" s="101" t="s">
        <v>265</v>
      </c>
      <c r="D6" s="339" t="s">
        <v>1154</v>
      </c>
      <c r="E6" s="51"/>
    </row>
    <row r="7" spans="2:5" ht="62" customHeight="1">
      <c r="B7" s="5"/>
      <c r="C7" s="101" t="s">
        <v>266</v>
      </c>
      <c r="D7" s="339" t="s">
        <v>1136</v>
      </c>
      <c r="E7" s="51"/>
    </row>
    <row r="8" spans="2:5" ht="62" customHeight="1">
      <c r="B8" s="5"/>
      <c r="C8" s="103" t="s">
        <v>703</v>
      </c>
      <c r="D8" s="102" t="s">
        <v>1175</v>
      </c>
      <c r="E8" s="51"/>
    </row>
    <row r="9" spans="2:5" ht="62" customHeight="1">
      <c r="B9" s="5"/>
      <c r="C9" s="103" t="s">
        <v>699</v>
      </c>
      <c r="D9" s="102" t="s">
        <v>1137</v>
      </c>
      <c r="E9" s="51"/>
    </row>
    <row r="10" spans="2:5" ht="409" customHeight="1" thickBot="1">
      <c r="B10" s="5"/>
      <c r="C10" s="104" t="s">
        <v>798</v>
      </c>
      <c r="D10" s="539" t="s">
        <v>1179</v>
      </c>
      <c r="E10" s="51"/>
    </row>
    <row r="11" spans="2:5" ht="40.25" customHeight="1" thickBot="1">
      <c r="B11" s="5"/>
      <c r="C11" s="732"/>
      <c r="D11" s="732"/>
      <c r="E11" s="51"/>
    </row>
    <row r="12" spans="2:5" ht="19" customHeight="1" thickBot="1">
      <c r="B12" s="5"/>
      <c r="C12" s="455" t="s">
        <v>243</v>
      </c>
      <c r="D12" s="455" t="s">
        <v>242</v>
      </c>
      <c r="E12" s="51"/>
    </row>
    <row r="13" spans="2:5" ht="18" customHeight="1" thickBot="1">
      <c r="B13" s="5"/>
      <c r="C13" s="731" t="s">
        <v>263</v>
      </c>
      <c r="D13" s="731"/>
      <c r="E13" s="51"/>
    </row>
    <row r="14" spans="2:5" ht="208" customHeight="1">
      <c r="B14" s="5"/>
      <c r="C14" s="105" t="s">
        <v>799</v>
      </c>
      <c r="D14" s="106" t="s">
        <v>1176</v>
      </c>
      <c r="E14" s="51"/>
    </row>
    <row r="15" spans="2:5" ht="131" customHeight="1" thickBot="1">
      <c r="B15" s="5"/>
      <c r="C15" s="317" t="s">
        <v>800</v>
      </c>
      <c r="D15" s="398" t="s">
        <v>1153</v>
      </c>
      <c r="E15" s="51"/>
    </row>
    <row r="16" spans="2:5" ht="18" customHeight="1" thickBot="1">
      <c r="B16" s="5"/>
      <c r="C16" s="731" t="s">
        <v>622</v>
      </c>
      <c r="D16" s="731"/>
      <c r="E16" s="51"/>
    </row>
    <row r="17" spans="2:5" ht="136" customHeight="1">
      <c r="B17" s="5"/>
      <c r="C17" s="105" t="s">
        <v>801</v>
      </c>
      <c r="D17" s="106" t="s">
        <v>1177</v>
      </c>
      <c r="E17" s="51"/>
    </row>
    <row r="18" spans="2:5" ht="154" customHeight="1" thickBot="1">
      <c r="B18" s="5"/>
      <c r="C18" s="317" t="s">
        <v>802</v>
      </c>
      <c r="D18" s="398" t="s">
        <v>1075</v>
      </c>
      <c r="E18" s="51"/>
    </row>
    <row r="19" spans="2:5" ht="18" customHeight="1" thickBot="1">
      <c r="B19" s="5"/>
      <c r="C19" s="731" t="s">
        <v>264</v>
      </c>
      <c r="D19" s="731"/>
      <c r="E19" s="51"/>
    </row>
    <row r="20" spans="2:5" ht="96" customHeight="1">
      <c r="B20" s="5"/>
      <c r="C20" s="105" t="s">
        <v>803</v>
      </c>
      <c r="D20" s="106" t="s">
        <v>985</v>
      </c>
      <c r="E20" s="51"/>
    </row>
    <row r="21" spans="2:5" ht="85" customHeight="1" thickBot="1">
      <c r="B21" s="5"/>
      <c r="C21" s="317" t="s">
        <v>262</v>
      </c>
      <c r="D21" s="398" t="s">
        <v>1155</v>
      </c>
      <c r="E21" s="51"/>
    </row>
    <row r="22" spans="2:5" ht="18" customHeight="1" thickBot="1">
      <c r="B22" s="5"/>
      <c r="C22" s="731" t="s">
        <v>244</v>
      </c>
      <c r="D22" s="731"/>
      <c r="E22" s="51"/>
    </row>
    <row r="23" spans="2:5" ht="102" customHeight="1">
      <c r="B23" s="5"/>
      <c r="C23" s="105" t="s">
        <v>245</v>
      </c>
      <c r="D23" s="106" t="s">
        <v>986</v>
      </c>
      <c r="E23" s="51"/>
    </row>
    <row r="24" spans="2:5" ht="94" customHeight="1">
      <c r="B24" s="5"/>
      <c r="C24" s="318" t="s">
        <v>246</v>
      </c>
      <c r="D24" s="316" t="s">
        <v>987</v>
      </c>
      <c r="E24" s="51"/>
    </row>
    <row r="25" spans="2:5" ht="163" customHeight="1" thickBot="1">
      <c r="B25" s="5"/>
      <c r="C25" s="317" t="s">
        <v>247</v>
      </c>
      <c r="D25" s="398" t="s">
        <v>1090</v>
      </c>
      <c r="E25" s="51"/>
    </row>
    <row r="26" spans="2:5" ht="18" customHeight="1" thickBot="1">
      <c r="B26" s="5"/>
      <c r="C26" s="731" t="s">
        <v>248</v>
      </c>
      <c r="D26" s="731"/>
      <c r="E26" s="51"/>
    </row>
    <row r="27" spans="2:5" ht="77" customHeight="1">
      <c r="B27" s="5"/>
      <c r="C27" s="441" t="s">
        <v>267</v>
      </c>
      <c r="D27" s="456" t="s">
        <v>984</v>
      </c>
      <c r="E27" s="51"/>
    </row>
    <row r="28" spans="2:5" ht="116" customHeight="1">
      <c r="B28" s="5"/>
      <c r="C28" s="318" t="s">
        <v>804</v>
      </c>
      <c r="D28" s="316" t="s">
        <v>1152</v>
      </c>
      <c r="E28" s="51"/>
    </row>
    <row r="29" spans="2:5" ht="109" customHeight="1">
      <c r="B29" s="5"/>
      <c r="C29" s="318" t="s">
        <v>805</v>
      </c>
      <c r="D29" s="316" t="s">
        <v>1178</v>
      </c>
      <c r="E29" s="51"/>
    </row>
    <row r="30" spans="2:5" ht="160" customHeight="1">
      <c r="B30" s="5"/>
      <c r="C30" s="318" t="s">
        <v>268</v>
      </c>
      <c r="D30" s="316" t="s">
        <v>1151</v>
      </c>
      <c r="E30" s="51"/>
    </row>
    <row r="31" spans="2:5" ht="80.25" customHeight="1">
      <c r="B31" s="5"/>
      <c r="C31" s="318" t="s">
        <v>249</v>
      </c>
      <c r="D31" s="316" t="s">
        <v>1149</v>
      </c>
      <c r="E31" s="51"/>
    </row>
    <row r="32" spans="2:5" ht="56.5" thickBot="1">
      <c r="B32" s="5"/>
      <c r="C32" s="317" t="s">
        <v>269</v>
      </c>
      <c r="D32" s="398" t="s">
        <v>1150</v>
      </c>
      <c r="E32" s="51"/>
    </row>
    <row r="33" spans="2:5" ht="18" customHeight="1" thickBot="1">
      <c r="B33" s="5"/>
      <c r="C33" s="731" t="s">
        <v>700</v>
      </c>
      <c r="D33" s="731"/>
      <c r="E33" s="51"/>
    </row>
    <row r="34" spans="2:5" ht="89" customHeight="1" thickBot="1">
      <c r="B34" s="96"/>
      <c r="C34" s="457" t="s">
        <v>701</v>
      </c>
      <c r="D34" s="458" t="s">
        <v>983</v>
      </c>
      <c r="E34" s="51"/>
    </row>
    <row r="35" spans="2:5" ht="18" customHeight="1" thickBot="1">
      <c r="B35" s="5"/>
      <c r="C35" s="731" t="s">
        <v>702</v>
      </c>
      <c r="D35" s="731"/>
      <c r="E35" s="51"/>
    </row>
    <row r="36" spans="2:5" ht="50" customHeight="1">
      <c r="B36" s="5"/>
      <c r="C36" s="105" t="s">
        <v>923</v>
      </c>
      <c r="D36" s="459"/>
      <c r="E36" s="51"/>
    </row>
    <row r="37" spans="2:5" ht="44" customHeight="1" thickBot="1">
      <c r="B37" s="5"/>
      <c r="C37" s="317" t="s">
        <v>1089</v>
      </c>
      <c r="D37" s="460"/>
      <c r="E37" s="51"/>
    </row>
    <row r="38" spans="2:5" ht="14.5" thickBot="1">
      <c r="B38" s="97"/>
      <c r="C38" s="80"/>
      <c r="D38" s="80"/>
      <c r="E38" s="98"/>
    </row>
  </sheetData>
  <mergeCells count="9">
    <mergeCell ref="C33:D33"/>
    <mergeCell ref="C35:D35"/>
    <mergeCell ref="C11:D11"/>
    <mergeCell ref="C26:D26"/>
    <mergeCell ref="C3:D3"/>
    <mergeCell ref="C13:D13"/>
    <mergeCell ref="C19:D19"/>
    <mergeCell ref="C22:D22"/>
    <mergeCell ref="C16:D16"/>
  </mergeCells>
  <pageMargins left="0.25" right="0.25" top="0.18" bottom="0.17" header="0.17" footer="0.17"/>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34820" r:id="rId3" name="Check Box 4">
              <controlPr defaultSize="0" autoFill="0" autoLine="0" autoPict="0">
                <anchor moveWithCells="1" sizeWithCells="1">
                  <from>
                    <xdr:col>3</xdr:col>
                    <xdr:colOff>0</xdr:colOff>
                    <xdr:row>35</xdr:row>
                    <xdr:rowOff>0</xdr:rowOff>
                  </from>
                  <to>
                    <xdr:col>3</xdr:col>
                    <xdr:colOff>590550</xdr:colOff>
                    <xdr:row>35</xdr:row>
                    <xdr:rowOff>336550</xdr:rowOff>
                  </to>
                </anchor>
              </controlPr>
            </control>
          </mc:Choice>
        </mc:AlternateContent>
        <mc:AlternateContent xmlns:mc="http://schemas.openxmlformats.org/markup-compatibility/2006">
          <mc:Choice Requires="x14">
            <control shapeId="34821" r:id="rId4" name="Check Box 5">
              <controlPr defaultSize="0" autoFill="0" autoLine="0" autoPict="0">
                <anchor moveWithCells="1" sizeWithCells="1">
                  <from>
                    <xdr:col>3</xdr:col>
                    <xdr:colOff>635000</xdr:colOff>
                    <xdr:row>35</xdr:row>
                    <xdr:rowOff>0</xdr:rowOff>
                  </from>
                  <to>
                    <xdr:col>3</xdr:col>
                    <xdr:colOff>1219200</xdr:colOff>
                    <xdr:row>35</xdr:row>
                    <xdr:rowOff>336550</xdr:rowOff>
                  </to>
                </anchor>
              </controlPr>
            </control>
          </mc:Choice>
        </mc:AlternateContent>
        <mc:AlternateContent xmlns:mc="http://schemas.openxmlformats.org/markup-compatibility/2006">
          <mc:Choice Requires="x14">
            <control shapeId="34822" r:id="rId5" name="Check Box 6">
              <controlPr defaultSize="0" autoFill="0" autoLine="0" autoPict="0">
                <anchor moveWithCells="1" sizeWithCells="1">
                  <from>
                    <xdr:col>2</xdr:col>
                    <xdr:colOff>3016250</xdr:colOff>
                    <xdr:row>35</xdr:row>
                    <xdr:rowOff>0</xdr:rowOff>
                  </from>
                  <to>
                    <xdr:col>3</xdr:col>
                    <xdr:colOff>508000</xdr:colOff>
                    <xdr:row>35</xdr:row>
                    <xdr:rowOff>336550</xdr:rowOff>
                  </to>
                </anchor>
              </controlPr>
            </control>
          </mc:Choice>
        </mc:AlternateContent>
        <mc:AlternateContent xmlns:mc="http://schemas.openxmlformats.org/markup-compatibility/2006">
          <mc:Choice Requires="x14">
            <control shapeId="34823" r:id="rId6" name="Check Box 7">
              <controlPr defaultSize="0" autoFill="0" autoLine="0" autoPict="0">
                <anchor moveWithCells="1" sizeWithCells="1">
                  <from>
                    <xdr:col>3</xdr:col>
                    <xdr:colOff>558800</xdr:colOff>
                    <xdr:row>35</xdr:row>
                    <xdr:rowOff>0</xdr:rowOff>
                  </from>
                  <to>
                    <xdr:col>3</xdr:col>
                    <xdr:colOff>1219200</xdr:colOff>
                    <xdr:row>35</xdr:row>
                    <xdr:rowOff>336550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pageSetUpPr fitToPage="1"/>
  </sheetPr>
  <dimension ref="B1:V346"/>
  <sheetViews>
    <sheetView showGridLines="0" topLeftCell="D24" workbookViewId="0">
      <selection activeCell="P18" sqref="P18:S18"/>
    </sheetView>
  </sheetViews>
  <sheetFormatPr defaultColWidth="8.453125" defaultRowHeight="14" outlineLevelRow="1"/>
  <cols>
    <col min="1" max="1" width="3" style="182" customWidth="1"/>
    <col min="2" max="2" width="30.453125" style="182" customWidth="1"/>
    <col min="3" max="3" width="57.36328125" style="182" customWidth="1"/>
    <col min="4" max="4" width="34.453125" style="182" customWidth="1"/>
    <col min="5" max="5" width="32" style="182" customWidth="1"/>
    <col min="6" max="6" width="26.453125" style="182" customWidth="1"/>
    <col min="7" max="7" width="26.453125" style="182" bestFit="1" customWidth="1"/>
    <col min="8" max="8" width="30" style="182" customWidth="1"/>
    <col min="9" max="9" width="28.453125" style="182" customWidth="1"/>
    <col min="10" max="10" width="25.453125" style="182" customWidth="1"/>
    <col min="11" max="11" width="31" style="182" bestFit="1" customWidth="1"/>
    <col min="12" max="12" width="30.453125" style="182" customWidth="1"/>
    <col min="13" max="13" width="27.453125" style="182" bestFit="1" customWidth="1"/>
    <col min="14" max="14" width="25" style="182" customWidth="1"/>
    <col min="15" max="15" width="25.453125" style="182" bestFit="1" customWidth="1"/>
    <col min="16" max="16" width="30.453125" style="182" customWidth="1"/>
    <col min="17" max="17" width="27.453125" style="182" bestFit="1" customWidth="1"/>
    <col min="18" max="18" width="24.453125" style="182" customWidth="1"/>
    <col min="19" max="19" width="23.453125" style="182" bestFit="1" customWidth="1"/>
    <col min="20" max="20" width="27.453125" style="182" customWidth="1"/>
    <col min="21" max="16384" width="8.453125" style="182"/>
  </cols>
  <sheetData>
    <row r="1" spans="2:19" ht="14.5" thickBot="1"/>
    <row r="2" spans="2:19" ht="25.5">
      <c r="B2" s="183"/>
      <c r="C2" s="756"/>
      <c r="D2" s="756"/>
      <c r="E2" s="756"/>
      <c r="F2" s="756"/>
      <c r="G2" s="756"/>
      <c r="H2" s="184"/>
      <c r="I2" s="184"/>
      <c r="J2" s="184"/>
      <c r="K2" s="184"/>
      <c r="L2" s="184"/>
      <c r="M2" s="184"/>
      <c r="N2" s="184"/>
      <c r="O2" s="184"/>
      <c r="P2" s="184"/>
      <c r="Q2" s="184"/>
      <c r="R2" s="184"/>
      <c r="S2" s="185"/>
    </row>
    <row r="3" spans="2:19" ht="26" customHeight="1">
      <c r="B3" s="186"/>
      <c r="C3" s="761" t="s">
        <v>950</v>
      </c>
      <c r="D3" s="762"/>
      <c r="E3" s="762"/>
      <c r="F3" s="762"/>
      <c r="G3" s="763"/>
      <c r="H3" s="122"/>
      <c r="I3" s="122"/>
      <c r="J3" s="122"/>
      <c r="K3" s="122"/>
      <c r="L3" s="122"/>
      <c r="M3" s="122"/>
      <c r="N3" s="122"/>
      <c r="O3" s="122"/>
      <c r="P3" s="122"/>
      <c r="Q3" s="122"/>
      <c r="R3" s="122"/>
      <c r="S3" s="187"/>
    </row>
    <row r="4" spans="2:19" ht="25.5">
      <c r="B4" s="186"/>
      <c r="C4" s="188"/>
      <c r="D4" s="188"/>
      <c r="E4" s="188"/>
      <c r="F4" s="188"/>
      <c r="G4" s="188"/>
      <c r="H4" s="122"/>
      <c r="I4" s="122"/>
      <c r="J4" s="122"/>
      <c r="K4" s="122"/>
      <c r="L4" s="122"/>
      <c r="M4" s="122"/>
      <c r="N4" s="122"/>
      <c r="O4" s="122"/>
      <c r="P4" s="122"/>
      <c r="Q4" s="122"/>
      <c r="R4" s="122"/>
      <c r="S4" s="187"/>
    </row>
    <row r="5" spans="2:19" ht="19" customHeight="1" thickBot="1">
      <c r="B5" s="189"/>
      <c r="C5" s="122"/>
      <c r="D5" s="122"/>
      <c r="E5" s="122"/>
      <c r="F5" s="122"/>
      <c r="G5" s="122"/>
      <c r="H5" s="122"/>
      <c r="I5" s="122"/>
      <c r="J5" s="122"/>
      <c r="K5" s="122"/>
      <c r="L5" s="122"/>
      <c r="M5" s="122"/>
      <c r="N5" s="122"/>
      <c r="O5" s="122"/>
      <c r="P5" s="122"/>
      <c r="Q5" s="122"/>
      <c r="R5" s="122"/>
      <c r="S5" s="187"/>
    </row>
    <row r="6" spans="2:19" ht="60" customHeight="1">
      <c r="B6" s="757" t="s">
        <v>931</v>
      </c>
      <c r="C6" s="758"/>
      <c r="D6" s="758"/>
      <c r="E6" s="758"/>
      <c r="F6" s="758"/>
      <c r="G6" s="758"/>
      <c r="H6" s="190"/>
      <c r="I6" s="190"/>
      <c r="J6" s="190"/>
      <c r="K6" s="190"/>
      <c r="L6" s="190"/>
      <c r="M6" s="190"/>
      <c r="N6" s="190"/>
      <c r="O6" s="190"/>
      <c r="P6" s="190"/>
      <c r="Q6" s="190"/>
      <c r="R6" s="190"/>
      <c r="S6" s="191"/>
    </row>
    <row r="7" spans="2:19" ht="30" customHeight="1" thickBot="1">
      <c r="B7" s="759" t="s">
        <v>760</v>
      </c>
      <c r="C7" s="760"/>
      <c r="D7" s="760"/>
      <c r="E7" s="760"/>
      <c r="F7" s="760"/>
      <c r="G7" s="760"/>
      <c r="H7" s="192"/>
      <c r="I7" s="192"/>
      <c r="J7" s="192"/>
      <c r="K7" s="192"/>
      <c r="L7" s="192"/>
      <c r="M7" s="192"/>
      <c r="N7" s="192"/>
      <c r="O7" s="192"/>
      <c r="P7" s="192"/>
      <c r="Q7" s="192"/>
      <c r="R7" s="192"/>
      <c r="S7" s="193"/>
    </row>
    <row r="9" spans="2:19" ht="20">
      <c r="B9" s="897" t="s">
        <v>272</v>
      </c>
      <c r="C9" s="897"/>
    </row>
    <row r="10" spans="2:19" ht="14.5" thickBot="1"/>
    <row r="11" spans="2:19" ht="50" customHeight="1">
      <c r="B11" s="194" t="s">
        <v>273</v>
      </c>
      <c r="C11" s="195" t="s">
        <v>811</v>
      </c>
    </row>
    <row r="12" spans="2:19" ht="50" customHeight="1">
      <c r="B12" s="196" t="s">
        <v>253</v>
      </c>
      <c r="C12" s="197" t="s">
        <v>932</v>
      </c>
    </row>
    <row r="13" spans="2:19" ht="50" customHeight="1">
      <c r="B13" s="196" t="s">
        <v>619</v>
      </c>
      <c r="C13" s="197" t="s">
        <v>560</v>
      </c>
    </row>
    <row r="14" spans="2:19" ht="50" customHeight="1">
      <c r="B14" s="196" t="s">
        <v>274</v>
      </c>
      <c r="C14" s="197" t="s">
        <v>58</v>
      </c>
    </row>
    <row r="15" spans="2:19" ht="50" customHeight="1">
      <c r="B15" s="196" t="s">
        <v>275</v>
      </c>
      <c r="C15" s="197" t="s">
        <v>562</v>
      </c>
    </row>
    <row r="16" spans="2:19" ht="50" customHeight="1" thickBot="1">
      <c r="B16" s="198" t="s">
        <v>276</v>
      </c>
      <c r="C16" s="199" t="s">
        <v>969</v>
      </c>
    </row>
    <row r="17" spans="2:22" ht="14.5" thickBot="1">
      <c r="B17" s="200"/>
      <c r="C17" s="200"/>
    </row>
    <row r="18" spans="2:22" ht="40" customHeight="1" thickBot="1">
      <c r="B18" s="200"/>
      <c r="C18" s="200"/>
      <c r="D18" s="898" t="s">
        <v>277</v>
      </c>
      <c r="E18" s="899"/>
      <c r="F18" s="899"/>
      <c r="G18" s="900"/>
      <c r="H18" s="898" t="s">
        <v>278</v>
      </c>
      <c r="I18" s="899"/>
      <c r="J18" s="899"/>
      <c r="K18" s="900"/>
      <c r="L18" s="898" t="s">
        <v>279</v>
      </c>
      <c r="M18" s="899"/>
      <c r="N18" s="899"/>
      <c r="O18" s="900"/>
      <c r="P18" s="898" t="s">
        <v>280</v>
      </c>
      <c r="Q18" s="899"/>
      <c r="R18" s="899"/>
      <c r="S18" s="900"/>
    </row>
    <row r="19" spans="2:22" ht="45" customHeight="1" thickBot="1">
      <c r="B19" s="784" t="s">
        <v>281</v>
      </c>
      <c r="C19" s="901" t="s">
        <v>938</v>
      </c>
      <c r="D19" s="201"/>
      <c r="E19" s="364" t="s">
        <v>282</v>
      </c>
      <c r="F19" s="202" t="s">
        <v>283</v>
      </c>
      <c r="G19" s="203" t="s">
        <v>284</v>
      </c>
      <c r="H19" s="204"/>
      <c r="I19" s="364" t="s">
        <v>282</v>
      </c>
      <c r="J19" s="202" t="s">
        <v>283</v>
      </c>
      <c r="K19" s="203" t="s">
        <v>284</v>
      </c>
      <c r="L19" s="204"/>
      <c r="M19" s="364" t="s">
        <v>282</v>
      </c>
      <c r="N19" s="202" t="s">
        <v>283</v>
      </c>
      <c r="O19" s="203" t="s">
        <v>284</v>
      </c>
      <c r="P19" s="204"/>
      <c r="Q19" s="364" t="s">
        <v>282</v>
      </c>
      <c r="R19" s="202" t="s">
        <v>283</v>
      </c>
      <c r="S19" s="203" t="s">
        <v>284</v>
      </c>
      <c r="T19" s="205"/>
      <c r="U19" s="205"/>
      <c r="V19" s="205"/>
    </row>
    <row r="20" spans="2:22" ht="40.5" customHeight="1">
      <c r="B20" s="804"/>
      <c r="C20" s="902"/>
      <c r="D20" s="206" t="s">
        <v>285</v>
      </c>
      <c r="E20" s="207">
        <v>253</v>
      </c>
      <c r="F20" s="208">
        <v>0</v>
      </c>
      <c r="G20" s="209">
        <v>253</v>
      </c>
      <c r="H20" s="206" t="s">
        <v>285</v>
      </c>
      <c r="I20" s="210">
        <v>25000</v>
      </c>
      <c r="J20" s="211">
        <v>21300</v>
      </c>
      <c r="K20" s="212">
        <v>3700</v>
      </c>
      <c r="L20" s="213" t="s">
        <v>285</v>
      </c>
      <c r="M20" s="464">
        <v>24154</v>
      </c>
      <c r="N20" s="465">
        <v>23680</v>
      </c>
      <c r="O20" s="466">
        <v>476</v>
      </c>
      <c r="P20" s="213" t="s">
        <v>285</v>
      </c>
      <c r="Q20" s="210"/>
      <c r="R20" s="211"/>
      <c r="S20" s="212"/>
    </row>
    <row r="21" spans="2:22" ht="39.75" customHeight="1">
      <c r="B21" s="804"/>
      <c r="C21" s="902"/>
      <c r="D21" s="214" t="s">
        <v>286</v>
      </c>
      <c r="E21" s="215">
        <v>0.62</v>
      </c>
      <c r="F21" s="215">
        <v>0.5</v>
      </c>
      <c r="G21" s="216">
        <v>0.62</v>
      </c>
      <c r="H21" s="214" t="s">
        <v>286</v>
      </c>
      <c r="I21" s="217">
        <v>0.5</v>
      </c>
      <c r="J21" s="217">
        <v>0.5</v>
      </c>
      <c r="K21" s="218">
        <v>0.5</v>
      </c>
      <c r="L21" s="219" t="s">
        <v>286</v>
      </c>
      <c r="M21" s="463">
        <v>0.56999999999999995</v>
      </c>
      <c r="N21" s="220">
        <v>0.63</v>
      </c>
      <c r="O21" s="221">
        <v>0.51</v>
      </c>
      <c r="P21" s="219" t="s">
        <v>286</v>
      </c>
      <c r="Q21" s="220"/>
      <c r="R21" s="220"/>
      <c r="S21" s="221"/>
    </row>
    <row r="22" spans="2:22" ht="37.5" customHeight="1" thickBot="1">
      <c r="B22" s="805"/>
      <c r="C22" s="903"/>
      <c r="D22" s="222" t="s">
        <v>287</v>
      </c>
      <c r="E22" s="223">
        <v>0.22</v>
      </c>
      <c r="F22" s="223">
        <v>0.35</v>
      </c>
      <c r="G22" s="224">
        <v>0.22</v>
      </c>
      <c r="H22" s="222" t="s">
        <v>287</v>
      </c>
      <c r="I22" s="225">
        <v>0.35</v>
      </c>
      <c r="J22" s="225">
        <v>0.35</v>
      </c>
      <c r="K22" s="226">
        <v>0.35</v>
      </c>
      <c r="L22" s="227" t="s">
        <v>287</v>
      </c>
      <c r="M22" s="228">
        <v>0.34</v>
      </c>
      <c r="N22" s="228">
        <v>0.37</v>
      </c>
      <c r="O22" s="229">
        <v>0.22</v>
      </c>
      <c r="P22" s="227" t="s">
        <v>287</v>
      </c>
      <c r="Q22" s="228"/>
      <c r="R22" s="228"/>
      <c r="S22" s="229"/>
    </row>
    <row r="23" spans="2:22" ht="14.75" customHeight="1" thickBot="1">
      <c r="B23" s="200"/>
      <c r="C23" s="200"/>
      <c r="Q23" s="230"/>
      <c r="R23" s="230"/>
      <c r="S23" s="230"/>
    </row>
    <row r="24" spans="2:22" ht="40" customHeight="1" thickBot="1">
      <c r="B24" s="200"/>
      <c r="C24" s="200"/>
      <c r="D24" s="800" t="s">
        <v>277</v>
      </c>
      <c r="E24" s="801"/>
      <c r="F24" s="801"/>
      <c r="G24" s="802"/>
      <c r="H24" s="800" t="s">
        <v>278</v>
      </c>
      <c r="I24" s="801"/>
      <c r="J24" s="801"/>
      <c r="K24" s="802"/>
      <c r="L24" s="800" t="s">
        <v>279</v>
      </c>
      <c r="M24" s="801"/>
      <c r="N24" s="801"/>
      <c r="O24" s="802"/>
      <c r="P24" s="800" t="s">
        <v>280</v>
      </c>
      <c r="Q24" s="801"/>
      <c r="R24" s="801"/>
      <c r="S24" s="802"/>
    </row>
    <row r="25" spans="2:22" ht="47.25" customHeight="1" thickBot="1">
      <c r="B25" s="784" t="s">
        <v>288</v>
      </c>
      <c r="C25" s="786" t="s">
        <v>289</v>
      </c>
      <c r="D25" s="888" t="s">
        <v>290</v>
      </c>
      <c r="E25" s="889"/>
      <c r="F25" s="231" t="s">
        <v>291</v>
      </c>
      <c r="G25" s="232" t="s">
        <v>292</v>
      </c>
      <c r="H25" s="890" t="s">
        <v>290</v>
      </c>
      <c r="I25" s="891"/>
      <c r="J25" s="233" t="s">
        <v>291</v>
      </c>
      <c r="K25" s="234" t="s">
        <v>292</v>
      </c>
      <c r="L25" s="890" t="s">
        <v>290</v>
      </c>
      <c r="M25" s="891"/>
      <c r="N25" s="233" t="s">
        <v>291</v>
      </c>
      <c r="O25" s="234" t="s">
        <v>292</v>
      </c>
      <c r="P25" s="890" t="s">
        <v>290</v>
      </c>
      <c r="Q25" s="891"/>
      <c r="R25" s="233" t="s">
        <v>291</v>
      </c>
      <c r="S25" s="234" t="s">
        <v>292</v>
      </c>
    </row>
    <row r="26" spans="2:22" ht="51" customHeight="1">
      <c r="B26" s="804"/>
      <c r="C26" s="810"/>
      <c r="D26" s="235" t="s">
        <v>285</v>
      </c>
      <c r="E26" s="236"/>
      <c r="F26" s="892"/>
      <c r="G26" s="894"/>
      <c r="H26" s="237" t="s">
        <v>285</v>
      </c>
      <c r="I26" s="238"/>
      <c r="J26" s="896"/>
      <c r="K26" s="904"/>
      <c r="L26" s="237" t="s">
        <v>285</v>
      </c>
      <c r="M26" s="238"/>
      <c r="N26" s="896"/>
      <c r="O26" s="904"/>
      <c r="P26" s="237" t="s">
        <v>285</v>
      </c>
      <c r="Q26" s="238"/>
      <c r="R26" s="896"/>
      <c r="S26" s="904"/>
    </row>
    <row r="27" spans="2:22" ht="51" customHeight="1">
      <c r="B27" s="785"/>
      <c r="C27" s="787"/>
      <c r="D27" s="119" t="s">
        <v>293</v>
      </c>
      <c r="E27" s="239"/>
      <c r="F27" s="893"/>
      <c r="G27" s="895"/>
      <c r="H27" s="115" t="s">
        <v>293</v>
      </c>
      <c r="I27" s="240"/>
      <c r="J27" s="865"/>
      <c r="K27" s="867"/>
      <c r="L27" s="115" t="s">
        <v>293</v>
      </c>
      <c r="M27" s="240"/>
      <c r="N27" s="865"/>
      <c r="O27" s="867"/>
      <c r="P27" s="115" t="s">
        <v>293</v>
      </c>
      <c r="Q27" s="240"/>
      <c r="R27" s="865"/>
      <c r="S27" s="867"/>
    </row>
    <row r="28" spans="2:22" ht="45.5" customHeight="1">
      <c r="B28" s="843" t="s">
        <v>294</v>
      </c>
      <c r="C28" s="826" t="s">
        <v>295</v>
      </c>
      <c r="D28" s="241" t="s">
        <v>296</v>
      </c>
      <c r="E28" s="108" t="s">
        <v>276</v>
      </c>
      <c r="F28" s="108" t="s">
        <v>297</v>
      </c>
      <c r="G28" s="113" t="s">
        <v>298</v>
      </c>
      <c r="H28" s="362" t="s">
        <v>296</v>
      </c>
      <c r="I28" s="111" t="s">
        <v>276</v>
      </c>
      <c r="J28" s="111" t="s">
        <v>297</v>
      </c>
      <c r="K28" s="114" t="s">
        <v>298</v>
      </c>
      <c r="L28" s="362" t="s">
        <v>296</v>
      </c>
      <c r="M28" s="111" t="s">
        <v>276</v>
      </c>
      <c r="N28" s="111" t="s">
        <v>297</v>
      </c>
      <c r="O28" s="114" t="s">
        <v>298</v>
      </c>
      <c r="P28" s="362" t="s">
        <v>296</v>
      </c>
      <c r="Q28" s="111" t="s">
        <v>276</v>
      </c>
      <c r="R28" s="111" t="s">
        <v>297</v>
      </c>
      <c r="S28" s="114" t="s">
        <v>298</v>
      </c>
    </row>
    <row r="29" spans="2:22" ht="30" customHeight="1">
      <c r="B29" s="844"/>
      <c r="C29" s="827"/>
      <c r="D29" s="242"/>
      <c r="E29" s="243"/>
      <c r="F29" s="243"/>
      <c r="G29" s="244"/>
      <c r="H29" s="245"/>
      <c r="I29" s="246"/>
      <c r="J29" s="245"/>
      <c r="K29" s="247" t="s">
        <v>502</v>
      </c>
      <c r="L29" s="245"/>
      <c r="M29" s="246"/>
      <c r="N29" s="245"/>
      <c r="O29" s="247"/>
      <c r="P29" s="245"/>
      <c r="Q29" s="246"/>
      <c r="R29" s="245"/>
      <c r="S29" s="247"/>
    </row>
    <row r="30" spans="2:22" ht="36.75" customHeight="1" outlineLevel="1">
      <c r="B30" s="844"/>
      <c r="C30" s="827"/>
      <c r="D30" s="241" t="s">
        <v>296</v>
      </c>
      <c r="E30" s="108" t="s">
        <v>276</v>
      </c>
      <c r="F30" s="108" t="s">
        <v>297</v>
      </c>
      <c r="G30" s="113" t="s">
        <v>298</v>
      </c>
      <c r="H30" s="362" t="s">
        <v>296</v>
      </c>
      <c r="I30" s="111" t="s">
        <v>276</v>
      </c>
      <c r="J30" s="111" t="s">
        <v>297</v>
      </c>
      <c r="K30" s="114" t="s">
        <v>298</v>
      </c>
      <c r="L30" s="362" t="s">
        <v>296</v>
      </c>
      <c r="M30" s="111" t="s">
        <v>276</v>
      </c>
      <c r="N30" s="111" t="s">
        <v>297</v>
      </c>
      <c r="O30" s="114" t="s">
        <v>298</v>
      </c>
      <c r="P30" s="362" t="s">
        <v>296</v>
      </c>
      <c r="Q30" s="111" t="s">
        <v>276</v>
      </c>
      <c r="R30" s="111" t="s">
        <v>297</v>
      </c>
      <c r="S30" s="114" t="s">
        <v>298</v>
      </c>
    </row>
    <row r="31" spans="2:22" ht="30" customHeight="1" outlineLevel="1">
      <c r="B31" s="844"/>
      <c r="C31" s="827"/>
      <c r="D31" s="242"/>
      <c r="E31" s="243"/>
      <c r="F31" s="243"/>
      <c r="G31" s="244"/>
      <c r="H31" s="245"/>
      <c r="I31" s="246"/>
      <c r="J31" s="245"/>
      <c r="K31" s="247"/>
      <c r="L31" s="245"/>
      <c r="M31" s="246"/>
      <c r="N31" s="245"/>
      <c r="O31" s="247"/>
      <c r="P31" s="245"/>
      <c r="Q31" s="246"/>
      <c r="R31" s="245"/>
      <c r="S31" s="247"/>
    </row>
    <row r="32" spans="2:22" ht="36" customHeight="1" outlineLevel="1">
      <c r="B32" s="844"/>
      <c r="C32" s="827"/>
      <c r="D32" s="241" t="s">
        <v>296</v>
      </c>
      <c r="E32" s="108" t="s">
        <v>276</v>
      </c>
      <c r="F32" s="108" t="s">
        <v>297</v>
      </c>
      <c r="G32" s="113" t="s">
        <v>298</v>
      </c>
      <c r="H32" s="362" t="s">
        <v>296</v>
      </c>
      <c r="I32" s="111" t="s">
        <v>276</v>
      </c>
      <c r="J32" s="111" t="s">
        <v>297</v>
      </c>
      <c r="K32" s="114" t="s">
        <v>298</v>
      </c>
      <c r="L32" s="362" t="s">
        <v>296</v>
      </c>
      <c r="M32" s="111" t="s">
        <v>276</v>
      </c>
      <c r="N32" s="111" t="s">
        <v>297</v>
      </c>
      <c r="O32" s="114" t="s">
        <v>298</v>
      </c>
      <c r="P32" s="362" t="s">
        <v>296</v>
      </c>
      <c r="Q32" s="111" t="s">
        <v>276</v>
      </c>
      <c r="R32" s="111" t="s">
        <v>297</v>
      </c>
      <c r="S32" s="114" t="s">
        <v>298</v>
      </c>
    </row>
    <row r="33" spans="2:19" ht="30" customHeight="1" outlineLevel="1">
      <c r="B33" s="844"/>
      <c r="C33" s="827"/>
      <c r="D33" s="242"/>
      <c r="E33" s="243"/>
      <c r="F33" s="243"/>
      <c r="G33" s="244"/>
      <c r="H33" s="245"/>
      <c r="I33" s="246"/>
      <c r="J33" s="245"/>
      <c r="K33" s="247"/>
      <c r="L33" s="245"/>
      <c r="M33" s="246"/>
      <c r="N33" s="245"/>
      <c r="O33" s="247"/>
      <c r="P33" s="245"/>
      <c r="Q33" s="246"/>
      <c r="R33" s="245"/>
      <c r="S33" s="247"/>
    </row>
    <row r="34" spans="2:19" ht="39" customHeight="1" outlineLevel="1">
      <c r="B34" s="844"/>
      <c r="C34" s="827"/>
      <c r="D34" s="241" t="s">
        <v>296</v>
      </c>
      <c r="E34" s="108" t="s">
        <v>276</v>
      </c>
      <c r="F34" s="108" t="s">
        <v>297</v>
      </c>
      <c r="G34" s="113" t="s">
        <v>298</v>
      </c>
      <c r="H34" s="362" t="s">
        <v>296</v>
      </c>
      <c r="I34" s="111" t="s">
        <v>276</v>
      </c>
      <c r="J34" s="111" t="s">
        <v>297</v>
      </c>
      <c r="K34" s="114" t="s">
        <v>298</v>
      </c>
      <c r="L34" s="362" t="s">
        <v>296</v>
      </c>
      <c r="M34" s="111" t="s">
        <v>276</v>
      </c>
      <c r="N34" s="111" t="s">
        <v>297</v>
      </c>
      <c r="O34" s="114" t="s">
        <v>298</v>
      </c>
      <c r="P34" s="362" t="s">
        <v>296</v>
      </c>
      <c r="Q34" s="111" t="s">
        <v>276</v>
      </c>
      <c r="R34" s="111" t="s">
        <v>297</v>
      </c>
      <c r="S34" s="114" t="s">
        <v>298</v>
      </c>
    </row>
    <row r="35" spans="2:19" ht="30" customHeight="1" outlineLevel="1">
      <c r="B35" s="844"/>
      <c r="C35" s="827"/>
      <c r="D35" s="242"/>
      <c r="E35" s="243"/>
      <c r="F35" s="243"/>
      <c r="G35" s="244"/>
      <c r="H35" s="245"/>
      <c r="I35" s="246"/>
      <c r="J35" s="245"/>
      <c r="K35" s="247"/>
      <c r="L35" s="245"/>
      <c r="M35" s="246"/>
      <c r="N35" s="245"/>
      <c r="O35" s="247"/>
      <c r="P35" s="245"/>
      <c r="Q35" s="246"/>
      <c r="R35" s="245"/>
      <c r="S35" s="247"/>
    </row>
    <row r="36" spans="2:19" ht="36.75" customHeight="1" outlineLevel="1">
      <c r="B36" s="844"/>
      <c r="C36" s="827"/>
      <c r="D36" s="241" t="s">
        <v>296</v>
      </c>
      <c r="E36" s="108" t="s">
        <v>276</v>
      </c>
      <c r="F36" s="108" t="s">
        <v>297</v>
      </c>
      <c r="G36" s="113" t="s">
        <v>298</v>
      </c>
      <c r="H36" s="362" t="s">
        <v>296</v>
      </c>
      <c r="I36" s="111" t="s">
        <v>276</v>
      </c>
      <c r="J36" s="111" t="s">
        <v>297</v>
      </c>
      <c r="K36" s="114" t="s">
        <v>298</v>
      </c>
      <c r="L36" s="362" t="s">
        <v>296</v>
      </c>
      <c r="M36" s="111" t="s">
        <v>276</v>
      </c>
      <c r="N36" s="111" t="s">
        <v>297</v>
      </c>
      <c r="O36" s="114" t="s">
        <v>298</v>
      </c>
      <c r="P36" s="362" t="s">
        <v>296</v>
      </c>
      <c r="Q36" s="111" t="s">
        <v>276</v>
      </c>
      <c r="R36" s="111" t="s">
        <v>297</v>
      </c>
      <c r="S36" s="114" t="s">
        <v>298</v>
      </c>
    </row>
    <row r="37" spans="2:19" ht="30" customHeight="1" outlineLevel="1">
      <c r="B37" s="830"/>
      <c r="C37" s="832"/>
      <c r="D37" s="242"/>
      <c r="E37" s="243"/>
      <c r="F37" s="243"/>
      <c r="G37" s="244"/>
      <c r="H37" s="245"/>
      <c r="I37" s="246"/>
      <c r="J37" s="245"/>
      <c r="K37" s="247"/>
      <c r="L37" s="245"/>
      <c r="M37" s="246"/>
      <c r="N37" s="245"/>
      <c r="O37" s="247"/>
      <c r="P37" s="245"/>
      <c r="Q37" s="246"/>
      <c r="R37" s="245"/>
      <c r="S37" s="247"/>
    </row>
    <row r="38" spans="2:19" ht="30" customHeight="1">
      <c r="B38" s="780" t="s">
        <v>299</v>
      </c>
      <c r="C38" s="766" t="s">
        <v>939</v>
      </c>
      <c r="D38" s="347" t="s">
        <v>300</v>
      </c>
      <c r="E38" s="108" t="s">
        <v>301</v>
      </c>
      <c r="F38" s="108" t="s">
        <v>302</v>
      </c>
      <c r="G38" s="244"/>
      <c r="H38" s="111" t="s">
        <v>300</v>
      </c>
      <c r="I38" s="111" t="s">
        <v>301</v>
      </c>
      <c r="J38" s="111" t="s">
        <v>302</v>
      </c>
      <c r="K38" s="247"/>
      <c r="L38" s="111" t="s">
        <v>300</v>
      </c>
      <c r="M38" s="111" t="s">
        <v>301</v>
      </c>
      <c r="N38" s="111" t="s">
        <v>302</v>
      </c>
      <c r="O38" s="247"/>
      <c r="P38" s="111" t="s">
        <v>300</v>
      </c>
      <c r="Q38" s="111" t="s">
        <v>301</v>
      </c>
      <c r="R38" s="111" t="s">
        <v>302</v>
      </c>
      <c r="S38" s="247"/>
    </row>
    <row r="39" spans="2:19" ht="30" customHeight="1">
      <c r="B39" s="781"/>
      <c r="C39" s="905"/>
      <c r="D39" s="882"/>
      <c r="E39" s="884"/>
      <c r="F39" s="108" t="s">
        <v>303</v>
      </c>
      <c r="G39" s="248"/>
      <c r="H39" s="876"/>
      <c r="I39" s="878"/>
      <c r="J39" s="111" t="s">
        <v>303</v>
      </c>
      <c r="K39" s="249"/>
      <c r="L39" s="876"/>
      <c r="M39" s="878"/>
      <c r="N39" s="111" t="s">
        <v>303</v>
      </c>
      <c r="O39" s="249"/>
      <c r="P39" s="876"/>
      <c r="Q39" s="878"/>
      <c r="R39" s="111" t="s">
        <v>303</v>
      </c>
      <c r="S39" s="249"/>
    </row>
    <row r="40" spans="2:19" ht="30" customHeight="1">
      <c r="B40" s="781"/>
      <c r="C40" s="905"/>
      <c r="D40" s="886"/>
      <c r="E40" s="887"/>
      <c r="F40" s="108" t="s">
        <v>304</v>
      </c>
      <c r="G40" s="244"/>
      <c r="H40" s="877"/>
      <c r="I40" s="879"/>
      <c r="J40" s="111" t="s">
        <v>304</v>
      </c>
      <c r="K40" s="247"/>
      <c r="L40" s="877"/>
      <c r="M40" s="879"/>
      <c r="N40" s="111" t="s">
        <v>304</v>
      </c>
      <c r="O40" s="247"/>
      <c r="P40" s="877"/>
      <c r="Q40" s="879"/>
      <c r="R40" s="111" t="s">
        <v>304</v>
      </c>
      <c r="S40" s="247"/>
    </row>
    <row r="41" spans="2:19" ht="30" customHeight="1" outlineLevel="1">
      <c r="B41" s="781"/>
      <c r="C41" s="905"/>
      <c r="D41" s="347" t="s">
        <v>300</v>
      </c>
      <c r="E41" s="108" t="s">
        <v>301</v>
      </c>
      <c r="F41" s="108" t="s">
        <v>302</v>
      </c>
      <c r="G41" s="244"/>
      <c r="H41" s="111" t="s">
        <v>300</v>
      </c>
      <c r="I41" s="111" t="s">
        <v>301</v>
      </c>
      <c r="J41" s="111" t="s">
        <v>302</v>
      </c>
      <c r="K41" s="247"/>
      <c r="L41" s="111" t="s">
        <v>300</v>
      </c>
      <c r="M41" s="111" t="s">
        <v>301</v>
      </c>
      <c r="N41" s="111" t="s">
        <v>302</v>
      </c>
      <c r="O41" s="247"/>
      <c r="P41" s="111" t="s">
        <v>300</v>
      </c>
      <c r="Q41" s="111" t="s">
        <v>301</v>
      </c>
      <c r="R41" s="111" t="s">
        <v>302</v>
      </c>
      <c r="S41" s="247"/>
    </row>
    <row r="42" spans="2:19" ht="30" customHeight="1" outlineLevel="1">
      <c r="B42" s="781"/>
      <c r="C42" s="905"/>
      <c r="D42" s="882"/>
      <c r="E42" s="884"/>
      <c r="F42" s="108" t="s">
        <v>303</v>
      </c>
      <c r="G42" s="248"/>
      <c r="H42" s="876"/>
      <c r="I42" s="878"/>
      <c r="J42" s="111" t="s">
        <v>303</v>
      </c>
      <c r="K42" s="249"/>
      <c r="L42" s="876"/>
      <c r="M42" s="878"/>
      <c r="N42" s="111" t="s">
        <v>303</v>
      </c>
      <c r="O42" s="249"/>
      <c r="P42" s="876"/>
      <c r="Q42" s="878"/>
      <c r="R42" s="111" t="s">
        <v>303</v>
      </c>
      <c r="S42" s="249"/>
    </row>
    <row r="43" spans="2:19" ht="30" customHeight="1" outlineLevel="1">
      <c r="B43" s="781"/>
      <c r="C43" s="905"/>
      <c r="D43" s="886"/>
      <c r="E43" s="887"/>
      <c r="F43" s="108" t="s">
        <v>304</v>
      </c>
      <c r="G43" s="244"/>
      <c r="H43" s="877"/>
      <c r="I43" s="879"/>
      <c r="J43" s="111" t="s">
        <v>304</v>
      </c>
      <c r="K43" s="247"/>
      <c r="L43" s="877"/>
      <c r="M43" s="879"/>
      <c r="N43" s="111" t="s">
        <v>304</v>
      </c>
      <c r="O43" s="247"/>
      <c r="P43" s="877"/>
      <c r="Q43" s="879"/>
      <c r="R43" s="111" t="s">
        <v>304</v>
      </c>
      <c r="S43" s="247"/>
    </row>
    <row r="44" spans="2:19" ht="30" customHeight="1" outlineLevel="1">
      <c r="B44" s="781"/>
      <c r="C44" s="905"/>
      <c r="D44" s="347" t="s">
        <v>300</v>
      </c>
      <c r="E44" s="108" t="s">
        <v>301</v>
      </c>
      <c r="F44" s="108" t="s">
        <v>302</v>
      </c>
      <c r="G44" s="244"/>
      <c r="H44" s="111" t="s">
        <v>300</v>
      </c>
      <c r="I44" s="111" t="s">
        <v>301</v>
      </c>
      <c r="J44" s="111" t="s">
        <v>302</v>
      </c>
      <c r="K44" s="247"/>
      <c r="L44" s="111" t="s">
        <v>300</v>
      </c>
      <c r="M44" s="111" t="s">
        <v>301</v>
      </c>
      <c r="N44" s="111" t="s">
        <v>302</v>
      </c>
      <c r="O44" s="247"/>
      <c r="P44" s="111" t="s">
        <v>300</v>
      </c>
      <c r="Q44" s="111" t="s">
        <v>301</v>
      </c>
      <c r="R44" s="111" t="s">
        <v>302</v>
      </c>
      <c r="S44" s="247"/>
    </row>
    <row r="45" spans="2:19" ht="30" customHeight="1" outlineLevel="1">
      <c r="B45" s="781"/>
      <c r="C45" s="905"/>
      <c r="D45" s="882"/>
      <c r="E45" s="884"/>
      <c r="F45" s="108" t="s">
        <v>303</v>
      </c>
      <c r="G45" s="248"/>
      <c r="H45" s="876"/>
      <c r="I45" s="878"/>
      <c r="J45" s="111" t="s">
        <v>303</v>
      </c>
      <c r="K45" s="249"/>
      <c r="L45" s="876"/>
      <c r="M45" s="878"/>
      <c r="N45" s="111" t="s">
        <v>303</v>
      </c>
      <c r="O45" s="249"/>
      <c r="P45" s="876"/>
      <c r="Q45" s="878"/>
      <c r="R45" s="111" t="s">
        <v>303</v>
      </c>
      <c r="S45" s="249"/>
    </row>
    <row r="46" spans="2:19" ht="30" customHeight="1" outlineLevel="1">
      <c r="B46" s="781"/>
      <c r="C46" s="905"/>
      <c r="D46" s="886"/>
      <c r="E46" s="887"/>
      <c r="F46" s="108" t="s">
        <v>304</v>
      </c>
      <c r="G46" s="244"/>
      <c r="H46" s="877"/>
      <c r="I46" s="879"/>
      <c r="J46" s="111" t="s">
        <v>304</v>
      </c>
      <c r="K46" s="247"/>
      <c r="L46" s="877"/>
      <c r="M46" s="879"/>
      <c r="N46" s="111" t="s">
        <v>304</v>
      </c>
      <c r="O46" s="247"/>
      <c r="P46" s="877"/>
      <c r="Q46" s="879"/>
      <c r="R46" s="111" t="s">
        <v>304</v>
      </c>
      <c r="S46" s="247"/>
    </row>
    <row r="47" spans="2:19" ht="30" customHeight="1" outlineLevel="1">
      <c r="B47" s="781"/>
      <c r="C47" s="905"/>
      <c r="D47" s="347" t="s">
        <v>300</v>
      </c>
      <c r="E47" s="108" t="s">
        <v>301</v>
      </c>
      <c r="F47" s="108" t="s">
        <v>302</v>
      </c>
      <c r="G47" s="244"/>
      <c r="H47" s="111" t="s">
        <v>300</v>
      </c>
      <c r="I47" s="111" t="s">
        <v>301</v>
      </c>
      <c r="J47" s="111" t="s">
        <v>302</v>
      </c>
      <c r="K47" s="247"/>
      <c r="L47" s="111" t="s">
        <v>300</v>
      </c>
      <c r="M47" s="111" t="s">
        <v>301</v>
      </c>
      <c r="N47" s="111" t="s">
        <v>302</v>
      </c>
      <c r="O47" s="247"/>
      <c r="P47" s="111" t="s">
        <v>300</v>
      </c>
      <c r="Q47" s="111" t="s">
        <v>301</v>
      </c>
      <c r="R47" s="111" t="s">
        <v>302</v>
      </c>
      <c r="S47" s="247"/>
    </row>
    <row r="48" spans="2:19" ht="30" customHeight="1" outlineLevel="1">
      <c r="B48" s="781"/>
      <c r="C48" s="905"/>
      <c r="D48" s="882"/>
      <c r="E48" s="884"/>
      <c r="F48" s="108" t="s">
        <v>303</v>
      </c>
      <c r="G48" s="248"/>
      <c r="H48" s="876"/>
      <c r="I48" s="878"/>
      <c r="J48" s="111" t="s">
        <v>303</v>
      </c>
      <c r="K48" s="249"/>
      <c r="L48" s="876"/>
      <c r="M48" s="878"/>
      <c r="N48" s="111" t="s">
        <v>303</v>
      </c>
      <c r="O48" s="249"/>
      <c r="P48" s="876"/>
      <c r="Q48" s="878"/>
      <c r="R48" s="111" t="s">
        <v>303</v>
      </c>
      <c r="S48" s="249"/>
    </row>
    <row r="49" spans="2:19" ht="30" customHeight="1" outlineLevel="1" thickBot="1">
      <c r="B49" s="782"/>
      <c r="C49" s="767"/>
      <c r="D49" s="883"/>
      <c r="E49" s="885"/>
      <c r="F49" s="250" t="s">
        <v>304</v>
      </c>
      <c r="G49" s="251"/>
      <c r="H49" s="880"/>
      <c r="I49" s="881"/>
      <c r="J49" s="252" t="s">
        <v>304</v>
      </c>
      <c r="K49" s="253"/>
      <c r="L49" s="880"/>
      <c r="M49" s="881"/>
      <c r="N49" s="252" t="s">
        <v>304</v>
      </c>
      <c r="O49" s="253"/>
      <c r="P49" s="880"/>
      <c r="Q49" s="881"/>
      <c r="R49" s="252" t="s">
        <v>304</v>
      </c>
      <c r="S49" s="253"/>
    </row>
    <row r="50" spans="2:19" ht="30" customHeight="1" thickBot="1">
      <c r="C50" s="254"/>
    </row>
    <row r="51" spans="2:19" ht="30" customHeight="1" thickBot="1">
      <c r="D51" s="800" t="s">
        <v>277</v>
      </c>
      <c r="E51" s="801"/>
      <c r="F51" s="801"/>
      <c r="G51" s="802"/>
      <c r="H51" s="800" t="s">
        <v>278</v>
      </c>
      <c r="I51" s="801"/>
      <c r="J51" s="801"/>
      <c r="K51" s="802"/>
      <c r="L51" s="800" t="s">
        <v>279</v>
      </c>
      <c r="M51" s="801"/>
      <c r="N51" s="801"/>
      <c r="O51" s="802"/>
      <c r="P51" s="800" t="s">
        <v>280</v>
      </c>
      <c r="Q51" s="801"/>
      <c r="R51" s="801"/>
      <c r="S51" s="802"/>
    </row>
    <row r="52" spans="2:19" ht="30" customHeight="1">
      <c r="B52" s="784" t="s">
        <v>305</v>
      </c>
      <c r="C52" s="786" t="s">
        <v>306</v>
      </c>
      <c r="D52" s="772" t="s">
        <v>307</v>
      </c>
      <c r="E52" s="834"/>
      <c r="F52" s="367" t="s">
        <v>276</v>
      </c>
      <c r="G52" s="368" t="s">
        <v>308</v>
      </c>
      <c r="H52" s="735" t="s">
        <v>307</v>
      </c>
      <c r="I52" s="834"/>
      <c r="J52" s="367" t="s">
        <v>276</v>
      </c>
      <c r="K52" s="368" t="s">
        <v>308</v>
      </c>
      <c r="L52" s="735" t="s">
        <v>307</v>
      </c>
      <c r="M52" s="834"/>
      <c r="N52" s="367" t="s">
        <v>276</v>
      </c>
      <c r="O52" s="368" t="s">
        <v>308</v>
      </c>
      <c r="P52" s="735" t="s">
        <v>307</v>
      </c>
      <c r="Q52" s="834"/>
      <c r="R52" s="367" t="s">
        <v>276</v>
      </c>
      <c r="S52" s="368" t="s">
        <v>308</v>
      </c>
    </row>
    <row r="53" spans="2:19" ht="45" customHeight="1">
      <c r="B53" s="804"/>
      <c r="C53" s="810"/>
      <c r="D53" s="255" t="s">
        <v>285</v>
      </c>
      <c r="E53" s="256">
        <v>35</v>
      </c>
      <c r="F53" s="868" t="s">
        <v>450</v>
      </c>
      <c r="G53" s="870" t="s">
        <v>456</v>
      </c>
      <c r="H53" s="257">
        <v>125</v>
      </c>
      <c r="I53" s="258"/>
      <c r="J53" s="864" t="s">
        <v>450</v>
      </c>
      <c r="K53" s="866" t="s">
        <v>456</v>
      </c>
      <c r="L53" s="257" t="s">
        <v>285</v>
      </c>
      <c r="M53" s="258">
        <v>83</v>
      </c>
      <c r="N53" s="864" t="s">
        <v>450</v>
      </c>
      <c r="O53" s="866" t="s">
        <v>456</v>
      </c>
      <c r="P53" s="257" t="s">
        <v>285</v>
      </c>
      <c r="Q53" s="258"/>
      <c r="R53" s="864"/>
      <c r="S53" s="866"/>
    </row>
    <row r="54" spans="2:19" ht="45" customHeight="1">
      <c r="B54" s="785"/>
      <c r="C54" s="787"/>
      <c r="D54" s="120" t="s">
        <v>293</v>
      </c>
      <c r="E54" s="259">
        <v>0.56999999999999995</v>
      </c>
      <c r="F54" s="869"/>
      <c r="G54" s="871"/>
      <c r="H54" s="115" t="s">
        <v>293</v>
      </c>
      <c r="I54" s="240">
        <v>0.5</v>
      </c>
      <c r="J54" s="865"/>
      <c r="K54" s="867"/>
      <c r="L54" s="115" t="s">
        <v>293</v>
      </c>
      <c r="M54" s="240">
        <v>0.63</v>
      </c>
      <c r="N54" s="865"/>
      <c r="O54" s="867"/>
      <c r="P54" s="115" t="s">
        <v>293</v>
      </c>
      <c r="Q54" s="240"/>
      <c r="R54" s="865"/>
      <c r="S54" s="867"/>
    </row>
    <row r="55" spans="2:19" ht="30" customHeight="1">
      <c r="B55" s="780" t="s">
        <v>309</v>
      </c>
      <c r="C55" s="766" t="s">
        <v>310</v>
      </c>
      <c r="D55" s="343" t="s">
        <v>311</v>
      </c>
      <c r="E55" s="343" t="s">
        <v>312</v>
      </c>
      <c r="F55" s="739" t="s">
        <v>313</v>
      </c>
      <c r="G55" s="744"/>
      <c r="H55" s="111" t="s">
        <v>311</v>
      </c>
      <c r="I55" s="343" t="s">
        <v>312</v>
      </c>
      <c r="J55" s="739" t="s">
        <v>313</v>
      </c>
      <c r="K55" s="744"/>
      <c r="L55" s="111" t="s">
        <v>311</v>
      </c>
      <c r="M55" s="343" t="s">
        <v>312</v>
      </c>
      <c r="N55" s="739" t="s">
        <v>313</v>
      </c>
      <c r="O55" s="744"/>
      <c r="P55" s="111" t="s">
        <v>311</v>
      </c>
      <c r="Q55" s="343" t="s">
        <v>312</v>
      </c>
      <c r="R55" s="739" t="s">
        <v>313</v>
      </c>
      <c r="S55" s="744"/>
    </row>
    <row r="56" spans="2:19" ht="30" customHeight="1">
      <c r="B56" s="781"/>
      <c r="C56" s="783"/>
      <c r="D56" s="260">
        <v>35</v>
      </c>
      <c r="E56" s="261">
        <v>0.56999999999999995</v>
      </c>
      <c r="F56" s="872" t="s">
        <v>426</v>
      </c>
      <c r="G56" s="873"/>
      <c r="H56" s="210">
        <v>125</v>
      </c>
      <c r="I56" s="262">
        <v>0.5</v>
      </c>
      <c r="J56" s="874" t="s">
        <v>426</v>
      </c>
      <c r="K56" s="875"/>
      <c r="L56" s="210">
        <v>83</v>
      </c>
      <c r="M56" s="262">
        <v>0.63</v>
      </c>
      <c r="N56" s="874" t="s">
        <v>426</v>
      </c>
      <c r="O56" s="875"/>
      <c r="P56" s="210"/>
      <c r="Q56" s="262"/>
      <c r="R56" s="874"/>
      <c r="S56" s="875"/>
    </row>
    <row r="57" spans="2:19" ht="30" customHeight="1">
      <c r="B57" s="781"/>
      <c r="C57" s="766" t="s">
        <v>314</v>
      </c>
      <c r="D57" s="121" t="s">
        <v>313</v>
      </c>
      <c r="E57" s="346" t="s">
        <v>297</v>
      </c>
      <c r="F57" s="108" t="s">
        <v>276</v>
      </c>
      <c r="G57" s="109" t="s">
        <v>308</v>
      </c>
      <c r="H57" s="110" t="s">
        <v>313</v>
      </c>
      <c r="I57" s="342" t="s">
        <v>297</v>
      </c>
      <c r="J57" s="111" t="s">
        <v>276</v>
      </c>
      <c r="K57" s="345" t="s">
        <v>308</v>
      </c>
      <c r="L57" s="110" t="s">
        <v>313</v>
      </c>
      <c r="M57" s="342" t="s">
        <v>297</v>
      </c>
      <c r="N57" s="111" t="s">
        <v>276</v>
      </c>
      <c r="O57" s="345" t="s">
        <v>308</v>
      </c>
      <c r="P57" s="110" t="s">
        <v>313</v>
      </c>
      <c r="Q57" s="342" t="s">
        <v>297</v>
      </c>
      <c r="R57" s="111" t="s">
        <v>276</v>
      </c>
      <c r="S57" s="345" t="s">
        <v>308</v>
      </c>
    </row>
    <row r="58" spans="2:19" ht="30" customHeight="1">
      <c r="B58" s="853"/>
      <c r="C58" s="783"/>
      <c r="D58" s="357"/>
      <c r="E58" s="263"/>
      <c r="F58" s="243"/>
      <c r="G58" s="264"/>
      <c r="H58" s="210"/>
      <c r="I58" s="365"/>
      <c r="J58" s="245"/>
      <c r="K58" s="344"/>
      <c r="L58" s="210"/>
      <c r="M58" s="365"/>
      <c r="N58" s="245"/>
      <c r="O58" s="344"/>
      <c r="P58" s="210"/>
      <c r="Q58" s="365"/>
      <c r="R58" s="245"/>
      <c r="S58" s="344"/>
    </row>
    <row r="59" spans="2:19" ht="30" customHeight="1">
      <c r="B59" s="793" t="s">
        <v>678</v>
      </c>
      <c r="C59" s="796" t="s">
        <v>759</v>
      </c>
      <c r="D59" s="121" t="s">
        <v>756</v>
      </c>
      <c r="E59" s="346" t="s">
        <v>297</v>
      </c>
      <c r="F59" s="108" t="s">
        <v>276</v>
      </c>
      <c r="G59" s="109" t="s">
        <v>308</v>
      </c>
      <c r="H59" s="110" t="s">
        <v>756</v>
      </c>
      <c r="I59" s="342" t="s">
        <v>297</v>
      </c>
      <c r="J59" s="111" t="s">
        <v>276</v>
      </c>
      <c r="K59" s="345" t="s">
        <v>308</v>
      </c>
      <c r="L59" s="110" t="s">
        <v>756</v>
      </c>
      <c r="M59" s="342" t="s">
        <v>297</v>
      </c>
      <c r="N59" s="111" t="s">
        <v>276</v>
      </c>
      <c r="O59" s="345" t="s">
        <v>308</v>
      </c>
      <c r="P59" s="110" t="s">
        <v>756</v>
      </c>
      <c r="Q59" s="342" t="s">
        <v>297</v>
      </c>
      <c r="R59" s="111" t="s">
        <v>276</v>
      </c>
      <c r="S59" s="345" t="s">
        <v>308</v>
      </c>
    </row>
    <row r="60" spans="2:19" ht="51.75" customHeight="1" thickBot="1">
      <c r="B60" s="794"/>
      <c r="C60" s="797"/>
      <c r="D60" s="359"/>
      <c r="E60" s="265"/>
      <c r="F60" s="266"/>
      <c r="G60" s="267"/>
      <c r="H60" s="268"/>
      <c r="I60" s="269"/>
      <c r="J60" s="270"/>
      <c r="K60" s="355"/>
      <c r="L60" s="268"/>
      <c r="M60" s="269"/>
      <c r="N60" s="270"/>
      <c r="O60" s="355"/>
      <c r="P60" s="268"/>
      <c r="Q60" s="269"/>
      <c r="R60" s="270"/>
      <c r="S60" s="355"/>
    </row>
    <row r="61" spans="2:19" ht="30" customHeight="1" thickBot="1">
      <c r="B61" s="271"/>
      <c r="C61" s="272"/>
    </row>
    <row r="62" spans="2:19" s="205" customFormat="1" ht="30" customHeight="1" thickBot="1">
      <c r="D62" s="800" t="s">
        <v>277</v>
      </c>
      <c r="E62" s="801"/>
      <c r="F62" s="801"/>
      <c r="G62" s="801"/>
      <c r="H62" s="800" t="s">
        <v>278</v>
      </c>
      <c r="I62" s="801"/>
      <c r="J62" s="801"/>
      <c r="K62" s="802"/>
      <c r="L62" s="801" t="s">
        <v>279</v>
      </c>
      <c r="M62" s="801"/>
      <c r="N62" s="801"/>
      <c r="O62" s="801"/>
      <c r="P62" s="800" t="s">
        <v>280</v>
      </c>
      <c r="Q62" s="801"/>
      <c r="R62" s="801"/>
      <c r="S62" s="802"/>
    </row>
    <row r="63" spans="2:19" s="205" customFormat="1" ht="30" customHeight="1">
      <c r="B63" s="784" t="s">
        <v>315</v>
      </c>
      <c r="C63" s="786" t="s">
        <v>316</v>
      </c>
      <c r="D63" s="861" t="s">
        <v>317</v>
      </c>
      <c r="E63" s="862"/>
      <c r="F63" s="735" t="s">
        <v>276</v>
      </c>
      <c r="G63" s="772"/>
      <c r="H63" s="863" t="s">
        <v>317</v>
      </c>
      <c r="I63" s="862"/>
      <c r="J63" s="735" t="s">
        <v>276</v>
      </c>
      <c r="K63" s="736"/>
      <c r="L63" s="863" t="s">
        <v>317</v>
      </c>
      <c r="M63" s="862"/>
      <c r="N63" s="735" t="s">
        <v>276</v>
      </c>
      <c r="O63" s="736"/>
      <c r="P63" s="863" t="s">
        <v>317</v>
      </c>
      <c r="Q63" s="862"/>
      <c r="R63" s="735" t="s">
        <v>276</v>
      </c>
      <c r="S63" s="736"/>
    </row>
    <row r="64" spans="2:19" s="205" customFormat="1" ht="36.75" customHeight="1">
      <c r="B64" s="785"/>
      <c r="C64" s="787"/>
      <c r="D64" s="856">
        <v>1</v>
      </c>
      <c r="E64" s="857"/>
      <c r="F64" s="806" t="s">
        <v>450</v>
      </c>
      <c r="G64" s="858"/>
      <c r="H64" s="859">
        <v>1</v>
      </c>
      <c r="I64" s="857"/>
      <c r="J64" s="779" t="s">
        <v>450</v>
      </c>
      <c r="K64" s="778"/>
      <c r="L64" s="860">
        <v>0.4</v>
      </c>
      <c r="M64" s="852"/>
      <c r="N64" s="779" t="s">
        <v>450</v>
      </c>
      <c r="O64" s="778"/>
      <c r="P64" s="776"/>
      <c r="Q64" s="852"/>
      <c r="R64" s="779"/>
      <c r="S64" s="778"/>
    </row>
    <row r="65" spans="2:19" s="205" customFormat="1" ht="45" customHeight="1">
      <c r="B65" s="780" t="s">
        <v>318</v>
      </c>
      <c r="C65" s="766" t="s">
        <v>621</v>
      </c>
      <c r="D65" s="343" t="s">
        <v>319</v>
      </c>
      <c r="E65" s="111" t="s">
        <v>320</v>
      </c>
      <c r="F65" s="739" t="s">
        <v>321</v>
      </c>
      <c r="G65" s="744"/>
      <c r="H65" s="112" t="s">
        <v>319</v>
      </c>
      <c r="I65" s="111" t="s">
        <v>320</v>
      </c>
      <c r="J65" s="854" t="s">
        <v>321</v>
      </c>
      <c r="K65" s="744"/>
      <c r="L65" s="112" t="s">
        <v>319</v>
      </c>
      <c r="M65" s="111" t="s">
        <v>320</v>
      </c>
      <c r="N65" s="854" t="s">
        <v>321</v>
      </c>
      <c r="O65" s="744"/>
      <c r="P65" s="112" t="s">
        <v>319</v>
      </c>
      <c r="Q65" s="111" t="s">
        <v>320</v>
      </c>
      <c r="R65" s="854" t="s">
        <v>321</v>
      </c>
      <c r="S65" s="744"/>
    </row>
    <row r="66" spans="2:19" s="205" customFormat="1" ht="27" customHeight="1">
      <c r="B66" s="853"/>
      <c r="C66" s="783"/>
      <c r="D66" s="260">
        <v>0</v>
      </c>
      <c r="E66" s="261">
        <v>0</v>
      </c>
      <c r="F66" s="855" t="s">
        <v>484</v>
      </c>
      <c r="G66" s="855"/>
      <c r="H66" s="210">
        <v>21300</v>
      </c>
      <c r="I66" s="262">
        <v>0.5</v>
      </c>
      <c r="J66" s="851" t="s">
        <v>457</v>
      </c>
      <c r="K66" s="738"/>
      <c r="L66" s="210">
        <v>615</v>
      </c>
      <c r="M66" s="262">
        <v>0.7</v>
      </c>
      <c r="N66" s="851" t="s">
        <v>457</v>
      </c>
      <c r="O66" s="738"/>
      <c r="P66" s="210"/>
      <c r="Q66" s="262"/>
      <c r="R66" s="851"/>
      <c r="S66" s="738"/>
    </row>
    <row r="67" spans="2:19" s="205" customFormat="1" ht="33.75" customHeight="1">
      <c r="B67" s="793" t="s">
        <v>679</v>
      </c>
      <c r="C67" s="766" t="s">
        <v>680</v>
      </c>
      <c r="D67" s="343" t="s">
        <v>681</v>
      </c>
      <c r="E67" s="111" t="s">
        <v>757</v>
      </c>
      <c r="F67" s="739" t="s">
        <v>321</v>
      </c>
      <c r="G67" s="744"/>
      <c r="H67" s="112" t="s">
        <v>682</v>
      </c>
      <c r="I67" s="111" t="s">
        <v>757</v>
      </c>
      <c r="J67" s="854" t="s">
        <v>321</v>
      </c>
      <c r="K67" s="744"/>
      <c r="L67" s="112" t="s">
        <v>682</v>
      </c>
      <c r="M67" s="111" t="s">
        <v>757</v>
      </c>
      <c r="N67" s="854" t="s">
        <v>321</v>
      </c>
      <c r="O67" s="744"/>
      <c r="P67" s="112" t="s">
        <v>682</v>
      </c>
      <c r="Q67" s="111" t="s">
        <v>757</v>
      </c>
      <c r="R67" s="854" t="s">
        <v>321</v>
      </c>
      <c r="S67" s="744"/>
    </row>
    <row r="68" spans="2:19" s="205" customFormat="1" ht="33.75" customHeight="1">
      <c r="B68" s="793"/>
      <c r="C68" s="783"/>
      <c r="D68" s="260">
        <v>2</v>
      </c>
      <c r="E68" s="261" t="s">
        <v>813</v>
      </c>
      <c r="F68" s="855" t="s">
        <v>473</v>
      </c>
      <c r="G68" s="855"/>
      <c r="H68" s="210">
        <v>7</v>
      </c>
      <c r="I68" s="262" t="s">
        <v>813</v>
      </c>
      <c r="J68" s="851" t="s">
        <v>457</v>
      </c>
      <c r="K68" s="738"/>
      <c r="L68" s="210">
        <v>7</v>
      </c>
      <c r="M68" s="262" t="s">
        <v>1062</v>
      </c>
      <c r="N68" s="851" t="s">
        <v>465</v>
      </c>
      <c r="O68" s="738"/>
      <c r="P68" s="210"/>
      <c r="Q68" s="262"/>
      <c r="R68" s="851"/>
      <c r="S68" s="738"/>
    </row>
    <row r="69" spans="2:19" s="205" customFormat="1" ht="33.75" customHeight="1">
      <c r="B69" s="793"/>
      <c r="C69" s="766" t="s">
        <v>683</v>
      </c>
      <c r="D69" s="343" t="s">
        <v>684</v>
      </c>
      <c r="E69" s="111" t="s">
        <v>313</v>
      </c>
      <c r="F69" s="739" t="s">
        <v>686</v>
      </c>
      <c r="G69" s="744"/>
      <c r="H69" s="112" t="s">
        <v>684</v>
      </c>
      <c r="I69" s="111" t="s">
        <v>685</v>
      </c>
      <c r="J69" s="854" t="s">
        <v>297</v>
      </c>
      <c r="K69" s="744"/>
      <c r="L69" s="112" t="s">
        <v>684</v>
      </c>
      <c r="M69" s="111" t="s">
        <v>685</v>
      </c>
      <c r="N69" s="854" t="s">
        <v>297</v>
      </c>
      <c r="O69" s="744"/>
      <c r="P69" s="112" t="s">
        <v>684</v>
      </c>
      <c r="Q69" s="111" t="s">
        <v>685</v>
      </c>
      <c r="R69" s="854" t="s">
        <v>297</v>
      </c>
      <c r="S69" s="744"/>
    </row>
    <row r="70" spans="2:19" s="205" customFormat="1" ht="33.75" customHeight="1" thickBot="1">
      <c r="B70" s="794"/>
      <c r="C70" s="767"/>
      <c r="D70" s="260">
        <v>1</v>
      </c>
      <c r="E70" s="261" t="s">
        <v>814</v>
      </c>
      <c r="F70" s="855" t="s">
        <v>448</v>
      </c>
      <c r="G70" s="855"/>
      <c r="H70" s="210">
        <v>8</v>
      </c>
      <c r="I70" s="262" t="s">
        <v>814</v>
      </c>
      <c r="J70" s="851" t="s">
        <v>448</v>
      </c>
      <c r="K70" s="738"/>
      <c r="L70" s="210">
        <v>12</v>
      </c>
      <c r="M70" s="262" t="s">
        <v>1091</v>
      </c>
      <c r="N70" s="851" t="s">
        <v>448</v>
      </c>
      <c r="O70" s="738"/>
      <c r="P70" s="210"/>
      <c r="Q70" s="262"/>
      <c r="R70" s="851"/>
      <c r="S70" s="738"/>
    </row>
    <row r="71" spans="2:19" s="205" customFormat="1" ht="37.5" customHeight="1" thickBot="1">
      <c r="C71" s="200"/>
      <c r="D71" s="800" t="s">
        <v>277</v>
      </c>
      <c r="E71" s="801"/>
      <c r="F71" s="801"/>
      <c r="G71" s="802"/>
      <c r="H71" s="800" t="s">
        <v>278</v>
      </c>
      <c r="I71" s="801"/>
      <c r="J71" s="801"/>
      <c r="K71" s="802"/>
      <c r="L71" s="800" t="s">
        <v>279</v>
      </c>
      <c r="M71" s="801"/>
      <c r="N71" s="801"/>
      <c r="O71" s="801"/>
      <c r="P71" s="801" t="s">
        <v>278</v>
      </c>
      <c r="Q71" s="801"/>
      <c r="R71" s="801"/>
      <c r="S71" s="802"/>
    </row>
    <row r="72" spans="2:19" s="205" customFormat="1" ht="37.5" customHeight="1">
      <c r="B72" s="784" t="s">
        <v>322</v>
      </c>
      <c r="C72" s="786" t="s">
        <v>323</v>
      </c>
      <c r="D72" s="348" t="s">
        <v>324</v>
      </c>
      <c r="E72" s="367" t="s">
        <v>325</v>
      </c>
      <c r="F72" s="735" t="s">
        <v>326</v>
      </c>
      <c r="G72" s="736"/>
      <c r="H72" s="340" t="s">
        <v>324</v>
      </c>
      <c r="I72" s="367" t="s">
        <v>325</v>
      </c>
      <c r="J72" s="735" t="s">
        <v>326</v>
      </c>
      <c r="K72" s="736"/>
      <c r="L72" s="340" t="s">
        <v>324</v>
      </c>
      <c r="M72" s="367" t="s">
        <v>325</v>
      </c>
      <c r="N72" s="735" t="s">
        <v>326</v>
      </c>
      <c r="O72" s="736"/>
      <c r="P72" s="340" t="s">
        <v>324</v>
      </c>
      <c r="Q72" s="367" t="s">
        <v>325</v>
      </c>
      <c r="R72" s="735" t="s">
        <v>326</v>
      </c>
      <c r="S72" s="736"/>
    </row>
    <row r="73" spans="2:19" s="205" customFormat="1" ht="44.25" customHeight="1">
      <c r="B73" s="804"/>
      <c r="C73" s="787"/>
      <c r="D73" s="273" t="s">
        <v>450</v>
      </c>
      <c r="E73" s="363" t="s">
        <v>448</v>
      </c>
      <c r="F73" s="849" t="s">
        <v>480</v>
      </c>
      <c r="G73" s="850"/>
      <c r="H73" s="258" t="s">
        <v>450</v>
      </c>
      <c r="I73" s="351" t="s">
        <v>448</v>
      </c>
      <c r="J73" s="737" t="s">
        <v>458</v>
      </c>
      <c r="K73" s="738"/>
      <c r="L73" s="258" t="s">
        <v>450</v>
      </c>
      <c r="M73" s="351" t="s">
        <v>448</v>
      </c>
      <c r="N73" s="737" t="s">
        <v>474</v>
      </c>
      <c r="O73" s="738"/>
      <c r="P73" s="258"/>
      <c r="Q73" s="351"/>
      <c r="R73" s="737"/>
      <c r="S73" s="738"/>
    </row>
    <row r="74" spans="2:19" s="205" customFormat="1" ht="36.75" customHeight="1">
      <c r="B74" s="804"/>
      <c r="C74" s="809" t="s">
        <v>940</v>
      </c>
      <c r="D74" s="343" t="s">
        <v>276</v>
      </c>
      <c r="E74" s="362" t="s">
        <v>327</v>
      </c>
      <c r="F74" s="739" t="s">
        <v>328</v>
      </c>
      <c r="G74" s="744"/>
      <c r="H74" s="111" t="s">
        <v>276</v>
      </c>
      <c r="I74" s="362" t="s">
        <v>327</v>
      </c>
      <c r="J74" s="739" t="s">
        <v>328</v>
      </c>
      <c r="K74" s="744"/>
      <c r="L74" s="111" t="s">
        <v>276</v>
      </c>
      <c r="M74" s="362" t="s">
        <v>327</v>
      </c>
      <c r="N74" s="739" t="s">
        <v>328</v>
      </c>
      <c r="O74" s="744"/>
      <c r="P74" s="111" t="s">
        <v>276</v>
      </c>
      <c r="Q74" s="362" t="s">
        <v>327</v>
      </c>
      <c r="R74" s="739" t="s">
        <v>328</v>
      </c>
      <c r="S74" s="744"/>
    </row>
    <row r="75" spans="2:19" s="205" customFormat="1" ht="53" customHeight="1">
      <c r="B75" s="804"/>
      <c r="C75" s="810"/>
      <c r="D75" s="274" t="s">
        <v>450</v>
      </c>
      <c r="E75" s="363" t="s">
        <v>815</v>
      </c>
      <c r="F75" s="806" t="s">
        <v>486</v>
      </c>
      <c r="G75" s="807"/>
      <c r="H75" s="245" t="s">
        <v>450</v>
      </c>
      <c r="I75" s="351" t="s">
        <v>815</v>
      </c>
      <c r="J75" s="779" t="s">
        <v>467</v>
      </c>
      <c r="K75" s="778"/>
      <c r="L75" s="245" t="s">
        <v>450</v>
      </c>
      <c r="M75" s="351" t="s">
        <v>815</v>
      </c>
      <c r="N75" s="779" t="s">
        <v>475</v>
      </c>
      <c r="O75" s="778"/>
      <c r="P75" s="245"/>
      <c r="Q75" s="351"/>
      <c r="R75" s="779"/>
      <c r="S75" s="778"/>
    </row>
    <row r="76" spans="2:19" s="205" customFormat="1" ht="53" customHeight="1" outlineLevel="1">
      <c r="B76" s="804"/>
      <c r="C76" s="810"/>
      <c r="D76" s="274" t="s">
        <v>450</v>
      </c>
      <c r="E76" s="363" t="s">
        <v>816</v>
      </c>
      <c r="F76" s="806" t="s">
        <v>486</v>
      </c>
      <c r="G76" s="807"/>
      <c r="H76" s="245" t="s">
        <v>450</v>
      </c>
      <c r="I76" s="351" t="s">
        <v>816</v>
      </c>
      <c r="J76" s="779" t="s">
        <v>467</v>
      </c>
      <c r="K76" s="778"/>
      <c r="L76" s="245" t="s">
        <v>450</v>
      </c>
      <c r="M76" s="351" t="s">
        <v>816</v>
      </c>
      <c r="N76" s="779" t="s">
        <v>475</v>
      </c>
      <c r="O76" s="778"/>
      <c r="P76" s="245"/>
      <c r="Q76" s="351"/>
      <c r="R76" s="779"/>
      <c r="S76" s="778"/>
    </row>
    <row r="77" spans="2:19" s="205" customFormat="1" ht="30" customHeight="1" outlineLevel="1">
      <c r="B77" s="804"/>
      <c r="C77" s="810"/>
      <c r="D77" s="354"/>
      <c r="E77" s="349"/>
      <c r="F77" s="848"/>
      <c r="G77" s="775"/>
      <c r="H77" s="245"/>
      <c r="I77" s="351"/>
      <c r="J77" s="779"/>
      <c r="K77" s="778"/>
      <c r="L77" s="245"/>
      <c r="M77" s="351"/>
      <c r="N77" s="779"/>
      <c r="O77" s="778"/>
      <c r="P77" s="245"/>
      <c r="Q77" s="351"/>
      <c r="R77" s="779"/>
      <c r="S77" s="778"/>
    </row>
    <row r="78" spans="2:19" s="205" customFormat="1" ht="30" customHeight="1" outlineLevel="1">
      <c r="B78" s="804"/>
      <c r="C78" s="810"/>
      <c r="D78" s="354"/>
      <c r="E78" s="349"/>
      <c r="F78" s="848"/>
      <c r="G78" s="775"/>
      <c r="H78" s="245"/>
      <c r="I78" s="351"/>
      <c r="J78" s="779"/>
      <c r="K78" s="778"/>
      <c r="L78" s="245"/>
      <c r="M78" s="351"/>
      <c r="N78" s="779"/>
      <c r="O78" s="778"/>
      <c r="P78" s="245"/>
      <c r="Q78" s="351"/>
      <c r="R78" s="779"/>
      <c r="S78" s="778"/>
    </row>
    <row r="79" spans="2:19" s="205" customFormat="1" ht="30" customHeight="1" outlineLevel="1">
      <c r="B79" s="804"/>
      <c r="C79" s="810"/>
      <c r="D79" s="354"/>
      <c r="E79" s="349"/>
      <c r="F79" s="848"/>
      <c r="G79" s="775"/>
      <c r="H79" s="245"/>
      <c r="I79" s="351"/>
      <c r="J79" s="779"/>
      <c r="K79" s="778"/>
      <c r="L79" s="245"/>
      <c r="M79" s="351"/>
      <c r="N79" s="779"/>
      <c r="O79" s="778"/>
      <c r="P79" s="245"/>
      <c r="Q79" s="351"/>
      <c r="R79" s="779"/>
      <c r="S79" s="778"/>
    </row>
    <row r="80" spans="2:19" s="205" customFormat="1" ht="30" customHeight="1" outlineLevel="1">
      <c r="B80" s="785"/>
      <c r="C80" s="787"/>
      <c r="D80" s="354"/>
      <c r="E80" s="349"/>
      <c r="F80" s="848"/>
      <c r="G80" s="775"/>
      <c r="H80" s="245"/>
      <c r="I80" s="351"/>
      <c r="J80" s="779"/>
      <c r="K80" s="778"/>
      <c r="L80" s="245"/>
      <c r="M80" s="351"/>
      <c r="N80" s="779"/>
      <c r="O80" s="778"/>
      <c r="P80" s="245"/>
      <c r="Q80" s="351"/>
      <c r="R80" s="779"/>
      <c r="S80" s="778"/>
    </row>
    <row r="81" spans="2:19" s="205" customFormat="1" ht="35.25" customHeight="1">
      <c r="B81" s="843" t="s">
        <v>329</v>
      </c>
      <c r="C81" s="846" t="s">
        <v>620</v>
      </c>
      <c r="D81" s="347" t="s">
        <v>330</v>
      </c>
      <c r="E81" s="768" t="s">
        <v>313</v>
      </c>
      <c r="F81" s="769"/>
      <c r="G81" s="113" t="s">
        <v>276</v>
      </c>
      <c r="H81" s="343" t="s">
        <v>330</v>
      </c>
      <c r="I81" s="739" t="s">
        <v>313</v>
      </c>
      <c r="J81" s="740"/>
      <c r="K81" s="114" t="s">
        <v>276</v>
      </c>
      <c r="L81" s="343" t="s">
        <v>330</v>
      </c>
      <c r="M81" s="739" t="s">
        <v>313</v>
      </c>
      <c r="N81" s="740"/>
      <c r="O81" s="114" t="s">
        <v>276</v>
      </c>
      <c r="P81" s="343" t="s">
        <v>330</v>
      </c>
      <c r="Q81" s="739" t="s">
        <v>313</v>
      </c>
      <c r="R81" s="740"/>
      <c r="S81" s="114" t="s">
        <v>276</v>
      </c>
    </row>
    <row r="82" spans="2:19" s="205" customFormat="1" ht="35.25" customHeight="1">
      <c r="B82" s="844"/>
      <c r="C82" s="846"/>
      <c r="D82" s="357"/>
      <c r="E82" s="835"/>
      <c r="F82" s="836"/>
      <c r="G82" s="275"/>
      <c r="H82" s="358"/>
      <c r="I82" s="737"/>
      <c r="J82" s="837"/>
      <c r="K82" s="276"/>
      <c r="L82" s="358"/>
      <c r="M82" s="737"/>
      <c r="N82" s="837"/>
      <c r="O82" s="276"/>
      <c r="P82" s="358"/>
      <c r="Q82" s="737"/>
      <c r="R82" s="837"/>
      <c r="S82" s="276"/>
    </row>
    <row r="83" spans="2:19" s="205" customFormat="1" ht="35.25" customHeight="1" outlineLevel="1">
      <c r="B83" s="844"/>
      <c r="C83" s="846"/>
      <c r="D83" s="357"/>
      <c r="E83" s="835"/>
      <c r="F83" s="836"/>
      <c r="G83" s="275"/>
      <c r="H83" s="358"/>
      <c r="I83" s="737"/>
      <c r="J83" s="837"/>
      <c r="K83" s="276"/>
      <c r="L83" s="358"/>
      <c r="M83" s="737"/>
      <c r="N83" s="837"/>
      <c r="O83" s="276"/>
      <c r="P83" s="358"/>
      <c r="Q83" s="737"/>
      <c r="R83" s="837"/>
      <c r="S83" s="276"/>
    </row>
    <row r="84" spans="2:19" s="205" customFormat="1" ht="35.25" customHeight="1" outlineLevel="1">
      <c r="B84" s="844"/>
      <c r="C84" s="846"/>
      <c r="D84" s="357"/>
      <c r="E84" s="835"/>
      <c r="F84" s="836"/>
      <c r="G84" s="275"/>
      <c r="H84" s="358"/>
      <c r="I84" s="737"/>
      <c r="J84" s="837"/>
      <c r="K84" s="276"/>
      <c r="L84" s="358"/>
      <c r="M84" s="737"/>
      <c r="N84" s="837"/>
      <c r="O84" s="276"/>
      <c r="P84" s="358"/>
      <c r="Q84" s="737"/>
      <c r="R84" s="837"/>
      <c r="S84" s="276"/>
    </row>
    <row r="85" spans="2:19" s="205" customFormat="1" ht="35.25" customHeight="1" outlineLevel="1">
      <c r="B85" s="844"/>
      <c r="C85" s="846"/>
      <c r="D85" s="357"/>
      <c r="E85" s="835"/>
      <c r="F85" s="836"/>
      <c r="G85" s="275"/>
      <c r="H85" s="358"/>
      <c r="I85" s="737"/>
      <c r="J85" s="837"/>
      <c r="K85" s="276"/>
      <c r="L85" s="358"/>
      <c r="M85" s="737"/>
      <c r="N85" s="837"/>
      <c r="O85" s="276"/>
      <c r="P85" s="358"/>
      <c r="Q85" s="737"/>
      <c r="R85" s="837"/>
      <c r="S85" s="276"/>
    </row>
    <row r="86" spans="2:19" s="205" customFormat="1" ht="35.25" customHeight="1" outlineLevel="1">
      <c r="B86" s="844"/>
      <c r="C86" s="846"/>
      <c r="D86" s="357"/>
      <c r="E86" s="835"/>
      <c r="F86" s="836"/>
      <c r="G86" s="275"/>
      <c r="H86" s="358"/>
      <c r="I86" s="737"/>
      <c r="J86" s="837"/>
      <c r="K86" s="276"/>
      <c r="L86" s="358"/>
      <c r="M86" s="737"/>
      <c r="N86" s="837"/>
      <c r="O86" s="276"/>
      <c r="P86" s="358"/>
      <c r="Q86" s="737"/>
      <c r="R86" s="837"/>
      <c r="S86" s="276"/>
    </row>
    <row r="87" spans="2:19" s="205" customFormat="1" ht="33" customHeight="1" outlineLevel="1" thickBot="1">
      <c r="B87" s="845"/>
      <c r="C87" s="847"/>
      <c r="D87" s="359"/>
      <c r="E87" s="838"/>
      <c r="F87" s="839"/>
      <c r="G87" s="277"/>
      <c r="H87" s="360"/>
      <c r="I87" s="840"/>
      <c r="J87" s="841"/>
      <c r="K87" s="278"/>
      <c r="L87" s="360"/>
      <c r="M87" s="840"/>
      <c r="N87" s="841"/>
      <c r="O87" s="278"/>
      <c r="P87" s="360"/>
      <c r="Q87" s="840"/>
      <c r="R87" s="841"/>
      <c r="S87" s="278"/>
    </row>
    <row r="88" spans="2:19" s="205" customFormat="1" ht="31.5" customHeight="1" thickBot="1">
      <c r="C88" s="279"/>
    </row>
    <row r="89" spans="2:19" s="205" customFormat="1" ht="30.75" customHeight="1" thickBot="1">
      <c r="D89" s="800" t="s">
        <v>277</v>
      </c>
      <c r="E89" s="801"/>
      <c r="F89" s="801"/>
      <c r="G89" s="802"/>
      <c r="H89" s="745" t="s">
        <v>277</v>
      </c>
      <c r="I89" s="746"/>
      <c r="J89" s="746"/>
      <c r="K89" s="747"/>
      <c r="L89" s="801" t="s">
        <v>279</v>
      </c>
      <c r="M89" s="801"/>
      <c r="N89" s="801"/>
      <c r="O89" s="801"/>
      <c r="P89" s="801" t="s">
        <v>278</v>
      </c>
      <c r="Q89" s="801"/>
      <c r="R89" s="801"/>
      <c r="S89" s="802"/>
    </row>
    <row r="90" spans="2:19" s="205" customFormat="1" ht="30.75" customHeight="1">
      <c r="B90" s="829" t="s">
        <v>331</v>
      </c>
      <c r="C90" s="831" t="s">
        <v>332</v>
      </c>
      <c r="D90" s="789" t="s">
        <v>333</v>
      </c>
      <c r="E90" s="833"/>
      <c r="F90" s="366" t="s">
        <v>276</v>
      </c>
      <c r="G90" s="280" t="s">
        <v>313</v>
      </c>
      <c r="H90" s="791" t="s">
        <v>333</v>
      </c>
      <c r="I90" s="834"/>
      <c r="J90" s="367" t="s">
        <v>276</v>
      </c>
      <c r="K90" s="368" t="s">
        <v>313</v>
      </c>
      <c r="L90" s="791" t="s">
        <v>333</v>
      </c>
      <c r="M90" s="834"/>
      <c r="N90" s="367" t="s">
        <v>276</v>
      </c>
      <c r="O90" s="368" t="s">
        <v>313</v>
      </c>
      <c r="P90" s="791" t="s">
        <v>333</v>
      </c>
      <c r="Q90" s="834"/>
      <c r="R90" s="367" t="s">
        <v>276</v>
      </c>
      <c r="S90" s="368" t="s">
        <v>313</v>
      </c>
    </row>
    <row r="91" spans="2:19" s="205" customFormat="1" ht="29.25" customHeight="1">
      <c r="B91" s="830"/>
      <c r="C91" s="832"/>
      <c r="D91" s="774"/>
      <c r="E91" s="842"/>
      <c r="F91" s="281"/>
      <c r="G91" s="282"/>
      <c r="H91" s="350"/>
      <c r="I91" s="361"/>
      <c r="J91" s="258"/>
      <c r="K91" s="283"/>
      <c r="L91" s="352"/>
      <c r="M91" s="361"/>
      <c r="N91" s="258"/>
      <c r="O91" s="283"/>
      <c r="P91" s="352"/>
      <c r="Q91" s="361"/>
      <c r="R91" s="258"/>
      <c r="S91" s="283"/>
    </row>
    <row r="92" spans="2:19" s="205" customFormat="1" ht="45" customHeight="1">
      <c r="B92" s="824" t="s">
        <v>334</v>
      </c>
      <c r="C92" s="826" t="s">
        <v>941</v>
      </c>
      <c r="D92" s="347" t="s">
        <v>335</v>
      </c>
      <c r="E92" s="108" t="s">
        <v>336</v>
      </c>
      <c r="F92" s="347" t="s">
        <v>337</v>
      </c>
      <c r="G92" s="113" t="s">
        <v>338</v>
      </c>
      <c r="H92" s="112" t="s">
        <v>335</v>
      </c>
      <c r="I92" s="111" t="s">
        <v>336</v>
      </c>
      <c r="J92" s="343" t="s">
        <v>337</v>
      </c>
      <c r="K92" s="114" t="s">
        <v>338</v>
      </c>
      <c r="L92" s="111" t="s">
        <v>335</v>
      </c>
      <c r="M92" s="111" t="s">
        <v>336</v>
      </c>
      <c r="N92" s="343" t="s">
        <v>337</v>
      </c>
      <c r="O92" s="114" t="s">
        <v>338</v>
      </c>
      <c r="P92" s="111" t="s">
        <v>335</v>
      </c>
      <c r="Q92" s="111" t="s">
        <v>336</v>
      </c>
      <c r="R92" s="343" t="s">
        <v>337</v>
      </c>
      <c r="S92" s="114" t="s">
        <v>338</v>
      </c>
    </row>
    <row r="93" spans="2:19" s="205" customFormat="1" ht="29.25" customHeight="1">
      <c r="B93" s="824"/>
      <c r="C93" s="827"/>
      <c r="D93" s="812"/>
      <c r="E93" s="814"/>
      <c r="F93" s="814"/>
      <c r="G93" s="816"/>
      <c r="H93" s="818"/>
      <c r="I93" s="748"/>
      <c r="J93" s="748"/>
      <c r="K93" s="751"/>
      <c r="L93" s="748"/>
      <c r="M93" s="748"/>
      <c r="N93" s="748"/>
      <c r="O93" s="751"/>
      <c r="P93" s="748"/>
      <c r="Q93" s="748"/>
      <c r="R93" s="748"/>
      <c r="S93" s="751"/>
    </row>
    <row r="94" spans="2:19" s="205" customFormat="1" ht="29.25" customHeight="1">
      <c r="B94" s="824"/>
      <c r="C94" s="827"/>
      <c r="D94" s="822"/>
      <c r="E94" s="823"/>
      <c r="F94" s="823"/>
      <c r="G94" s="820"/>
      <c r="H94" s="821"/>
      <c r="I94" s="750"/>
      <c r="J94" s="750"/>
      <c r="K94" s="752"/>
      <c r="L94" s="750"/>
      <c r="M94" s="750"/>
      <c r="N94" s="750"/>
      <c r="O94" s="752"/>
      <c r="P94" s="750"/>
      <c r="Q94" s="750"/>
      <c r="R94" s="750"/>
      <c r="S94" s="752"/>
    </row>
    <row r="95" spans="2:19" s="205" customFormat="1" ht="50" customHeight="1" outlineLevel="1">
      <c r="B95" s="824"/>
      <c r="C95" s="827"/>
      <c r="D95" s="347" t="s">
        <v>335</v>
      </c>
      <c r="E95" s="108" t="s">
        <v>336</v>
      </c>
      <c r="F95" s="347" t="s">
        <v>337</v>
      </c>
      <c r="G95" s="113" t="s">
        <v>338</v>
      </c>
      <c r="H95" s="112" t="s">
        <v>335</v>
      </c>
      <c r="I95" s="111" t="s">
        <v>336</v>
      </c>
      <c r="J95" s="343" t="s">
        <v>337</v>
      </c>
      <c r="K95" s="114" t="s">
        <v>338</v>
      </c>
      <c r="L95" s="111" t="s">
        <v>335</v>
      </c>
      <c r="M95" s="111" t="s">
        <v>336</v>
      </c>
      <c r="N95" s="343" t="s">
        <v>337</v>
      </c>
      <c r="O95" s="114" t="s">
        <v>338</v>
      </c>
      <c r="P95" s="111" t="s">
        <v>335</v>
      </c>
      <c r="Q95" s="111" t="s">
        <v>336</v>
      </c>
      <c r="R95" s="343" t="s">
        <v>337</v>
      </c>
      <c r="S95" s="114" t="s">
        <v>338</v>
      </c>
    </row>
    <row r="96" spans="2:19" s="205" customFormat="1" ht="29.25" customHeight="1" outlineLevel="1">
      <c r="B96" s="824"/>
      <c r="C96" s="827"/>
      <c r="D96" s="812"/>
      <c r="E96" s="814"/>
      <c r="F96" s="814"/>
      <c r="G96" s="816"/>
      <c r="H96" s="818"/>
      <c r="I96" s="748"/>
      <c r="J96" s="748"/>
      <c r="K96" s="751"/>
      <c r="L96" s="748"/>
      <c r="M96" s="748"/>
      <c r="N96" s="748"/>
      <c r="O96" s="751"/>
      <c r="P96" s="748"/>
      <c r="Q96" s="748"/>
      <c r="R96" s="748"/>
      <c r="S96" s="751"/>
    </row>
    <row r="97" spans="2:19" s="205" customFormat="1" ht="29.25" customHeight="1" outlineLevel="1">
      <c r="B97" s="824"/>
      <c r="C97" s="827"/>
      <c r="D97" s="822"/>
      <c r="E97" s="823"/>
      <c r="F97" s="823"/>
      <c r="G97" s="820"/>
      <c r="H97" s="821"/>
      <c r="I97" s="750"/>
      <c r="J97" s="750"/>
      <c r="K97" s="752"/>
      <c r="L97" s="750"/>
      <c r="M97" s="750"/>
      <c r="N97" s="750"/>
      <c r="O97" s="752"/>
      <c r="P97" s="750"/>
      <c r="Q97" s="750"/>
      <c r="R97" s="750"/>
      <c r="S97" s="752"/>
    </row>
    <row r="98" spans="2:19" s="205" customFormat="1" ht="50" customHeight="1" outlineLevel="1">
      <c r="B98" s="824"/>
      <c r="C98" s="827"/>
      <c r="D98" s="347" t="s">
        <v>335</v>
      </c>
      <c r="E98" s="108" t="s">
        <v>336</v>
      </c>
      <c r="F98" s="347" t="s">
        <v>337</v>
      </c>
      <c r="G98" s="113" t="s">
        <v>338</v>
      </c>
      <c r="H98" s="112" t="s">
        <v>335</v>
      </c>
      <c r="I98" s="111" t="s">
        <v>336</v>
      </c>
      <c r="J98" s="343" t="s">
        <v>337</v>
      </c>
      <c r="K98" s="114" t="s">
        <v>338</v>
      </c>
      <c r="L98" s="111" t="s">
        <v>335</v>
      </c>
      <c r="M98" s="111" t="s">
        <v>336</v>
      </c>
      <c r="N98" s="343" t="s">
        <v>337</v>
      </c>
      <c r="O98" s="114" t="s">
        <v>338</v>
      </c>
      <c r="P98" s="111" t="s">
        <v>335</v>
      </c>
      <c r="Q98" s="111" t="s">
        <v>336</v>
      </c>
      <c r="R98" s="343" t="s">
        <v>337</v>
      </c>
      <c r="S98" s="114" t="s">
        <v>338</v>
      </c>
    </row>
    <row r="99" spans="2:19" s="205" customFormat="1" ht="29.25" customHeight="1" outlineLevel="1">
      <c r="B99" s="824"/>
      <c r="C99" s="827"/>
      <c r="D99" s="812"/>
      <c r="E99" s="814"/>
      <c r="F99" s="814"/>
      <c r="G99" s="816"/>
      <c r="H99" s="818"/>
      <c r="I99" s="748"/>
      <c r="J99" s="748"/>
      <c r="K99" s="751"/>
      <c r="L99" s="748"/>
      <c r="M99" s="748"/>
      <c r="N99" s="748"/>
      <c r="O99" s="751"/>
      <c r="P99" s="748"/>
      <c r="Q99" s="748"/>
      <c r="R99" s="748"/>
      <c r="S99" s="751"/>
    </row>
    <row r="100" spans="2:19" s="205" customFormat="1" ht="29.25" customHeight="1" outlineLevel="1">
      <c r="B100" s="824"/>
      <c r="C100" s="827"/>
      <c r="D100" s="822"/>
      <c r="E100" s="823"/>
      <c r="F100" s="823"/>
      <c r="G100" s="820"/>
      <c r="H100" s="821"/>
      <c r="I100" s="750"/>
      <c r="J100" s="750"/>
      <c r="K100" s="752"/>
      <c r="L100" s="750"/>
      <c r="M100" s="750"/>
      <c r="N100" s="750"/>
      <c r="O100" s="752"/>
      <c r="P100" s="750"/>
      <c r="Q100" s="750"/>
      <c r="R100" s="750"/>
      <c r="S100" s="752"/>
    </row>
    <row r="101" spans="2:19" s="205" customFormat="1" ht="50" customHeight="1" outlineLevel="1">
      <c r="B101" s="824"/>
      <c r="C101" s="827"/>
      <c r="D101" s="347" t="s">
        <v>335</v>
      </c>
      <c r="E101" s="108" t="s">
        <v>336</v>
      </c>
      <c r="F101" s="347" t="s">
        <v>337</v>
      </c>
      <c r="G101" s="113" t="s">
        <v>338</v>
      </c>
      <c r="H101" s="112" t="s">
        <v>335</v>
      </c>
      <c r="I101" s="111" t="s">
        <v>336</v>
      </c>
      <c r="J101" s="343" t="s">
        <v>337</v>
      </c>
      <c r="K101" s="114" t="s">
        <v>338</v>
      </c>
      <c r="L101" s="111" t="s">
        <v>335</v>
      </c>
      <c r="M101" s="111" t="s">
        <v>336</v>
      </c>
      <c r="N101" s="343" t="s">
        <v>337</v>
      </c>
      <c r="O101" s="114" t="s">
        <v>338</v>
      </c>
      <c r="P101" s="111" t="s">
        <v>335</v>
      </c>
      <c r="Q101" s="111" t="s">
        <v>336</v>
      </c>
      <c r="R101" s="343" t="s">
        <v>337</v>
      </c>
      <c r="S101" s="114" t="s">
        <v>338</v>
      </c>
    </row>
    <row r="102" spans="2:19" s="205" customFormat="1" ht="29.25" customHeight="1" outlineLevel="1">
      <c r="B102" s="824"/>
      <c r="C102" s="827"/>
      <c r="D102" s="812"/>
      <c r="E102" s="814"/>
      <c r="F102" s="814"/>
      <c r="G102" s="816"/>
      <c r="H102" s="818"/>
      <c r="I102" s="748"/>
      <c r="J102" s="748"/>
      <c r="K102" s="751"/>
      <c r="L102" s="748"/>
      <c r="M102" s="748"/>
      <c r="N102" s="748"/>
      <c r="O102" s="751"/>
      <c r="P102" s="748"/>
      <c r="Q102" s="748"/>
      <c r="R102" s="748"/>
      <c r="S102" s="751"/>
    </row>
    <row r="103" spans="2:19" s="205" customFormat="1" ht="29.25" customHeight="1" outlineLevel="1" thickBot="1">
      <c r="B103" s="825"/>
      <c r="C103" s="828"/>
      <c r="D103" s="813"/>
      <c r="E103" s="815"/>
      <c r="F103" s="815"/>
      <c r="G103" s="817"/>
      <c r="H103" s="819"/>
      <c r="I103" s="749"/>
      <c r="J103" s="749"/>
      <c r="K103" s="755"/>
      <c r="L103" s="749"/>
      <c r="M103" s="749"/>
      <c r="N103" s="749"/>
      <c r="O103" s="755"/>
      <c r="P103" s="749"/>
      <c r="Q103" s="749"/>
      <c r="R103" s="749"/>
      <c r="S103" s="755"/>
    </row>
    <row r="104" spans="2:19" s="205" customFormat="1" ht="14.5" thickBot="1"/>
    <row r="105" spans="2:19" s="205" customFormat="1" ht="40" customHeight="1" thickBot="1">
      <c r="D105" s="800" t="s">
        <v>277</v>
      </c>
      <c r="E105" s="801"/>
      <c r="F105" s="801"/>
      <c r="G105" s="802"/>
      <c r="H105" s="745" t="s">
        <v>339</v>
      </c>
      <c r="I105" s="746"/>
      <c r="J105" s="746"/>
      <c r="K105" s="747"/>
      <c r="L105" s="745" t="s">
        <v>279</v>
      </c>
      <c r="M105" s="746"/>
      <c r="N105" s="746"/>
      <c r="O105" s="747"/>
      <c r="P105" s="745" t="s">
        <v>280</v>
      </c>
      <c r="Q105" s="746"/>
      <c r="R105" s="746"/>
      <c r="S105" s="747"/>
    </row>
    <row r="106" spans="2:19" s="205" customFormat="1" ht="50" customHeight="1">
      <c r="B106" s="784" t="s">
        <v>340</v>
      </c>
      <c r="C106" s="786" t="s">
        <v>341</v>
      </c>
      <c r="D106" s="348" t="s">
        <v>342</v>
      </c>
      <c r="E106" s="202" t="s">
        <v>343</v>
      </c>
      <c r="F106" s="735" t="s">
        <v>344</v>
      </c>
      <c r="G106" s="736"/>
      <c r="H106" s="353" t="s">
        <v>342</v>
      </c>
      <c r="I106" s="202" t="s">
        <v>343</v>
      </c>
      <c r="J106" s="735" t="s">
        <v>344</v>
      </c>
      <c r="K106" s="736"/>
      <c r="L106" s="340" t="s">
        <v>342</v>
      </c>
      <c r="M106" s="202" t="s">
        <v>343</v>
      </c>
      <c r="N106" s="735" t="s">
        <v>344</v>
      </c>
      <c r="O106" s="736"/>
      <c r="P106" s="340" t="s">
        <v>342</v>
      </c>
      <c r="Q106" s="202" t="s">
        <v>343</v>
      </c>
      <c r="R106" s="735" t="s">
        <v>344</v>
      </c>
      <c r="S106" s="736"/>
    </row>
    <row r="107" spans="2:19" s="205" customFormat="1" ht="50" customHeight="1">
      <c r="B107" s="804"/>
      <c r="C107" s="787"/>
      <c r="D107" s="284">
        <v>195</v>
      </c>
      <c r="E107" s="285">
        <v>0.53</v>
      </c>
      <c r="F107" s="806" t="s">
        <v>449</v>
      </c>
      <c r="G107" s="807"/>
      <c r="H107" s="286">
        <v>4260</v>
      </c>
      <c r="I107" s="287">
        <v>0.5</v>
      </c>
      <c r="J107" s="753" t="s">
        <v>435</v>
      </c>
      <c r="K107" s="808"/>
      <c r="L107" s="288">
        <v>5920</v>
      </c>
      <c r="M107" s="287">
        <v>0.63</v>
      </c>
      <c r="N107" s="753" t="s">
        <v>439</v>
      </c>
      <c r="O107" s="808"/>
      <c r="P107" s="288"/>
      <c r="Q107" s="287"/>
      <c r="R107" s="753"/>
      <c r="S107" s="754"/>
    </row>
    <row r="108" spans="2:19" s="205" customFormat="1" ht="50" customHeight="1">
      <c r="B108" s="804"/>
      <c r="C108" s="809" t="s">
        <v>345</v>
      </c>
      <c r="D108" s="289" t="s">
        <v>342</v>
      </c>
      <c r="E108" s="108" t="s">
        <v>343</v>
      </c>
      <c r="F108" s="108" t="s">
        <v>346</v>
      </c>
      <c r="G108" s="109" t="s">
        <v>347</v>
      </c>
      <c r="H108" s="290" t="s">
        <v>342</v>
      </c>
      <c r="I108" s="111" t="s">
        <v>343</v>
      </c>
      <c r="J108" s="111" t="s">
        <v>346</v>
      </c>
      <c r="K108" s="345" t="s">
        <v>347</v>
      </c>
      <c r="L108" s="291" t="s">
        <v>342</v>
      </c>
      <c r="M108" s="111" t="s">
        <v>343</v>
      </c>
      <c r="N108" s="111" t="s">
        <v>346</v>
      </c>
      <c r="O108" s="345" t="s">
        <v>347</v>
      </c>
      <c r="P108" s="291" t="s">
        <v>342</v>
      </c>
      <c r="Q108" s="111" t="s">
        <v>343</v>
      </c>
      <c r="R108" s="111" t="s">
        <v>346</v>
      </c>
      <c r="S108" s="345" t="s">
        <v>347</v>
      </c>
    </row>
    <row r="109" spans="2:19" s="205" customFormat="1" ht="50" customHeight="1">
      <c r="B109" s="804"/>
      <c r="C109" s="810"/>
      <c r="D109" s="292"/>
      <c r="E109" s="293"/>
      <c r="F109" s="349"/>
      <c r="G109" s="282"/>
      <c r="H109" s="286"/>
      <c r="I109" s="262"/>
      <c r="J109" s="351"/>
      <c r="K109" s="283"/>
      <c r="L109" s="288"/>
      <c r="M109" s="262"/>
      <c r="N109" s="351"/>
      <c r="O109" s="283"/>
      <c r="P109" s="288"/>
      <c r="Q109" s="262"/>
      <c r="R109" s="351"/>
      <c r="S109" s="283"/>
    </row>
    <row r="110" spans="2:19" s="205" customFormat="1" ht="50" customHeight="1" outlineLevel="1">
      <c r="B110" s="804"/>
      <c r="C110" s="810"/>
      <c r="D110" s="289" t="s">
        <v>342</v>
      </c>
      <c r="E110" s="108" t="s">
        <v>343</v>
      </c>
      <c r="F110" s="108" t="s">
        <v>346</v>
      </c>
      <c r="G110" s="109" t="s">
        <v>347</v>
      </c>
      <c r="H110" s="290" t="s">
        <v>342</v>
      </c>
      <c r="I110" s="111" t="s">
        <v>343</v>
      </c>
      <c r="J110" s="111" t="s">
        <v>346</v>
      </c>
      <c r="K110" s="345" t="s">
        <v>347</v>
      </c>
      <c r="L110" s="291" t="s">
        <v>342</v>
      </c>
      <c r="M110" s="111" t="s">
        <v>343</v>
      </c>
      <c r="N110" s="111" t="s">
        <v>346</v>
      </c>
      <c r="O110" s="345" t="s">
        <v>347</v>
      </c>
      <c r="P110" s="291" t="s">
        <v>342</v>
      </c>
      <c r="Q110" s="111" t="s">
        <v>343</v>
      </c>
      <c r="R110" s="111" t="s">
        <v>346</v>
      </c>
      <c r="S110" s="345" t="s">
        <v>347</v>
      </c>
    </row>
    <row r="111" spans="2:19" s="205" customFormat="1" ht="50" customHeight="1" outlineLevel="1">
      <c r="B111" s="804"/>
      <c r="C111" s="810"/>
      <c r="D111" s="292"/>
      <c r="E111" s="293"/>
      <c r="F111" s="349"/>
      <c r="G111" s="282"/>
      <c r="H111" s="286"/>
      <c r="I111" s="262"/>
      <c r="J111" s="351"/>
      <c r="K111" s="283"/>
      <c r="L111" s="288"/>
      <c r="M111" s="262"/>
      <c r="N111" s="351"/>
      <c r="O111" s="283"/>
      <c r="P111" s="288"/>
      <c r="Q111" s="262"/>
      <c r="R111" s="351"/>
      <c r="S111" s="283"/>
    </row>
    <row r="112" spans="2:19" s="205" customFormat="1" ht="50" customHeight="1" outlineLevel="1">
      <c r="B112" s="804"/>
      <c r="C112" s="810"/>
      <c r="D112" s="289" t="s">
        <v>342</v>
      </c>
      <c r="E112" s="108" t="s">
        <v>343</v>
      </c>
      <c r="F112" s="108" t="s">
        <v>346</v>
      </c>
      <c r="G112" s="109" t="s">
        <v>347</v>
      </c>
      <c r="H112" s="290" t="s">
        <v>342</v>
      </c>
      <c r="I112" s="111" t="s">
        <v>343</v>
      </c>
      <c r="J112" s="111" t="s">
        <v>346</v>
      </c>
      <c r="K112" s="345" t="s">
        <v>347</v>
      </c>
      <c r="L112" s="291" t="s">
        <v>342</v>
      </c>
      <c r="M112" s="111" t="s">
        <v>343</v>
      </c>
      <c r="N112" s="111" t="s">
        <v>346</v>
      </c>
      <c r="O112" s="345" t="s">
        <v>347</v>
      </c>
      <c r="P112" s="291" t="s">
        <v>342</v>
      </c>
      <c r="Q112" s="111" t="s">
        <v>343</v>
      </c>
      <c r="R112" s="111" t="s">
        <v>346</v>
      </c>
      <c r="S112" s="345" t="s">
        <v>347</v>
      </c>
    </row>
    <row r="113" spans="2:19" s="205" customFormat="1" ht="50" customHeight="1" outlineLevel="1">
      <c r="B113" s="804"/>
      <c r="C113" s="810"/>
      <c r="D113" s="292"/>
      <c r="E113" s="293"/>
      <c r="F113" s="349"/>
      <c r="G113" s="282"/>
      <c r="H113" s="286"/>
      <c r="I113" s="262"/>
      <c r="J113" s="351"/>
      <c r="K113" s="283"/>
      <c r="L113" s="288"/>
      <c r="M113" s="262"/>
      <c r="N113" s="351"/>
      <c r="O113" s="283"/>
      <c r="P113" s="288"/>
      <c r="Q113" s="262"/>
      <c r="R113" s="351"/>
      <c r="S113" s="283"/>
    </row>
    <row r="114" spans="2:19" s="205" customFormat="1" ht="50" customHeight="1" outlineLevel="1">
      <c r="B114" s="804"/>
      <c r="C114" s="810"/>
      <c r="D114" s="289" t="s">
        <v>342</v>
      </c>
      <c r="E114" s="108" t="s">
        <v>343</v>
      </c>
      <c r="F114" s="108" t="s">
        <v>346</v>
      </c>
      <c r="G114" s="109" t="s">
        <v>347</v>
      </c>
      <c r="H114" s="290" t="s">
        <v>342</v>
      </c>
      <c r="I114" s="111" t="s">
        <v>343</v>
      </c>
      <c r="J114" s="111" t="s">
        <v>346</v>
      </c>
      <c r="K114" s="345" t="s">
        <v>347</v>
      </c>
      <c r="L114" s="291" t="s">
        <v>342</v>
      </c>
      <c r="M114" s="111" t="s">
        <v>343</v>
      </c>
      <c r="N114" s="111" t="s">
        <v>346</v>
      </c>
      <c r="O114" s="345" t="s">
        <v>347</v>
      </c>
      <c r="P114" s="291" t="s">
        <v>342</v>
      </c>
      <c r="Q114" s="111" t="s">
        <v>343</v>
      </c>
      <c r="R114" s="111" t="s">
        <v>346</v>
      </c>
      <c r="S114" s="345" t="s">
        <v>347</v>
      </c>
    </row>
    <row r="115" spans="2:19" s="205" customFormat="1" ht="50" customHeight="1" outlineLevel="1" thickBot="1">
      <c r="B115" s="805"/>
      <c r="C115" s="811"/>
      <c r="D115" s="292"/>
      <c r="E115" s="293"/>
      <c r="F115" s="349"/>
      <c r="G115" s="282"/>
      <c r="H115" s="286"/>
      <c r="I115" s="262"/>
      <c r="J115" s="351"/>
      <c r="K115" s="283"/>
      <c r="L115" s="288"/>
      <c r="M115" s="262"/>
      <c r="N115" s="351"/>
      <c r="O115" s="283"/>
      <c r="P115" s="288"/>
      <c r="Q115" s="262"/>
      <c r="R115" s="351"/>
      <c r="S115" s="283"/>
    </row>
    <row r="116" spans="2:19" s="205" customFormat="1" ht="50" customHeight="1">
      <c r="B116" s="792" t="s">
        <v>348</v>
      </c>
      <c r="C116" s="795" t="s">
        <v>349</v>
      </c>
      <c r="D116" s="347" t="s">
        <v>350</v>
      </c>
      <c r="E116" s="108" t="s">
        <v>351</v>
      </c>
      <c r="F116" s="108" t="s">
        <v>276</v>
      </c>
      <c r="G116" s="113" t="s">
        <v>352</v>
      </c>
      <c r="H116" s="112" t="s">
        <v>350</v>
      </c>
      <c r="I116" s="111" t="s">
        <v>351</v>
      </c>
      <c r="J116" s="111" t="s">
        <v>276</v>
      </c>
      <c r="K116" s="114" t="s">
        <v>352</v>
      </c>
      <c r="L116" s="111" t="s">
        <v>350</v>
      </c>
      <c r="M116" s="111" t="s">
        <v>351</v>
      </c>
      <c r="N116" s="111" t="s">
        <v>276</v>
      </c>
      <c r="O116" s="114" t="s">
        <v>352</v>
      </c>
      <c r="P116" s="111" t="s">
        <v>350</v>
      </c>
      <c r="Q116" s="111" t="s">
        <v>351</v>
      </c>
      <c r="R116" s="111" t="s">
        <v>276</v>
      </c>
      <c r="S116" s="114" t="s">
        <v>352</v>
      </c>
    </row>
    <row r="117" spans="2:19" s="205" customFormat="1" ht="50" customHeight="1">
      <c r="B117" s="793"/>
      <c r="C117" s="796"/>
      <c r="D117" s="357"/>
      <c r="E117" s="294"/>
      <c r="F117" s="294"/>
      <c r="G117" s="275"/>
      <c r="H117" s="295"/>
      <c r="I117" s="210"/>
      <c r="J117" s="210"/>
      <c r="K117" s="276"/>
      <c r="L117" s="210"/>
      <c r="M117" s="210"/>
      <c r="N117" s="210"/>
      <c r="O117" s="276"/>
      <c r="P117" s="210"/>
      <c r="Q117" s="210"/>
      <c r="R117" s="210"/>
      <c r="S117" s="276"/>
    </row>
    <row r="118" spans="2:19" s="205" customFormat="1" ht="50" customHeight="1">
      <c r="B118" s="793"/>
      <c r="C118" s="796" t="s">
        <v>942</v>
      </c>
      <c r="D118" s="347" t="s">
        <v>943</v>
      </c>
      <c r="E118" s="768" t="s">
        <v>353</v>
      </c>
      <c r="F118" s="769"/>
      <c r="G118" s="113" t="s">
        <v>354</v>
      </c>
      <c r="H118" s="112" t="s">
        <v>943</v>
      </c>
      <c r="I118" s="739" t="s">
        <v>353</v>
      </c>
      <c r="J118" s="740"/>
      <c r="K118" s="114" t="s">
        <v>354</v>
      </c>
      <c r="L118" s="111" t="s">
        <v>943</v>
      </c>
      <c r="M118" s="739" t="s">
        <v>353</v>
      </c>
      <c r="N118" s="740"/>
      <c r="O118" s="114" t="s">
        <v>354</v>
      </c>
      <c r="P118" s="111" t="s">
        <v>943</v>
      </c>
      <c r="Q118" s="111" t="s">
        <v>353</v>
      </c>
      <c r="R118" s="739" t="s">
        <v>353</v>
      </c>
      <c r="S118" s="744"/>
    </row>
    <row r="119" spans="2:19" s="205" customFormat="1" ht="50" customHeight="1">
      <c r="B119" s="793"/>
      <c r="C119" s="796"/>
      <c r="D119" s="296"/>
      <c r="E119" s="798"/>
      <c r="F119" s="799"/>
      <c r="G119" s="244"/>
      <c r="H119" s="297"/>
      <c r="I119" s="741"/>
      <c r="J119" s="742"/>
      <c r="K119" s="344"/>
      <c r="L119" s="298"/>
      <c r="M119" s="741"/>
      <c r="N119" s="742"/>
      <c r="O119" s="247"/>
      <c r="P119" s="298"/>
      <c r="Q119" s="245"/>
      <c r="R119" s="741"/>
      <c r="S119" s="743"/>
    </row>
    <row r="120" spans="2:19" s="205" customFormat="1" ht="50" customHeight="1" outlineLevel="1">
      <c r="B120" s="793"/>
      <c r="C120" s="796"/>
      <c r="D120" s="347" t="s">
        <v>943</v>
      </c>
      <c r="E120" s="768" t="s">
        <v>353</v>
      </c>
      <c r="F120" s="769"/>
      <c r="G120" s="113" t="s">
        <v>354</v>
      </c>
      <c r="H120" s="112" t="s">
        <v>943</v>
      </c>
      <c r="I120" s="739" t="s">
        <v>353</v>
      </c>
      <c r="J120" s="740"/>
      <c r="K120" s="114" t="s">
        <v>354</v>
      </c>
      <c r="L120" s="111" t="s">
        <v>943</v>
      </c>
      <c r="M120" s="739" t="s">
        <v>353</v>
      </c>
      <c r="N120" s="740"/>
      <c r="O120" s="114" t="s">
        <v>354</v>
      </c>
      <c r="P120" s="111" t="s">
        <v>943</v>
      </c>
      <c r="Q120" s="111" t="s">
        <v>353</v>
      </c>
      <c r="R120" s="739" t="s">
        <v>353</v>
      </c>
      <c r="S120" s="744"/>
    </row>
    <row r="121" spans="2:19" s="205" customFormat="1" ht="50" customHeight="1" outlineLevel="1">
      <c r="B121" s="793"/>
      <c r="C121" s="796"/>
      <c r="D121" s="296"/>
      <c r="E121" s="798"/>
      <c r="F121" s="799"/>
      <c r="G121" s="244"/>
      <c r="H121" s="297"/>
      <c r="I121" s="741"/>
      <c r="J121" s="742"/>
      <c r="K121" s="247"/>
      <c r="L121" s="298"/>
      <c r="M121" s="741"/>
      <c r="N121" s="742"/>
      <c r="O121" s="247"/>
      <c r="P121" s="298"/>
      <c r="Q121" s="245"/>
      <c r="R121" s="741"/>
      <c r="S121" s="743"/>
    </row>
    <row r="122" spans="2:19" s="205" customFormat="1" ht="50" customHeight="1" outlineLevel="1">
      <c r="B122" s="793"/>
      <c r="C122" s="796"/>
      <c r="D122" s="347" t="s">
        <v>943</v>
      </c>
      <c r="E122" s="768" t="s">
        <v>353</v>
      </c>
      <c r="F122" s="769"/>
      <c r="G122" s="113" t="s">
        <v>354</v>
      </c>
      <c r="H122" s="112" t="s">
        <v>943</v>
      </c>
      <c r="I122" s="739" t="s">
        <v>353</v>
      </c>
      <c r="J122" s="740"/>
      <c r="K122" s="114" t="s">
        <v>354</v>
      </c>
      <c r="L122" s="111" t="s">
        <v>943</v>
      </c>
      <c r="M122" s="739" t="s">
        <v>353</v>
      </c>
      <c r="N122" s="740"/>
      <c r="O122" s="114" t="s">
        <v>354</v>
      </c>
      <c r="P122" s="111" t="s">
        <v>943</v>
      </c>
      <c r="Q122" s="111" t="s">
        <v>353</v>
      </c>
      <c r="R122" s="739" t="s">
        <v>353</v>
      </c>
      <c r="S122" s="744"/>
    </row>
    <row r="123" spans="2:19" s="205" customFormat="1" ht="50" customHeight="1" outlineLevel="1">
      <c r="B123" s="793"/>
      <c r="C123" s="796"/>
      <c r="D123" s="296"/>
      <c r="E123" s="798"/>
      <c r="F123" s="799"/>
      <c r="G123" s="244"/>
      <c r="H123" s="297"/>
      <c r="I123" s="741"/>
      <c r="J123" s="742"/>
      <c r="K123" s="247"/>
      <c r="L123" s="298"/>
      <c r="M123" s="741"/>
      <c r="N123" s="742"/>
      <c r="O123" s="247"/>
      <c r="P123" s="298"/>
      <c r="Q123" s="245"/>
      <c r="R123" s="741"/>
      <c r="S123" s="743"/>
    </row>
    <row r="124" spans="2:19" s="205" customFormat="1" ht="50" customHeight="1" outlineLevel="1">
      <c r="B124" s="793"/>
      <c r="C124" s="796"/>
      <c r="D124" s="347" t="s">
        <v>943</v>
      </c>
      <c r="E124" s="768" t="s">
        <v>353</v>
      </c>
      <c r="F124" s="769"/>
      <c r="G124" s="113" t="s">
        <v>354</v>
      </c>
      <c r="H124" s="112" t="s">
        <v>943</v>
      </c>
      <c r="I124" s="739" t="s">
        <v>353</v>
      </c>
      <c r="J124" s="740"/>
      <c r="K124" s="114" t="s">
        <v>354</v>
      </c>
      <c r="L124" s="111" t="s">
        <v>943</v>
      </c>
      <c r="M124" s="739" t="s">
        <v>353</v>
      </c>
      <c r="N124" s="740"/>
      <c r="O124" s="114" t="s">
        <v>354</v>
      </c>
      <c r="P124" s="111" t="s">
        <v>943</v>
      </c>
      <c r="Q124" s="111" t="s">
        <v>353</v>
      </c>
      <c r="R124" s="739" t="s">
        <v>353</v>
      </c>
      <c r="S124" s="744"/>
    </row>
    <row r="125" spans="2:19" s="205" customFormat="1" ht="50" customHeight="1" outlineLevel="1" thickBot="1">
      <c r="B125" s="794"/>
      <c r="C125" s="797"/>
      <c r="D125" s="299"/>
      <c r="E125" s="770"/>
      <c r="F125" s="771"/>
      <c r="G125" s="251"/>
      <c r="H125" s="300"/>
      <c r="I125" s="764"/>
      <c r="J125" s="765"/>
      <c r="K125" s="253"/>
      <c r="L125" s="301"/>
      <c r="M125" s="764"/>
      <c r="N125" s="765"/>
      <c r="O125" s="253"/>
      <c r="P125" s="301"/>
      <c r="Q125" s="270"/>
      <c r="R125" s="764"/>
      <c r="S125" s="803"/>
    </row>
    <row r="126" spans="2:19" s="205" customFormat="1" ht="14.5" thickBot="1"/>
    <row r="127" spans="2:19" s="205" customFormat="1" ht="40" customHeight="1" thickBot="1">
      <c r="D127" s="800" t="s">
        <v>277</v>
      </c>
      <c r="E127" s="801"/>
      <c r="F127" s="801"/>
      <c r="G127" s="802"/>
      <c r="H127" s="800" t="s">
        <v>278</v>
      </c>
      <c r="I127" s="801"/>
      <c r="J127" s="801"/>
      <c r="K127" s="802"/>
      <c r="L127" s="801" t="s">
        <v>279</v>
      </c>
      <c r="M127" s="801"/>
      <c r="N127" s="801"/>
      <c r="O127" s="801"/>
      <c r="P127" s="800" t="s">
        <v>280</v>
      </c>
      <c r="Q127" s="801"/>
      <c r="R127" s="801"/>
      <c r="S127" s="802"/>
    </row>
    <row r="128" spans="2:19" s="205" customFormat="1" ht="30" customHeight="1">
      <c r="B128" s="784" t="s">
        <v>355</v>
      </c>
      <c r="C128" s="786" t="s">
        <v>356</v>
      </c>
      <c r="D128" s="788" t="s">
        <v>357</v>
      </c>
      <c r="E128" s="789"/>
      <c r="F128" s="789"/>
      <c r="G128" s="790"/>
      <c r="H128" s="791" t="s">
        <v>357</v>
      </c>
      <c r="I128" s="772"/>
      <c r="J128" s="772"/>
      <c r="K128" s="736"/>
      <c r="L128" s="735" t="s">
        <v>357</v>
      </c>
      <c r="M128" s="772"/>
      <c r="N128" s="772"/>
      <c r="O128" s="736"/>
      <c r="P128" s="735" t="s">
        <v>357</v>
      </c>
      <c r="Q128" s="772"/>
      <c r="R128" s="772"/>
      <c r="S128" s="736"/>
    </row>
    <row r="129" spans="2:19" s="205" customFormat="1" ht="45" customHeight="1">
      <c r="B129" s="785"/>
      <c r="C129" s="787"/>
      <c r="D129" s="773"/>
      <c r="E129" s="774"/>
      <c r="F129" s="774"/>
      <c r="G129" s="775"/>
      <c r="H129" s="776"/>
      <c r="I129" s="777"/>
      <c r="J129" s="777"/>
      <c r="K129" s="778"/>
      <c r="L129" s="779"/>
      <c r="M129" s="777"/>
      <c r="N129" s="777"/>
      <c r="O129" s="778"/>
      <c r="P129" s="779"/>
      <c r="Q129" s="777"/>
      <c r="R129" s="777"/>
      <c r="S129" s="778"/>
    </row>
    <row r="130" spans="2:19" s="205" customFormat="1" ht="50" customHeight="1">
      <c r="B130" s="780" t="s">
        <v>358</v>
      </c>
      <c r="C130" s="766" t="s">
        <v>359</v>
      </c>
      <c r="D130" s="118" t="s">
        <v>360</v>
      </c>
      <c r="E130" s="346" t="s">
        <v>276</v>
      </c>
      <c r="F130" s="108" t="s">
        <v>297</v>
      </c>
      <c r="G130" s="113" t="s">
        <v>313</v>
      </c>
      <c r="H130" s="112" t="s">
        <v>360</v>
      </c>
      <c r="I130" s="342" t="s">
        <v>276</v>
      </c>
      <c r="J130" s="111" t="s">
        <v>297</v>
      </c>
      <c r="K130" s="114" t="s">
        <v>313</v>
      </c>
      <c r="L130" s="111" t="s">
        <v>360</v>
      </c>
      <c r="M130" s="342" t="s">
        <v>276</v>
      </c>
      <c r="N130" s="111" t="s">
        <v>297</v>
      </c>
      <c r="O130" s="114" t="s">
        <v>313</v>
      </c>
      <c r="P130" s="111" t="s">
        <v>360</v>
      </c>
      <c r="Q130" s="342" t="s">
        <v>276</v>
      </c>
      <c r="R130" s="111" t="s">
        <v>297</v>
      </c>
      <c r="S130" s="114" t="s">
        <v>313</v>
      </c>
    </row>
    <row r="131" spans="2:19" s="205" customFormat="1" ht="50" customHeight="1">
      <c r="B131" s="781"/>
      <c r="C131" s="783"/>
      <c r="D131" s="302"/>
      <c r="E131" s="356"/>
      <c r="F131" s="243"/>
      <c r="G131" s="275"/>
      <c r="H131" s="295"/>
      <c r="I131" s="358"/>
      <c r="J131" s="210"/>
      <c r="K131" s="341"/>
      <c r="L131" s="210"/>
      <c r="M131" s="358"/>
      <c r="N131" s="210"/>
      <c r="O131" s="341"/>
      <c r="P131" s="210"/>
      <c r="Q131" s="358"/>
      <c r="R131" s="210"/>
      <c r="S131" s="341"/>
    </row>
    <row r="132" spans="2:19" s="205" customFormat="1" ht="50" customHeight="1">
      <c r="B132" s="781"/>
      <c r="C132" s="766" t="s">
        <v>361</v>
      </c>
      <c r="D132" s="118" t="s">
        <v>362</v>
      </c>
      <c r="E132" s="768" t="s">
        <v>363</v>
      </c>
      <c r="F132" s="769"/>
      <c r="G132" s="113" t="s">
        <v>364</v>
      </c>
      <c r="H132" s="112" t="s">
        <v>362</v>
      </c>
      <c r="I132" s="739" t="s">
        <v>363</v>
      </c>
      <c r="J132" s="740"/>
      <c r="K132" s="114" t="s">
        <v>364</v>
      </c>
      <c r="L132" s="111" t="s">
        <v>362</v>
      </c>
      <c r="M132" s="739" t="s">
        <v>363</v>
      </c>
      <c r="N132" s="740"/>
      <c r="O132" s="114" t="s">
        <v>364</v>
      </c>
      <c r="P132" s="111" t="s">
        <v>362</v>
      </c>
      <c r="Q132" s="739" t="s">
        <v>363</v>
      </c>
      <c r="R132" s="740"/>
      <c r="S132" s="114" t="s">
        <v>364</v>
      </c>
    </row>
    <row r="133" spans="2:19" s="205" customFormat="1" ht="50" customHeight="1" thickBot="1">
      <c r="B133" s="782"/>
      <c r="C133" s="767"/>
      <c r="D133" s="303"/>
      <c r="E133" s="770"/>
      <c r="F133" s="771"/>
      <c r="G133" s="251"/>
      <c r="H133" s="300"/>
      <c r="I133" s="764"/>
      <c r="J133" s="765"/>
      <c r="K133" s="253"/>
      <c r="L133" s="301"/>
      <c r="M133" s="764"/>
      <c r="N133" s="765"/>
      <c r="O133" s="253"/>
      <c r="P133" s="301"/>
      <c r="Q133" s="764"/>
      <c r="R133" s="765"/>
      <c r="S133" s="253"/>
    </row>
    <row r="134" spans="2:19" s="205" customFormat="1" ht="14.5" thickBot="1"/>
    <row r="135" spans="2:19" s="205" customFormat="1" ht="14.5" hidden="1" thickBot="1"/>
    <row r="136" spans="2:19" s="205" customFormat="1" ht="14.5" hidden="1" thickBot="1"/>
    <row r="137" spans="2:19" s="205" customFormat="1" ht="14.5" hidden="1" thickBot="1"/>
    <row r="138" spans="2:19" s="205" customFormat="1" ht="14.5" hidden="1" thickBot="1"/>
    <row r="139" spans="2:19" s="205" customFormat="1" ht="14.5" hidden="1" thickBot="1">
      <c r="D139" s="205" t="s">
        <v>365</v>
      </c>
    </row>
    <row r="140" spans="2:19" s="205" customFormat="1" ht="14.5" hidden="1" thickBot="1">
      <c r="D140" s="205" t="s">
        <v>366</v>
      </c>
      <c r="E140" s="205" t="s">
        <v>367</v>
      </c>
      <c r="F140" s="205" t="s">
        <v>368</v>
      </c>
      <c r="H140" s="205" t="s">
        <v>369</v>
      </c>
      <c r="I140" s="205" t="s">
        <v>370</v>
      </c>
    </row>
    <row r="141" spans="2:19" s="205" customFormat="1" ht="14.5" hidden="1" thickBot="1">
      <c r="D141" s="205" t="s">
        <v>371</v>
      </c>
      <c r="E141" s="205" t="s">
        <v>372</v>
      </c>
      <c r="F141" s="205" t="s">
        <v>373</v>
      </c>
      <c r="H141" s="205" t="s">
        <v>374</v>
      </c>
      <c r="I141" s="205" t="s">
        <v>375</v>
      </c>
    </row>
    <row r="142" spans="2:19" s="205" customFormat="1" ht="14.5" hidden="1" thickBot="1">
      <c r="D142" s="205" t="s">
        <v>376</v>
      </c>
      <c r="E142" s="205" t="s">
        <v>377</v>
      </c>
      <c r="F142" s="205" t="s">
        <v>378</v>
      </c>
      <c r="H142" s="205" t="s">
        <v>379</v>
      </c>
      <c r="I142" s="205" t="s">
        <v>380</v>
      </c>
    </row>
    <row r="143" spans="2:19" s="205" customFormat="1" ht="14.5" hidden="1" thickBot="1">
      <c r="D143" s="205" t="s">
        <v>381</v>
      </c>
      <c r="F143" s="205" t="s">
        <v>382</v>
      </c>
      <c r="G143" s="205" t="s">
        <v>383</v>
      </c>
      <c r="H143" s="205" t="s">
        <v>384</v>
      </c>
      <c r="I143" s="205" t="s">
        <v>385</v>
      </c>
      <c r="K143" s="205" t="s">
        <v>386</v>
      </c>
    </row>
    <row r="144" spans="2:19" s="205" customFormat="1" ht="14.5" hidden="1" thickBot="1">
      <c r="D144" s="205" t="s">
        <v>387</v>
      </c>
      <c r="F144" s="205" t="s">
        <v>388</v>
      </c>
      <c r="G144" s="205" t="s">
        <v>389</v>
      </c>
      <c r="H144" s="205" t="s">
        <v>390</v>
      </c>
      <c r="I144" s="205" t="s">
        <v>391</v>
      </c>
      <c r="K144" s="205" t="s">
        <v>392</v>
      </c>
      <c r="L144" s="205" t="s">
        <v>393</v>
      </c>
    </row>
    <row r="145" spans="2:12" s="205" customFormat="1" ht="14.5" hidden="1" thickBot="1">
      <c r="D145" s="205" t="s">
        <v>394</v>
      </c>
      <c r="E145" s="304" t="s">
        <v>395</v>
      </c>
      <c r="G145" s="205" t="s">
        <v>396</v>
      </c>
      <c r="H145" s="205" t="s">
        <v>397</v>
      </c>
      <c r="K145" s="205" t="s">
        <v>398</v>
      </c>
      <c r="L145" s="205" t="s">
        <v>399</v>
      </c>
    </row>
    <row r="146" spans="2:12" s="205" customFormat="1" ht="14.5" hidden="1" thickBot="1">
      <c r="D146" s="205" t="s">
        <v>400</v>
      </c>
      <c r="E146" s="305" t="s">
        <v>401</v>
      </c>
      <c r="K146" s="205" t="s">
        <v>402</v>
      </c>
      <c r="L146" s="205" t="s">
        <v>403</v>
      </c>
    </row>
    <row r="147" spans="2:12" s="205" customFormat="1" ht="14.5" hidden="1" thickBot="1">
      <c r="E147" s="306" t="s">
        <v>404</v>
      </c>
      <c r="H147" s="205" t="s">
        <v>405</v>
      </c>
      <c r="K147" s="205" t="s">
        <v>406</v>
      </c>
      <c r="L147" s="205" t="s">
        <v>407</v>
      </c>
    </row>
    <row r="148" spans="2:12" s="205" customFormat="1" ht="14.5" hidden="1" thickBot="1">
      <c r="H148" s="205" t="s">
        <v>408</v>
      </c>
      <c r="K148" s="205" t="s">
        <v>409</v>
      </c>
      <c r="L148" s="205" t="s">
        <v>410</v>
      </c>
    </row>
    <row r="149" spans="2:12" s="205" customFormat="1" ht="14.5" hidden="1" thickBot="1">
      <c r="H149" s="205" t="s">
        <v>411</v>
      </c>
      <c r="K149" s="205" t="s">
        <v>412</v>
      </c>
      <c r="L149" s="205" t="s">
        <v>413</v>
      </c>
    </row>
    <row r="150" spans="2:12" s="205" customFormat="1" ht="14.5" hidden="1" thickBot="1">
      <c r="B150" s="205" t="s">
        <v>414</v>
      </c>
      <c r="C150" s="205" t="s">
        <v>415</v>
      </c>
      <c r="D150" s="205" t="s">
        <v>414</v>
      </c>
      <c r="G150" s="205" t="s">
        <v>416</v>
      </c>
      <c r="H150" s="205" t="s">
        <v>417</v>
      </c>
      <c r="J150" s="205" t="s">
        <v>256</v>
      </c>
      <c r="K150" s="205" t="s">
        <v>418</v>
      </c>
      <c r="L150" s="205" t="s">
        <v>419</v>
      </c>
    </row>
    <row r="151" spans="2:12" s="205" customFormat="1" ht="14.5" hidden="1" thickBot="1">
      <c r="B151" s="205">
        <v>1</v>
      </c>
      <c r="C151" s="205" t="s">
        <v>420</v>
      </c>
      <c r="D151" s="205" t="s">
        <v>421</v>
      </c>
      <c r="E151" s="205" t="s">
        <v>313</v>
      </c>
      <c r="F151" s="205" t="s">
        <v>11</v>
      </c>
      <c r="G151" s="205" t="s">
        <v>422</v>
      </c>
      <c r="H151" s="205" t="s">
        <v>423</v>
      </c>
      <c r="J151" s="205" t="s">
        <v>398</v>
      </c>
      <c r="K151" s="205" t="s">
        <v>424</v>
      </c>
    </row>
    <row r="152" spans="2:12" s="205" customFormat="1" ht="14.5" hidden="1" thickBot="1">
      <c r="B152" s="205">
        <v>2</v>
      </c>
      <c r="C152" s="205" t="s">
        <v>425</v>
      </c>
      <c r="D152" s="205" t="s">
        <v>426</v>
      </c>
      <c r="E152" s="205" t="s">
        <v>297</v>
      </c>
      <c r="F152" s="205" t="s">
        <v>18</v>
      </c>
      <c r="G152" s="205" t="s">
        <v>427</v>
      </c>
      <c r="J152" s="205" t="s">
        <v>428</v>
      </c>
      <c r="K152" s="205" t="s">
        <v>429</v>
      </c>
    </row>
    <row r="153" spans="2:12" s="205" customFormat="1" ht="14.5" hidden="1" thickBot="1">
      <c r="B153" s="205">
        <v>3</v>
      </c>
      <c r="C153" s="205" t="s">
        <v>430</v>
      </c>
      <c r="D153" s="205" t="s">
        <v>431</v>
      </c>
      <c r="E153" s="205" t="s">
        <v>276</v>
      </c>
      <c r="G153" s="205" t="s">
        <v>432</v>
      </c>
      <c r="J153" s="205" t="s">
        <v>433</v>
      </c>
      <c r="K153" s="205" t="s">
        <v>434</v>
      </c>
    </row>
    <row r="154" spans="2:12" s="205" customFormat="1" ht="14.5" hidden="1" thickBot="1">
      <c r="B154" s="205">
        <v>4</v>
      </c>
      <c r="C154" s="205" t="s">
        <v>423</v>
      </c>
      <c r="H154" s="205" t="s">
        <v>435</v>
      </c>
      <c r="I154" s="205" t="s">
        <v>436</v>
      </c>
      <c r="J154" s="205" t="s">
        <v>437</v>
      </c>
      <c r="K154" s="205" t="s">
        <v>438</v>
      </c>
    </row>
    <row r="155" spans="2:12" s="205" customFormat="1" ht="14.5" hidden="1" thickBot="1">
      <c r="D155" s="205" t="s">
        <v>432</v>
      </c>
      <c r="H155" s="205" t="s">
        <v>439</v>
      </c>
      <c r="I155" s="205" t="s">
        <v>440</v>
      </c>
      <c r="J155" s="205" t="s">
        <v>441</v>
      </c>
      <c r="K155" s="205" t="s">
        <v>442</v>
      </c>
    </row>
    <row r="156" spans="2:12" s="205" customFormat="1" ht="14.5" hidden="1" thickBot="1">
      <c r="D156" s="205" t="s">
        <v>443</v>
      </c>
      <c r="H156" s="205" t="s">
        <v>444</v>
      </c>
      <c r="I156" s="205" t="s">
        <v>445</v>
      </c>
      <c r="J156" s="205" t="s">
        <v>446</v>
      </c>
      <c r="K156" s="205" t="s">
        <v>447</v>
      </c>
    </row>
    <row r="157" spans="2:12" s="205" customFormat="1" ht="14.5" hidden="1" thickBot="1">
      <c r="D157" s="205" t="s">
        <v>448</v>
      </c>
      <c r="H157" s="205" t="s">
        <v>449</v>
      </c>
      <c r="J157" s="205" t="s">
        <v>450</v>
      </c>
      <c r="K157" s="205" t="s">
        <v>451</v>
      </c>
    </row>
    <row r="158" spans="2:12" s="205" customFormat="1" ht="14.5" hidden="1" thickBot="1">
      <c r="H158" s="205" t="s">
        <v>452</v>
      </c>
      <c r="J158" s="205" t="s">
        <v>453</v>
      </c>
    </row>
    <row r="159" spans="2:12" s="205" customFormat="1" ht="42.5" hidden="1" thickBot="1">
      <c r="D159" s="279" t="s">
        <v>454</v>
      </c>
      <c r="E159" s="205" t="s">
        <v>455</v>
      </c>
      <c r="F159" s="205" t="s">
        <v>456</v>
      </c>
      <c r="G159" s="205" t="s">
        <v>457</v>
      </c>
      <c r="H159" s="205" t="s">
        <v>458</v>
      </c>
      <c r="I159" s="205" t="s">
        <v>459</v>
      </c>
      <c r="J159" s="205" t="s">
        <v>460</v>
      </c>
      <c r="K159" s="205" t="s">
        <v>461</v>
      </c>
    </row>
    <row r="160" spans="2:12" s="205" customFormat="1" ht="70.5" hidden="1" thickBot="1">
      <c r="B160" s="205" t="s">
        <v>561</v>
      </c>
      <c r="C160" s="205" t="s">
        <v>560</v>
      </c>
      <c r="D160" s="279" t="s">
        <v>462</v>
      </c>
      <c r="E160" s="205" t="s">
        <v>463</v>
      </c>
      <c r="F160" s="205" t="s">
        <v>464</v>
      </c>
      <c r="G160" s="205" t="s">
        <v>465</v>
      </c>
      <c r="H160" s="205" t="s">
        <v>466</v>
      </c>
      <c r="I160" s="205" t="s">
        <v>467</v>
      </c>
      <c r="J160" s="205" t="s">
        <v>468</v>
      </c>
      <c r="K160" s="205" t="s">
        <v>469</v>
      </c>
    </row>
    <row r="161" spans="2:11" s="205" customFormat="1" ht="42.5" hidden="1" thickBot="1">
      <c r="B161" s="205" t="s">
        <v>562</v>
      </c>
      <c r="C161" s="205" t="s">
        <v>559</v>
      </c>
      <c r="D161" s="279" t="s">
        <v>470</v>
      </c>
      <c r="E161" s="205" t="s">
        <v>471</v>
      </c>
      <c r="F161" s="205" t="s">
        <v>472</v>
      </c>
      <c r="G161" s="205" t="s">
        <v>473</v>
      </c>
      <c r="H161" s="205" t="s">
        <v>474</v>
      </c>
      <c r="I161" s="205" t="s">
        <v>475</v>
      </c>
      <c r="J161" s="205" t="s">
        <v>476</v>
      </c>
      <c r="K161" s="205" t="s">
        <v>477</v>
      </c>
    </row>
    <row r="162" spans="2:11" s="205" customFormat="1" ht="14.5" hidden="1" thickBot="1">
      <c r="B162" s="205" t="s">
        <v>563</v>
      </c>
      <c r="C162" s="205" t="s">
        <v>558</v>
      </c>
      <c r="F162" s="205" t="s">
        <v>478</v>
      </c>
      <c r="G162" s="205" t="s">
        <v>479</v>
      </c>
      <c r="H162" s="205" t="s">
        <v>480</v>
      </c>
      <c r="I162" s="205" t="s">
        <v>481</v>
      </c>
      <c r="J162" s="205" t="s">
        <v>482</v>
      </c>
      <c r="K162" s="205" t="s">
        <v>483</v>
      </c>
    </row>
    <row r="163" spans="2:11" s="205" customFormat="1" ht="14.5" hidden="1" thickBot="1">
      <c r="B163" s="205" t="s">
        <v>564</v>
      </c>
      <c r="G163" s="205" t="s">
        <v>484</v>
      </c>
      <c r="H163" s="205" t="s">
        <v>485</v>
      </c>
      <c r="I163" s="205" t="s">
        <v>486</v>
      </c>
      <c r="J163" s="205" t="s">
        <v>487</v>
      </c>
      <c r="K163" s="205" t="s">
        <v>488</v>
      </c>
    </row>
    <row r="164" spans="2:11" s="205" customFormat="1" ht="14.5" hidden="1" thickBot="1">
      <c r="C164" s="205" t="s">
        <v>489</v>
      </c>
      <c r="J164" s="205" t="s">
        <v>490</v>
      </c>
    </row>
    <row r="165" spans="2:11" s="205" customFormat="1" ht="14.5" hidden="1" thickBot="1">
      <c r="C165" s="205" t="s">
        <v>491</v>
      </c>
      <c r="I165" s="205" t="s">
        <v>492</v>
      </c>
      <c r="J165" s="205" t="s">
        <v>493</v>
      </c>
    </row>
    <row r="166" spans="2:11" s="205" customFormat="1" ht="14.5" hidden="1" thickBot="1">
      <c r="B166" s="279" t="s">
        <v>565</v>
      </c>
      <c r="C166" s="205" t="s">
        <v>494</v>
      </c>
      <c r="I166" s="205" t="s">
        <v>495</v>
      </c>
      <c r="J166" s="205" t="s">
        <v>496</v>
      </c>
    </row>
    <row r="167" spans="2:11" s="205" customFormat="1" ht="14.5" hidden="1" thickBot="1">
      <c r="B167" s="279" t="s">
        <v>29</v>
      </c>
      <c r="C167" s="205" t="s">
        <v>497</v>
      </c>
      <c r="D167" s="205" t="s">
        <v>498</v>
      </c>
      <c r="E167" s="205" t="s">
        <v>499</v>
      </c>
      <c r="I167" s="205" t="s">
        <v>500</v>
      </c>
      <c r="J167" s="205" t="s">
        <v>256</v>
      </c>
    </row>
    <row r="168" spans="2:11" s="205" customFormat="1" ht="14.5" hidden="1" thickBot="1">
      <c r="B168" s="279" t="s">
        <v>16</v>
      </c>
      <c r="D168" s="205" t="s">
        <v>501</v>
      </c>
      <c r="E168" s="205" t="s">
        <v>502</v>
      </c>
      <c r="H168" s="205" t="s">
        <v>374</v>
      </c>
      <c r="I168" s="205" t="s">
        <v>503</v>
      </c>
    </row>
    <row r="169" spans="2:11" s="205" customFormat="1" ht="14.5" hidden="1" thickBot="1">
      <c r="B169" s="279" t="s">
        <v>34</v>
      </c>
      <c r="D169" s="205" t="s">
        <v>504</v>
      </c>
      <c r="E169" s="205" t="s">
        <v>505</v>
      </c>
      <c r="H169" s="205" t="s">
        <v>384</v>
      </c>
      <c r="I169" s="205" t="s">
        <v>506</v>
      </c>
      <c r="J169" s="205" t="s">
        <v>944</v>
      </c>
    </row>
    <row r="170" spans="2:11" s="205" customFormat="1" ht="14.5" hidden="1" thickBot="1">
      <c r="B170" s="279" t="s">
        <v>566</v>
      </c>
      <c r="C170" s="205" t="s">
        <v>507</v>
      </c>
      <c r="D170" s="205" t="s">
        <v>508</v>
      </c>
      <c r="H170" s="205" t="s">
        <v>390</v>
      </c>
      <c r="I170" s="205" t="s">
        <v>509</v>
      </c>
      <c r="J170" s="205" t="s">
        <v>945</v>
      </c>
    </row>
    <row r="171" spans="2:11" s="205" customFormat="1" ht="14.5" hidden="1" thickBot="1">
      <c r="B171" s="279" t="s">
        <v>567</v>
      </c>
      <c r="C171" s="205" t="s">
        <v>510</v>
      </c>
      <c r="H171" s="205" t="s">
        <v>397</v>
      </c>
      <c r="I171" s="205" t="s">
        <v>511</v>
      </c>
    </row>
    <row r="172" spans="2:11" s="205" customFormat="1" ht="14.5" hidden="1" thickBot="1">
      <c r="B172" s="279" t="s">
        <v>568</v>
      </c>
      <c r="C172" s="205" t="s">
        <v>512</v>
      </c>
      <c r="E172" s="205" t="s">
        <v>513</v>
      </c>
      <c r="H172" s="205" t="s">
        <v>514</v>
      </c>
      <c r="I172" s="205" t="s">
        <v>515</v>
      </c>
    </row>
    <row r="173" spans="2:11" s="205" customFormat="1" ht="14.5" hidden="1" thickBot="1">
      <c r="B173" s="279" t="s">
        <v>569</v>
      </c>
      <c r="C173" s="205" t="s">
        <v>516</v>
      </c>
      <c r="E173" s="205" t="s">
        <v>517</v>
      </c>
      <c r="H173" s="205" t="s">
        <v>518</v>
      </c>
      <c r="I173" s="205" t="s">
        <v>519</v>
      </c>
    </row>
    <row r="174" spans="2:11" s="205" customFormat="1" ht="14.5" hidden="1" thickBot="1">
      <c r="B174" s="279" t="s">
        <v>570</v>
      </c>
      <c r="C174" s="205" t="s">
        <v>520</v>
      </c>
      <c r="E174" s="205" t="s">
        <v>521</v>
      </c>
      <c r="H174" s="205" t="s">
        <v>522</v>
      </c>
      <c r="I174" s="205" t="s">
        <v>523</v>
      </c>
    </row>
    <row r="175" spans="2:11" s="205" customFormat="1" ht="14.5" hidden="1" thickBot="1">
      <c r="B175" s="279" t="s">
        <v>571</v>
      </c>
      <c r="C175" s="205" t="s">
        <v>524</v>
      </c>
      <c r="E175" s="205" t="s">
        <v>525</v>
      </c>
      <c r="H175" s="205" t="s">
        <v>526</v>
      </c>
      <c r="I175" s="205" t="s">
        <v>527</v>
      </c>
    </row>
    <row r="176" spans="2:11" s="205" customFormat="1" ht="14.5" hidden="1" thickBot="1">
      <c r="B176" s="279" t="s">
        <v>572</v>
      </c>
      <c r="C176" s="205" t="s">
        <v>528</v>
      </c>
      <c r="E176" s="205" t="s">
        <v>529</v>
      </c>
      <c r="H176" s="205" t="s">
        <v>530</v>
      </c>
      <c r="I176" s="205" t="s">
        <v>531</v>
      </c>
    </row>
    <row r="177" spans="2:9" s="205" customFormat="1" ht="14.5" hidden="1" thickBot="1">
      <c r="B177" s="279" t="s">
        <v>573</v>
      </c>
      <c r="C177" s="205" t="s">
        <v>256</v>
      </c>
      <c r="E177" s="205" t="s">
        <v>532</v>
      </c>
      <c r="H177" s="205" t="s">
        <v>533</v>
      </c>
      <c r="I177" s="205" t="s">
        <v>534</v>
      </c>
    </row>
    <row r="178" spans="2:9" s="205" customFormat="1" ht="14.5" hidden="1" thickBot="1">
      <c r="B178" s="279" t="s">
        <v>574</v>
      </c>
      <c r="E178" s="205" t="s">
        <v>535</v>
      </c>
      <c r="H178" s="205" t="s">
        <v>536</v>
      </c>
      <c r="I178" s="205" t="s">
        <v>537</v>
      </c>
    </row>
    <row r="179" spans="2:9" s="205" customFormat="1" ht="14.5" hidden="1" thickBot="1">
      <c r="B179" s="279" t="s">
        <v>575</v>
      </c>
      <c r="E179" s="205" t="s">
        <v>538</v>
      </c>
      <c r="H179" s="205" t="s">
        <v>539</v>
      </c>
      <c r="I179" s="205" t="s">
        <v>540</v>
      </c>
    </row>
    <row r="180" spans="2:9" s="205" customFormat="1" ht="14.5" hidden="1" thickBot="1">
      <c r="B180" s="279" t="s">
        <v>576</v>
      </c>
      <c r="E180" s="205" t="s">
        <v>541</v>
      </c>
      <c r="H180" s="205" t="s">
        <v>542</v>
      </c>
      <c r="I180" s="205" t="s">
        <v>543</v>
      </c>
    </row>
    <row r="181" spans="2:9" s="205" customFormat="1" ht="14.5" hidden="1" thickBot="1">
      <c r="B181" s="279" t="s">
        <v>577</v>
      </c>
      <c r="H181" s="205" t="s">
        <v>544</v>
      </c>
      <c r="I181" s="205" t="s">
        <v>545</v>
      </c>
    </row>
    <row r="182" spans="2:9" s="205" customFormat="1" ht="14.5" hidden="1" thickBot="1">
      <c r="B182" s="279" t="s">
        <v>578</v>
      </c>
      <c r="H182" s="205" t="s">
        <v>546</v>
      </c>
    </row>
    <row r="183" spans="2:9" s="205" customFormat="1" ht="14.5" hidden="1" thickBot="1">
      <c r="B183" s="279" t="s">
        <v>579</v>
      </c>
      <c r="H183" s="205" t="s">
        <v>547</v>
      </c>
    </row>
    <row r="184" spans="2:9" s="205" customFormat="1" ht="14.5" hidden="1" thickBot="1">
      <c r="B184" s="279" t="s">
        <v>580</v>
      </c>
      <c r="H184" s="205" t="s">
        <v>548</v>
      </c>
    </row>
    <row r="185" spans="2:9" s="205" customFormat="1" ht="14.5" hidden="1" thickBot="1">
      <c r="B185" s="279" t="s">
        <v>581</v>
      </c>
      <c r="H185" s="205" t="s">
        <v>549</v>
      </c>
    </row>
    <row r="186" spans="2:9" s="205" customFormat="1" ht="14.5" hidden="1" thickBot="1">
      <c r="B186" s="279" t="s">
        <v>582</v>
      </c>
      <c r="D186" s="205" t="s">
        <v>550</v>
      </c>
      <c r="H186" s="205" t="s">
        <v>551</v>
      </c>
    </row>
    <row r="187" spans="2:9" s="205" customFormat="1" ht="14.5" hidden="1" thickBot="1">
      <c r="B187" s="279" t="s">
        <v>583</v>
      </c>
      <c r="D187" s="205" t="s">
        <v>552</v>
      </c>
      <c r="H187" s="205" t="s">
        <v>553</v>
      </c>
    </row>
    <row r="188" spans="2:9" s="205" customFormat="1" ht="14.5" hidden="1" thickBot="1">
      <c r="B188" s="279" t="s">
        <v>584</v>
      </c>
      <c r="D188" s="205" t="s">
        <v>554</v>
      </c>
      <c r="H188" s="205" t="s">
        <v>555</v>
      </c>
    </row>
    <row r="189" spans="2:9" s="205" customFormat="1" ht="14.5" hidden="1" thickBot="1">
      <c r="B189" s="279" t="s">
        <v>585</v>
      </c>
      <c r="D189" s="205" t="s">
        <v>552</v>
      </c>
      <c r="H189" s="205" t="s">
        <v>556</v>
      </c>
    </row>
    <row r="190" spans="2:9" s="205" customFormat="1" ht="14.5" hidden="1" thickBot="1">
      <c r="B190" s="279" t="s">
        <v>586</v>
      </c>
      <c r="D190" s="205" t="s">
        <v>557</v>
      </c>
    </row>
    <row r="191" spans="2:9" s="205" customFormat="1" ht="14.5" hidden="1" thickBot="1">
      <c r="B191" s="279" t="s">
        <v>587</v>
      </c>
      <c r="D191" s="205" t="s">
        <v>552</v>
      </c>
    </row>
    <row r="192" spans="2:9" s="205" customFormat="1" ht="14.5" hidden="1" thickBot="1">
      <c r="B192" s="279" t="s">
        <v>588</v>
      </c>
    </row>
    <row r="193" spans="2:2" s="205" customFormat="1" ht="14.5" hidden="1" thickBot="1">
      <c r="B193" s="279" t="s">
        <v>589</v>
      </c>
    </row>
    <row r="194" spans="2:2" s="205" customFormat="1" ht="14.5" hidden="1" thickBot="1">
      <c r="B194" s="279" t="s">
        <v>590</v>
      </c>
    </row>
    <row r="195" spans="2:2" s="205" customFormat="1" ht="14.5" hidden="1" thickBot="1">
      <c r="B195" s="279" t="s">
        <v>591</v>
      </c>
    </row>
    <row r="196" spans="2:2" s="205" customFormat="1" ht="14.5" hidden="1" thickBot="1">
      <c r="B196" s="279" t="s">
        <v>592</v>
      </c>
    </row>
    <row r="197" spans="2:2" s="205" customFormat="1" ht="14.5" hidden="1" thickBot="1">
      <c r="B197" s="279" t="s">
        <v>593</v>
      </c>
    </row>
    <row r="198" spans="2:2" s="205" customFormat="1" ht="14.5" hidden="1" thickBot="1">
      <c r="B198" s="279" t="s">
        <v>594</v>
      </c>
    </row>
    <row r="199" spans="2:2" s="205" customFormat="1" ht="14.5" hidden="1" thickBot="1">
      <c r="B199" s="279" t="s">
        <v>595</v>
      </c>
    </row>
    <row r="200" spans="2:2" s="205" customFormat="1" ht="14.5" hidden="1" thickBot="1">
      <c r="B200" s="279" t="s">
        <v>596</v>
      </c>
    </row>
    <row r="201" spans="2:2" s="205" customFormat="1" ht="14.5" hidden="1" thickBot="1">
      <c r="B201" s="279" t="s">
        <v>50</v>
      </c>
    </row>
    <row r="202" spans="2:2" s="205" customFormat="1" ht="14.5" hidden="1" thickBot="1">
      <c r="B202" s="279" t="s">
        <v>55</v>
      </c>
    </row>
    <row r="203" spans="2:2" s="205" customFormat="1" ht="14.5" hidden="1" thickBot="1">
      <c r="B203" s="279" t="s">
        <v>56</v>
      </c>
    </row>
    <row r="204" spans="2:2" s="205" customFormat="1" ht="14.5" hidden="1" thickBot="1">
      <c r="B204" s="279" t="s">
        <v>58</v>
      </c>
    </row>
    <row r="205" spans="2:2" s="205" customFormat="1" ht="14.5" hidden="1" thickBot="1">
      <c r="B205" s="279" t="s">
        <v>23</v>
      </c>
    </row>
    <row r="206" spans="2:2" s="205" customFormat="1" ht="14.5" hidden="1" thickBot="1">
      <c r="B206" s="279" t="s">
        <v>60</v>
      </c>
    </row>
    <row r="207" spans="2:2" s="205" customFormat="1" ht="14.5" hidden="1" thickBot="1">
      <c r="B207" s="279" t="s">
        <v>62</v>
      </c>
    </row>
    <row r="208" spans="2:2" s="205" customFormat="1" ht="14.5" hidden="1" thickBot="1">
      <c r="B208" s="279" t="s">
        <v>65</v>
      </c>
    </row>
    <row r="209" spans="2:2" s="205" customFormat="1" ht="14.5" hidden="1" thickBot="1">
      <c r="B209" s="279" t="s">
        <v>66</v>
      </c>
    </row>
    <row r="210" spans="2:2" s="205" customFormat="1" ht="14.5" hidden="1" thickBot="1">
      <c r="B210" s="279" t="s">
        <v>67</v>
      </c>
    </row>
    <row r="211" spans="2:2" s="205" customFormat="1" ht="14.5" hidden="1" thickBot="1">
      <c r="B211" s="279" t="s">
        <v>68</v>
      </c>
    </row>
    <row r="212" spans="2:2" s="205" customFormat="1" ht="14.5" hidden="1" thickBot="1">
      <c r="B212" s="279" t="s">
        <v>597</v>
      </c>
    </row>
    <row r="213" spans="2:2" s="205" customFormat="1" ht="14.5" hidden="1" thickBot="1">
      <c r="B213" s="279" t="s">
        <v>598</v>
      </c>
    </row>
    <row r="214" spans="2:2" s="205" customFormat="1" ht="14.5" hidden="1" thickBot="1">
      <c r="B214" s="279" t="s">
        <v>72</v>
      </c>
    </row>
    <row r="215" spans="2:2" s="205" customFormat="1" ht="14.5" hidden="1" thickBot="1">
      <c r="B215" s="279" t="s">
        <v>74</v>
      </c>
    </row>
    <row r="216" spans="2:2" s="205" customFormat="1" ht="14.5" hidden="1" thickBot="1">
      <c r="B216" s="279" t="s">
        <v>78</v>
      </c>
    </row>
    <row r="217" spans="2:2" s="205" customFormat="1" ht="14.5" hidden="1" thickBot="1">
      <c r="B217" s="279" t="s">
        <v>599</v>
      </c>
    </row>
    <row r="218" spans="2:2" s="205" customFormat="1" ht="14.5" hidden="1" thickBot="1">
      <c r="B218" s="279" t="s">
        <v>600</v>
      </c>
    </row>
    <row r="219" spans="2:2" s="205" customFormat="1" ht="14.5" hidden="1" thickBot="1">
      <c r="B219" s="279" t="s">
        <v>601</v>
      </c>
    </row>
    <row r="220" spans="2:2" s="205" customFormat="1" ht="14.5" hidden="1" thickBot="1">
      <c r="B220" s="279" t="s">
        <v>76</v>
      </c>
    </row>
    <row r="221" spans="2:2" s="205" customFormat="1" ht="14.5" hidden="1" thickBot="1">
      <c r="B221" s="279" t="s">
        <v>77</v>
      </c>
    </row>
    <row r="222" spans="2:2" s="205" customFormat="1" ht="14.5" hidden="1" thickBot="1">
      <c r="B222" s="279" t="s">
        <v>79</v>
      </c>
    </row>
    <row r="223" spans="2:2" s="205" customFormat="1" ht="14.5" hidden="1" thickBot="1">
      <c r="B223" s="279" t="s">
        <v>81</v>
      </c>
    </row>
    <row r="224" spans="2:2" s="205" customFormat="1" ht="14.5" hidden="1" thickBot="1">
      <c r="B224" s="279" t="s">
        <v>602</v>
      </c>
    </row>
    <row r="225" spans="2:2" s="205" customFormat="1" ht="14.5" hidden="1" thickBot="1">
      <c r="B225" s="279" t="s">
        <v>80</v>
      </c>
    </row>
    <row r="226" spans="2:2" s="205" customFormat="1" ht="14.5" hidden="1" thickBot="1">
      <c r="B226" s="279" t="s">
        <v>82</v>
      </c>
    </row>
    <row r="227" spans="2:2" s="205" customFormat="1" ht="14.5" hidden="1" thickBot="1">
      <c r="B227" s="279" t="s">
        <v>85</v>
      </c>
    </row>
    <row r="228" spans="2:2" s="205" customFormat="1" ht="14.5" hidden="1" thickBot="1">
      <c r="B228" s="279" t="s">
        <v>84</v>
      </c>
    </row>
    <row r="229" spans="2:2" s="205" customFormat="1" ht="14.5" hidden="1" thickBot="1">
      <c r="B229" s="279" t="s">
        <v>603</v>
      </c>
    </row>
    <row r="230" spans="2:2" s="205" customFormat="1" ht="14.5" hidden="1" thickBot="1">
      <c r="B230" s="279" t="s">
        <v>91</v>
      </c>
    </row>
    <row r="231" spans="2:2" s="205" customFormat="1" ht="14.5" hidden="1" thickBot="1">
      <c r="B231" s="279" t="s">
        <v>93</v>
      </c>
    </row>
    <row r="232" spans="2:2" s="205" customFormat="1" ht="14.5" hidden="1" thickBot="1">
      <c r="B232" s="279" t="s">
        <v>94</v>
      </c>
    </row>
    <row r="233" spans="2:2" s="205" customFormat="1" ht="14.5" hidden="1" thickBot="1">
      <c r="B233" s="279" t="s">
        <v>95</v>
      </c>
    </row>
    <row r="234" spans="2:2" s="205" customFormat="1" ht="14.5" hidden="1" thickBot="1">
      <c r="B234" s="279" t="s">
        <v>604</v>
      </c>
    </row>
    <row r="235" spans="2:2" s="205" customFormat="1" ht="14.5" hidden="1" thickBot="1">
      <c r="B235" s="279" t="s">
        <v>605</v>
      </c>
    </row>
    <row r="236" spans="2:2" s="205" customFormat="1" ht="14.5" hidden="1" thickBot="1">
      <c r="B236" s="279" t="s">
        <v>96</v>
      </c>
    </row>
    <row r="237" spans="2:2" s="205" customFormat="1" ht="14.5" hidden="1" thickBot="1">
      <c r="B237" s="279" t="s">
        <v>150</v>
      </c>
    </row>
    <row r="238" spans="2:2" s="205" customFormat="1" ht="14.5" hidden="1" thickBot="1">
      <c r="B238" s="279" t="s">
        <v>606</v>
      </c>
    </row>
    <row r="239" spans="2:2" s="205" customFormat="1" ht="14.5" hidden="1" thickBot="1">
      <c r="B239" s="279" t="s">
        <v>607</v>
      </c>
    </row>
    <row r="240" spans="2:2" s="205" customFormat="1" ht="14.5" hidden="1" thickBot="1">
      <c r="B240" s="279" t="s">
        <v>101</v>
      </c>
    </row>
    <row r="241" spans="2:2" s="205" customFormat="1" ht="14.5" hidden="1" thickBot="1">
      <c r="B241" s="279" t="s">
        <v>103</v>
      </c>
    </row>
    <row r="242" spans="2:2" s="205" customFormat="1" ht="14.5" hidden="1" thickBot="1">
      <c r="B242" s="279" t="s">
        <v>608</v>
      </c>
    </row>
    <row r="243" spans="2:2" s="205" customFormat="1" ht="14.5" hidden="1" thickBot="1">
      <c r="B243" s="279" t="s">
        <v>151</v>
      </c>
    </row>
    <row r="244" spans="2:2" s="205" customFormat="1" ht="14.5" hidden="1" thickBot="1">
      <c r="B244" s="279" t="s">
        <v>168</v>
      </c>
    </row>
    <row r="245" spans="2:2" s="205" customFormat="1" ht="14.5" hidden="1" thickBot="1">
      <c r="B245" s="279" t="s">
        <v>102</v>
      </c>
    </row>
    <row r="246" spans="2:2" s="205" customFormat="1" ht="14.5" hidden="1" thickBot="1">
      <c r="B246" s="279" t="s">
        <v>106</v>
      </c>
    </row>
    <row r="247" spans="2:2" s="205" customFormat="1" ht="14.5" hidden="1" thickBot="1">
      <c r="B247" s="279" t="s">
        <v>100</v>
      </c>
    </row>
    <row r="248" spans="2:2" s="205" customFormat="1" ht="14.5" hidden="1" thickBot="1">
      <c r="B248" s="279" t="s">
        <v>122</v>
      </c>
    </row>
    <row r="249" spans="2:2" s="205" customFormat="1" ht="14.5" hidden="1" thickBot="1">
      <c r="B249" s="279" t="s">
        <v>609</v>
      </c>
    </row>
    <row r="250" spans="2:2" s="205" customFormat="1" ht="14.5" hidden="1" thickBot="1">
      <c r="B250" s="279" t="s">
        <v>108</v>
      </c>
    </row>
    <row r="251" spans="2:2" s="205" customFormat="1" ht="14.5" hidden="1" thickBot="1">
      <c r="B251" s="279" t="s">
        <v>111</v>
      </c>
    </row>
    <row r="252" spans="2:2" s="205" customFormat="1" ht="14.5" hidden="1" thickBot="1">
      <c r="B252" s="279" t="s">
        <v>117</v>
      </c>
    </row>
    <row r="253" spans="2:2" s="205" customFormat="1" ht="14.5" hidden="1" thickBot="1">
      <c r="B253" s="279" t="s">
        <v>114</v>
      </c>
    </row>
    <row r="254" spans="2:2" s="205" customFormat="1" ht="28.5" hidden="1" thickBot="1">
      <c r="B254" s="279" t="s">
        <v>610</v>
      </c>
    </row>
    <row r="255" spans="2:2" s="205" customFormat="1" ht="14.5" hidden="1" thickBot="1">
      <c r="B255" s="279" t="s">
        <v>112</v>
      </c>
    </row>
    <row r="256" spans="2:2" s="205" customFormat="1" ht="14.5" hidden="1" thickBot="1">
      <c r="B256" s="279" t="s">
        <v>113</v>
      </c>
    </row>
    <row r="257" spans="2:2" s="205" customFormat="1" ht="14.5" hidden="1" thickBot="1">
      <c r="B257" s="279" t="s">
        <v>124</v>
      </c>
    </row>
    <row r="258" spans="2:2" s="205" customFormat="1" ht="14.5" hidden="1" thickBot="1">
      <c r="B258" s="279" t="s">
        <v>121</v>
      </c>
    </row>
    <row r="259" spans="2:2" s="205" customFormat="1" ht="14.5" hidden="1" thickBot="1">
      <c r="B259" s="279" t="s">
        <v>120</v>
      </c>
    </row>
    <row r="260" spans="2:2" s="205" customFormat="1" ht="14.5" hidden="1" thickBot="1">
      <c r="B260" s="279" t="s">
        <v>123</v>
      </c>
    </row>
    <row r="261" spans="2:2" s="205" customFormat="1" ht="14.5" hidden="1" thickBot="1">
      <c r="B261" s="279" t="s">
        <v>115</v>
      </c>
    </row>
    <row r="262" spans="2:2" s="205" customFormat="1" ht="14.5" hidden="1" thickBot="1">
      <c r="B262" s="279" t="s">
        <v>116</v>
      </c>
    </row>
    <row r="263" spans="2:2" s="205" customFormat="1" ht="14.5" hidden="1" thickBot="1">
      <c r="B263" s="279" t="s">
        <v>109</v>
      </c>
    </row>
    <row r="264" spans="2:2" s="205" customFormat="1" ht="14.5" hidden="1" thickBot="1">
      <c r="B264" s="279" t="s">
        <v>110</v>
      </c>
    </row>
    <row r="265" spans="2:2" s="205" customFormat="1" ht="14.5" hidden="1" thickBot="1">
      <c r="B265" s="279" t="s">
        <v>125</v>
      </c>
    </row>
    <row r="266" spans="2:2" s="205" customFormat="1" ht="14.5" hidden="1" thickBot="1">
      <c r="B266" s="279" t="s">
        <v>131</v>
      </c>
    </row>
    <row r="267" spans="2:2" s="205" customFormat="1" ht="14.5" hidden="1" thickBot="1">
      <c r="B267" s="279" t="s">
        <v>132</v>
      </c>
    </row>
    <row r="268" spans="2:2" s="205" customFormat="1" ht="14.5" hidden="1" thickBot="1">
      <c r="B268" s="279" t="s">
        <v>130</v>
      </c>
    </row>
    <row r="269" spans="2:2" s="205" customFormat="1" ht="14.5" hidden="1" thickBot="1">
      <c r="B269" s="279" t="s">
        <v>611</v>
      </c>
    </row>
    <row r="270" spans="2:2" s="205" customFormat="1" ht="14.5" hidden="1" thickBot="1">
      <c r="B270" s="279" t="s">
        <v>127</v>
      </c>
    </row>
    <row r="271" spans="2:2" s="205" customFormat="1" ht="14.5" hidden="1" thickBot="1">
      <c r="B271" s="279" t="s">
        <v>126</v>
      </c>
    </row>
    <row r="272" spans="2:2" s="205" customFormat="1" ht="14.5" hidden="1" thickBot="1">
      <c r="B272" s="279" t="s">
        <v>134</v>
      </c>
    </row>
    <row r="273" spans="2:2" s="205" customFormat="1" ht="14.5" hidden="1" thickBot="1">
      <c r="B273" s="279" t="s">
        <v>135</v>
      </c>
    </row>
    <row r="274" spans="2:2" s="205" customFormat="1" ht="14.5" hidden="1" thickBot="1">
      <c r="B274" s="279" t="s">
        <v>137</v>
      </c>
    </row>
    <row r="275" spans="2:2" s="205" customFormat="1" ht="14.5" hidden="1" thickBot="1">
      <c r="B275" s="279" t="s">
        <v>140</v>
      </c>
    </row>
    <row r="276" spans="2:2" s="205" customFormat="1" ht="14.5" hidden="1" thickBot="1">
      <c r="B276" s="279" t="s">
        <v>141</v>
      </c>
    </row>
    <row r="277" spans="2:2" s="205" customFormat="1" ht="14.5" hidden="1" thickBot="1">
      <c r="B277" s="279" t="s">
        <v>136</v>
      </c>
    </row>
    <row r="278" spans="2:2" s="205" customFormat="1" ht="14.5" hidden="1" thickBot="1">
      <c r="B278" s="279" t="s">
        <v>138</v>
      </c>
    </row>
    <row r="279" spans="2:2" s="205" customFormat="1" ht="14.5" hidden="1" thickBot="1">
      <c r="B279" s="279" t="s">
        <v>142</v>
      </c>
    </row>
    <row r="280" spans="2:2" s="205" customFormat="1" ht="14.5" hidden="1" thickBot="1">
      <c r="B280" s="279" t="s">
        <v>612</v>
      </c>
    </row>
    <row r="281" spans="2:2" s="205" customFormat="1" ht="14.5" hidden="1" thickBot="1">
      <c r="B281" s="279" t="s">
        <v>139</v>
      </c>
    </row>
    <row r="282" spans="2:2" s="205" customFormat="1" ht="14.5" hidden="1" thickBot="1">
      <c r="B282" s="279" t="s">
        <v>147</v>
      </c>
    </row>
    <row r="283" spans="2:2" s="205" customFormat="1" ht="14.5" hidden="1" thickBot="1">
      <c r="B283" s="279" t="s">
        <v>148</v>
      </c>
    </row>
    <row r="284" spans="2:2" s="205" customFormat="1" ht="14.5" hidden="1" thickBot="1">
      <c r="B284" s="279" t="s">
        <v>149</v>
      </c>
    </row>
    <row r="285" spans="2:2" s="205" customFormat="1" ht="14.5" hidden="1" thickBot="1">
      <c r="B285" s="279" t="s">
        <v>156</v>
      </c>
    </row>
    <row r="286" spans="2:2" s="205" customFormat="1" ht="14.5" hidden="1" thickBot="1">
      <c r="B286" s="279" t="s">
        <v>169</v>
      </c>
    </row>
    <row r="287" spans="2:2" s="205" customFormat="1" ht="14.5" hidden="1" thickBot="1">
      <c r="B287" s="279" t="s">
        <v>157</v>
      </c>
    </row>
    <row r="288" spans="2:2" s="205" customFormat="1" ht="14.5" hidden="1" thickBot="1">
      <c r="B288" s="279" t="s">
        <v>164</v>
      </c>
    </row>
    <row r="289" spans="2:2" s="205" customFormat="1" ht="14.5" hidden="1" thickBot="1">
      <c r="B289" s="279" t="s">
        <v>160</v>
      </c>
    </row>
    <row r="290" spans="2:2" s="205" customFormat="1" ht="14.5" hidden="1" thickBot="1">
      <c r="B290" s="279" t="s">
        <v>63</v>
      </c>
    </row>
    <row r="291" spans="2:2" s="205" customFormat="1" ht="14.5" hidden="1" thickBot="1">
      <c r="B291" s="279" t="s">
        <v>154</v>
      </c>
    </row>
    <row r="292" spans="2:2" s="205" customFormat="1" ht="14.5" hidden="1" thickBot="1">
      <c r="B292" s="279" t="s">
        <v>158</v>
      </c>
    </row>
    <row r="293" spans="2:2" s="205" customFormat="1" ht="14.5" hidden="1" thickBot="1">
      <c r="B293" s="279" t="s">
        <v>155</v>
      </c>
    </row>
    <row r="294" spans="2:2" s="205" customFormat="1" ht="14.5" hidden="1" thickBot="1">
      <c r="B294" s="279" t="s">
        <v>170</v>
      </c>
    </row>
    <row r="295" spans="2:2" s="205" customFormat="1" ht="14.5" hidden="1" thickBot="1">
      <c r="B295" s="279" t="s">
        <v>613</v>
      </c>
    </row>
    <row r="296" spans="2:2" s="205" customFormat="1" ht="14.5" hidden="1" thickBot="1">
      <c r="B296" s="279" t="s">
        <v>163</v>
      </c>
    </row>
    <row r="297" spans="2:2" s="205" customFormat="1" ht="14.5" hidden="1" thickBot="1">
      <c r="B297" s="279" t="s">
        <v>171</v>
      </c>
    </row>
    <row r="298" spans="2:2" s="205" customFormat="1" ht="14.5" hidden="1" thickBot="1">
      <c r="B298" s="279" t="s">
        <v>159</v>
      </c>
    </row>
    <row r="299" spans="2:2" s="205" customFormat="1" ht="14.5" hidden="1" thickBot="1">
      <c r="B299" s="279" t="s">
        <v>174</v>
      </c>
    </row>
    <row r="300" spans="2:2" s="205" customFormat="1" ht="14.5" hidden="1" thickBot="1">
      <c r="B300" s="279" t="s">
        <v>614</v>
      </c>
    </row>
    <row r="301" spans="2:2" s="205" customFormat="1" ht="14.5" hidden="1" thickBot="1">
      <c r="B301" s="279" t="s">
        <v>179</v>
      </c>
    </row>
    <row r="302" spans="2:2" s="205" customFormat="1" ht="14.5" hidden="1" thickBot="1">
      <c r="B302" s="279" t="s">
        <v>176</v>
      </c>
    </row>
    <row r="303" spans="2:2" s="205" customFormat="1" ht="14.5" hidden="1" thickBot="1">
      <c r="B303" s="279" t="s">
        <v>175</v>
      </c>
    </row>
    <row r="304" spans="2:2" s="205" customFormat="1" ht="14.5" hidden="1" thickBot="1">
      <c r="B304" s="279" t="s">
        <v>184</v>
      </c>
    </row>
    <row r="305" spans="2:2" s="205" customFormat="1" ht="14.5" hidden="1" thickBot="1">
      <c r="B305" s="279" t="s">
        <v>180</v>
      </c>
    </row>
    <row r="306" spans="2:2" s="205" customFormat="1" ht="14.5" hidden="1" thickBot="1">
      <c r="B306" s="279" t="s">
        <v>181</v>
      </c>
    </row>
    <row r="307" spans="2:2" s="205" customFormat="1" ht="14.5" hidden="1" thickBot="1">
      <c r="B307" s="279" t="s">
        <v>182</v>
      </c>
    </row>
    <row r="308" spans="2:2" s="205" customFormat="1" ht="14.5" hidden="1" thickBot="1">
      <c r="B308" s="279" t="s">
        <v>183</v>
      </c>
    </row>
    <row r="309" spans="2:2" s="205" customFormat="1" ht="14.5" hidden="1" thickBot="1">
      <c r="B309" s="279" t="s">
        <v>185</v>
      </c>
    </row>
    <row r="310" spans="2:2" s="205" customFormat="1" ht="14.5" hidden="1" thickBot="1">
      <c r="B310" s="279" t="s">
        <v>615</v>
      </c>
    </row>
    <row r="311" spans="2:2" s="205" customFormat="1" ht="14.5" hidden="1" thickBot="1">
      <c r="B311" s="279" t="s">
        <v>186</v>
      </c>
    </row>
    <row r="312" spans="2:2" s="205" customFormat="1" ht="14.5" hidden="1" thickBot="1">
      <c r="B312" s="279" t="s">
        <v>187</v>
      </c>
    </row>
    <row r="313" spans="2:2" s="205" customFormat="1" ht="14.5" hidden="1" thickBot="1">
      <c r="B313" s="279" t="s">
        <v>192</v>
      </c>
    </row>
    <row r="314" spans="2:2" s="205" customFormat="1" ht="14.5" hidden="1" thickBot="1">
      <c r="B314" s="279" t="s">
        <v>193</v>
      </c>
    </row>
    <row r="315" spans="2:2" s="205" customFormat="1" ht="14.5" hidden="1" thickBot="1">
      <c r="B315" s="279" t="s">
        <v>152</v>
      </c>
    </row>
    <row r="316" spans="2:2" s="205" customFormat="1" ht="14.5" hidden="1" thickBot="1">
      <c r="B316" s="279" t="s">
        <v>616</v>
      </c>
    </row>
    <row r="317" spans="2:2" s="205" customFormat="1" ht="14.5" hidden="1" thickBot="1">
      <c r="B317" s="279" t="s">
        <v>617</v>
      </c>
    </row>
    <row r="318" spans="2:2" s="205" customFormat="1" ht="14.5" hidden="1" thickBot="1">
      <c r="B318" s="279" t="s">
        <v>194</v>
      </c>
    </row>
    <row r="319" spans="2:2" s="205" customFormat="1" ht="14.5" hidden="1" thickBot="1">
      <c r="B319" s="279" t="s">
        <v>153</v>
      </c>
    </row>
    <row r="320" spans="2:2" s="205" customFormat="1" ht="14.5" hidden="1" thickBot="1">
      <c r="B320" s="279" t="s">
        <v>618</v>
      </c>
    </row>
    <row r="321" spans="2:20" s="205" customFormat="1" ht="14.5" hidden="1" thickBot="1">
      <c r="B321" s="279" t="s">
        <v>166</v>
      </c>
    </row>
    <row r="322" spans="2:20" s="205" customFormat="1" ht="14.5" hidden="1" thickBot="1">
      <c r="B322" s="279" t="s">
        <v>198</v>
      </c>
    </row>
    <row r="323" spans="2:20" s="205" customFormat="1" ht="14.5" hidden="1" thickBot="1">
      <c r="B323" s="279" t="s">
        <v>199</v>
      </c>
    </row>
    <row r="324" spans="2:20" s="205" customFormat="1" ht="14.5" hidden="1" thickBot="1">
      <c r="B324" s="279" t="s">
        <v>178</v>
      </c>
    </row>
    <row r="325" spans="2:20" s="205" customFormat="1" ht="14.5" hidden="1" thickBot="1"/>
    <row r="326" spans="2:20" s="205" customFormat="1" ht="14.5" hidden="1" thickBot="1"/>
    <row r="327" spans="2:20" s="205" customFormat="1" ht="40" customHeight="1" thickBot="1">
      <c r="D327" s="800" t="s">
        <v>277</v>
      </c>
      <c r="E327" s="801"/>
      <c r="F327" s="801"/>
      <c r="G327" s="802"/>
      <c r="H327" s="800" t="s">
        <v>278</v>
      </c>
      <c r="I327" s="801"/>
      <c r="J327" s="801"/>
      <c r="K327" s="802"/>
      <c r="L327" s="801" t="s">
        <v>279</v>
      </c>
      <c r="M327" s="801"/>
      <c r="N327" s="801"/>
      <c r="O327" s="801"/>
      <c r="P327" s="800" t="s">
        <v>280</v>
      </c>
      <c r="Q327" s="801"/>
      <c r="R327" s="801"/>
      <c r="S327" s="802"/>
    </row>
    <row r="328" spans="2:20" s="205" customFormat="1" ht="50" customHeight="1">
      <c r="B328" s="829" t="s">
        <v>687</v>
      </c>
      <c r="C328" s="831" t="s">
        <v>688</v>
      </c>
      <c r="D328" s="117" t="s">
        <v>689</v>
      </c>
      <c r="E328" s="366" t="s">
        <v>690</v>
      </c>
      <c r="F328" s="906" t="s">
        <v>313</v>
      </c>
      <c r="G328" s="907"/>
      <c r="H328" s="116" t="s">
        <v>691</v>
      </c>
      <c r="I328" s="367" t="s">
        <v>692</v>
      </c>
      <c r="J328" s="908" t="s">
        <v>313</v>
      </c>
      <c r="K328" s="909"/>
      <c r="L328" s="348" t="s">
        <v>691</v>
      </c>
      <c r="M328" s="367" t="s">
        <v>692</v>
      </c>
      <c r="N328" s="772" t="s">
        <v>313</v>
      </c>
      <c r="O328" s="736"/>
      <c r="P328" s="340" t="s">
        <v>693</v>
      </c>
      <c r="Q328" s="340" t="s">
        <v>694</v>
      </c>
      <c r="R328" s="735" t="s">
        <v>313</v>
      </c>
      <c r="S328" s="736"/>
    </row>
    <row r="329" spans="2:20" s="205" customFormat="1" ht="50" customHeight="1">
      <c r="B329" s="830"/>
      <c r="C329" s="832"/>
      <c r="D329" s="307"/>
      <c r="E329" s="281"/>
      <c r="F329" s="848"/>
      <c r="G329" s="774"/>
      <c r="H329" s="308"/>
      <c r="I329" s="258"/>
      <c r="J329" s="779"/>
      <c r="K329" s="777"/>
      <c r="L329" s="308"/>
      <c r="M329" s="258"/>
      <c r="N329" s="779"/>
      <c r="O329" s="777"/>
      <c r="P329" s="308"/>
      <c r="Q329" s="258"/>
      <c r="R329" s="779"/>
      <c r="S329" s="778"/>
      <c r="T329" s="309"/>
    </row>
    <row r="330" spans="2:20" s="205" customFormat="1" ht="50" customHeight="1">
      <c r="B330" s="843" t="s">
        <v>695</v>
      </c>
      <c r="C330" s="826" t="s">
        <v>696</v>
      </c>
      <c r="D330" s="118" t="s">
        <v>697</v>
      </c>
      <c r="E330" s="346" t="s">
        <v>276</v>
      </c>
      <c r="F330" s="108" t="s">
        <v>298</v>
      </c>
      <c r="G330" s="113" t="s">
        <v>364</v>
      </c>
      <c r="H330" s="111" t="s">
        <v>697</v>
      </c>
      <c r="I330" s="342" t="s">
        <v>276</v>
      </c>
      <c r="J330" s="111" t="s">
        <v>298</v>
      </c>
      <c r="K330" s="114" t="s">
        <v>364</v>
      </c>
      <c r="L330" s="111" t="s">
        <v>697</v>
      </c>
      <c r="M330" s="342" t="s">
        <v>276</v>
      </c>
      <c r="N330" s="111" t="s">
        <v>298</v>
      </c>
      <c r="O330" s="114" t="s">
        <v>364</v>
      </c>
      <c r="P330" s="111" t="s">
        <v>697</v>
      </c>
      <c r="Q330" s="342" t="s">
        <v>276</v>
      </c>
      <c r="R330" s="111" t="s">
        <v>298</v>
      </c>
      <c r="S330" s="114" t="s">
        <v>364</v>
      </c>
    </row>
    <row r="331" spans="2:20" s="205" customFormat="1" ht="50" customHeight="1">
      <c r="B331" s="844"/>
      <c r="C331" s="832"/>
      <c r="D331" s="302"/>
      <c r="E331" s="356"/>
      <c r="F331" s="243"/>
      <c r="G331" s="275"/>
      <c r="H331" s="210"/>
      <c r="I331" s="358"/>
      <c r="J331" s="210"/>
      <c r="K331" s="341"/>
      <c r="L331" s="210"/>
      <c r="M331" s="358"/>
      <c r="N331" s="210"/>
      <c r="O331" s="341"/>
      <c r="P331" s="210"/>
      <c r="Q331" s="358"/>
      <c r="R331" s="210"/>
      <c r="S331" s="341"/>
    </row>
    <row r="332" spans="2:20" s="205" customFormat="1" ht="50" customHeight="1">
      <c r="B332" s="844"/>
      <c r="C332" s="826" t="s">
        <v>706</v>
      </c>
      <c r="D332" s="118" t="s">
        <v>698</v>
      </c>
      <c r="E332" s="768" t="s">
        <v>313</v>
      </c>
      <c r="F332" s="769"/>
      <c r="G332" s="113" t="s">
        <v>364</v>
      </c>
      <c r="H332" s="111" t="s">
        <v>698</v>
      </c>
      <c r="I332" s="739" t="s">
        <v>313</v>
      </c>
      <c r="J332" s="740"/>
      <c r="K332" s="114" t="s">
        <v>364</v>
      </c>
      <c r="L332" s="111" t="s">
        <v>698</v>
      </c>
      <c r="M332" s="739" t="s">
        <v>685</v>
      </c>
      <c r="N332" s="740"/>
      <c r="O332" s="114" t="s">
        <v>364</v>
      </c>
      <c r="P332" s="111" t="s">
        <v>698</v>
      </c>
      <c r="Q332" s="739" t="s">
        <v>685</v>
      </c>
      <c r="R332" s="740"/>
      <c r="S332" s="114" t="s">
        <v>364</v>
      </c>
    </row>
    <row r="333" spans="2:20" s="205" customFormat="1" ht="50" customHeight="1" thickBot="1">
      <c r="B333" s="845"/>
      <c r="C333" s="828"/>
      <c r="D333" s="303"/>
      <c r="E333" s="770"/>
      <c r="F333" s="771"/>
      <c r="G333" s="251"/>
      <c r="H333" s="301"/>
      <c r="I333" s="764"/>
      <c r="J333" s="765"/>
      <c r="K333" s="253"/>
      <c r="L333" s="301"/>
      <c r="M333" s="764"/>
      <c r="N333" s="765"/>
      <c r="O333" s="253"/>
      <c r="P333" s="301"/>
      <c r="Q333" s="764"/>
      <c r="R333" s="765"/>
      <c r="S333" s="253"/>
    </row>
    <row r="334" spans="2:20" s="205" customFormat="1"/>
    <row r="335" spans="2:20" s="205" customFormat="1"/>
    <row r="336" spans="2:20" s="205" customFormat="1"/>
    <row r="337" s="205" customFormat="1"/>
    <row r="338" s="205" customFormat="1"/>
    <row r="339" s="205" customFormat="1"/>
    <row r="340" s="205" customFormat="1"/>
    <row r="341" s="205" customFormat="1"/>
    <row r="342" s="205" customFormat="1"/>
    <row r="343" s="205" customFormat="1"/>
    <row r="344" s="205" customFormat="1"/>
    <row r="345" s="205" customFormat="1"/>
    <row r="346" s="205" customFormat="1"/>
  </sheetData>
  <dataConsolidate/>
  <mergeCells count="397">
    <mergeCell ref="B330:B333"/>
    <mergeCell ref="C330:C331"/>
    <mergeCell ref="C332:C333"/>
    <mergeCell ref="E332:F332"/>
    <mergeCell ref="I332:J332"/>
    <mergeCell ref="M332:N332"/>
    <mergeCell ref="Q332:R332"/>
    <mergeCell ref="E333:F333"/>
    <mergeCell ref="I333:J333"/>
    <mergeCell ref="M333:N333"/>
    <mergeCell ref="Q333:R333"/>
    <mergeCell ref="D327:G327"/>
    <mergeCell ref="H327:K327"/>
    <mergeCell ref="L327:O327"/>
    <mergeCell ref="P327:S327"/>
    <mergeCell ref="B328:B329"/>
    <mergeCell ref="C328:C329"/>
    <mergeCell ref="F328:G328"/>
    <mergeCell ref="J328:K328"/>
    <mergeCell ref="N328:O328"/>
    <mergeCell ref="R328:S328"/>
    <mergeCell ref="F329:G329"/>
    <mergeCell ref="J329:K329"/>
    <mergeCell ref="R329:S329"/>
    <mergeCell ref="N329:O329"/>
    <mergeCell ref="B67:B70"/>
    <mergeCell ref="C67:C68"/>
    <mergeCell ref="F67:G67"/>
    <mergeCell ref="J67:K67"/>
    <mergeCell ref="N67:O67"/>
    <mergeCell ref="R67:S67"/>
    <mergeCell ref="F68:G68"/>
    <mergeCell ref="J68:K68"/>
    <mergeCell ref="N68:O68"/>
    <mergeCell ref="R68:S68"/>
    <mergeCell ref="C69:C70"/>
    <mergeCell ref="F69:G69"/>
    <mergeCell ref="J69:K69"/>
    <mergeCell ref="N69:O69"/>
    <mergeCell ref="R69:S69"/>
    <mergeCell ref="F70:G70"/>
    <mergeCell ref="J70:K70"/>
    <mergeCell ref="N70:O70"/>
    <mergeCell ref="R70:S70"/>
    <mergeCell ref="B59:B60"/>
    <mergeCell ref="C59:C60"/>
    <mergeCell ref="B9:C9"/>
    <mergeCell ref="D18:G18"/>
    <mergeCell ref="H18:K18"/>
    <mergeCell ref="L18:O18"/>
    <mergeCell ref="P18:S18"/>
    <mergeCell ref="B19:B22"/>
    <mergeCell ref="C19:C22"/>
    <mergeCell ref="D24:G24"/>
    <mergeCell ref="H24:K24"/>
    <mergeCell ref="L24:O24"/>
    <mergeCell ref="P24:S24"/>
    <mergeCell ref="L25:M25"/>
    <mergeCell ref="P25:Q25"/>
    <mergeCell ref="R26:R27"/>
    <mergeCell ref="S26:S27"/>
    <mergeCell ref="B28:B37"/>
    <mergeCell ref="C28:C37"/>
    <mergeCell ref="K26:K27"/>
    <mergeCell ref="N26:N27"/>
    <mergeCell ref="O26:O27"/>
    <mergeCell ref="B38:B49"/>
    <mergeCell ref="C38:C49"/>
    <mergeCell ref="B25:B27"/>
    <mergeCell ref="C25:C27"/>
    <mergeCell ref="D25:E25"/>
    <mergeCell ref="H25:I25"/>
    <mergeCell ref="L39:L40"/>
    <mergeCell ref="M39:M40"/>
    <mergeCell ref="P39:P40"/>
    <mergeCell ref="Q39:Q40"/>
    <mergeCell ref="D42:D43"/>
    <mergeCell ref="E42:E43"/>
    <mergeCell ref="H42:H43"/>
    <mergeCell ref="I42:I43"/>
    <mergeCell ref="L42:L43"/>
    <mergeCell ref="M42:M43"/>
    <mergeCell ref="P42:P43"/>
    <mergeCell ref="Q42:Q43"/>
    <mergeCell ref="D39:D40"/>
    <mergeCell ref="E39:E40"/>
    <mergeCell ref="H39:H40"/>
    <mergeCell ref="I39:I40"/>
    <mergeCell ref="F26:F27"/>
    <mergeCell ref="G26:G27"/>
    <mergeCell ref="J26:J27"/>
    <mergeCell ref="L45:L46"/>
    <mergeCell ref="M45:M46"/>
    <mergeCell ref="P45:P46"/>
    <mergeCell ref="Q45:Q46"/>
    <mergeCell ref="P48:P49"/>
    <mergeCell ref="Q48:Q49"/>
    <mergeCell ref="D51:G51"/>
    <mergeCell ref="H51:K51"/>
    <mergeCell ref="L51:O51"/>
    <mergeCell ref="P51:S51"/>
    <mergeCell ref="D48:D49"/>
    <mergeCell ref="E48:E49"/>
    <mergeCell ref="H48:H49"/>
    <mergeCell ref="I48:I49"/>
    <mergeCell ref="L48:L49"/>
    <mergeCell ref="M48:M49"/>
    <mergeCell ref="D45:D46"/>
    <mergeCell ref="E45:E46"/>
    <mergeCell ref="H45:H46"/>
    <mergeCell ref="I45:I46"/>
    <mergeCell ref="N53:N54"/>
    <mergeCell ref="O53:O54"/>
    <mergeCell ref="R53:R54"/>
    <mergeCell ref="S53:S54"/>
    <mergeCell ref="B55:B58"/>
    <mergeCell ref="C55:C56"/>
    <mergeCell ref="F55:G55"/>
    <mergeCell ref="J55:K55"/>
    <mergeCell ref="N55:O55"/>
    <mergeCell ref="R55:S55"/>
    <mergeCell ref="B52:B54"/>
    <mergeCell ref="C52:C54"/>
    <mergeCell ref="D52:E52"/>
    <mergeCell ref="H52:I52"/>
    <mergeCell ref="L52:M52"/>
    <mergeCell ref="P52:Q52"/>
    <mergeCell ref="F53:F54"/>
    <mergeCell ref="G53:G54"/>
    <mergeCell ref="J53:J54"/>
    <mergeCell ref="K53:K54"/>
    <mergeCell ref="F56:G56"/>
    <mergeCell ref="J56:K56"/>
    <mergeCell ref="N56:O56"/>
    <mergeCell ref="R56:S56"/>
    <mergeCell ref="D63:E63"/>
    <mergeCell ref="F63:G63"/>
    <mergeCell ref="H63:I63"/>
    <mergeCell ref="J63:K63"/>
    <mergeCell ref="C57:C58"/>
    <mergeCell ref="D62:G62"/>
    <mergeCell ref="H62:K62"/>
    <mergeCell ref="L62:O62"/>
    <mergeCell ref="P62:S62"/>
    <mergeCell ref="L63:M63"/>
    <mergeCell ref="N63:O63"/>
    <mergeCell ref="P63:Q63"/>
    <mergeCell ref="R63:S63"/>
    <mergeCell ref="N66:O66"/>
    <mergeCell ref="R66:S66"/>
    <mergeCell ref="D71:G71"/>
    <mergeCell ref="H71:K71"/>
    <mergeCell ref="L71:O71"/>
    <mergeCell ref="P71:S71"/>
    <mergeCell ref="P64:Q64"/>
    <mergeCell ref="R64:S64"/>
    <mergeCell ref="B65:B66"/>
    <mergeCell ref="C65:C66"/>
    <mergeCell ref="F65:G65"/>
    <mergeCell ref="J65:K65"/>
    <mergeCell ref="N65:O65"/>
    <mergeCell ref="R65:S65"/>
    <mergeCell ref="F66:G66"/>
    <mergeCell ref="J66:K66"/>
    <mergeCell ref="B63:B64"/>
    <mergeCell ref="C63:C64"/>
    <mergeCell ref="D64:E64"/>
    <mergeCell ref="F64:G64"/>
    <mergeCell ref="H64:I64"/>
    <mergeCell ref="J64:K64"/>
    <mergeCell ref="L64:M64"/>
    <mergeCell ref="N64:O64"/>
    <mergeCell ref="J74:K74"/>
    <mergeCell ref="N74:O74"/>
    <mergeCell ref="R74:S74"/>
    <mergeCell ref="F75:G75"/>
    <mergeCell ref="J75:K75"/>
    <mergeCell ref="N75:O75"/>
    <mergeCell ref="R75:S75"/>
    <mergeCell ref="B72:B80"/>
    <mergeCell ref="C72:C73"/>
    <mergeCell ref="F72:G72"/>
    <mergeCell ref="F73:G73"/>
    <mergeCell ref="C74:C80"/>
    <mergeCell ref="F74:G74"/>
    <mergeCell ref="F76:G76"/>
    <mergeCell ref="F78:G78"/>
    <mergeCell ref="F80:G80"/>
    <mergeCell ref="J78:K78"/>
    <mergeCell ref="N78:O78"/>
    <mergeCell ref="R78:S78"/>
    <mergeCell ref="F79:G79"/>
    <mergeCell ref="J79:K79"/>
    <mergeCell ref="N79:O79"/>
    <mergeCell ref="R79:S79"/>
    <mergeCell ref="J76:K76"/>
    <mergeCell ref="N76:O76"/>
    <mergeCell ref="R76:S76"/>
    <mergeCell ref="F77:G77"/>
    <mergeCell ref="J77:K77"/>
    <mergeCell ref="N77:O77"/>
    <mergeCell ref="R77:S77"/>
    <mergeCell ref="J80:K80"/>
    <mergeCell ref="N80:O80"/>
    <mergeCell ref="R80:S80"/>
    <mergeCell ref="I84:J84"/>
    <mergeCell ref="M84:N84"/>
    <mergeCell ref="Q84:R84"/>
    <mergeCell ref="E85:F85"/>
    <mergeCell ref="I85:J85"/>
    <mergeCell ref="M85:N85"/>
    <mergeCell ref="Q85:R85"/>
    <mergeCell ref="I82:J82"/>
    <mergeCell ref="M82:N82"/>
    <mergeCell ref="Q82:R82"/>
    <mergeCell ref="E83:F83"/>
    <mergeCell ref="I83:J83"/>
    <mergeCell ref="M83:N83"/>
    <mergeCell ref="Q83:R83"/>
    <mergeCell ref="P89:S89"/>
    <mergeCell ref="B90:B91"/>
    <mergeCell ref="C90:C91"/>
    <mergeCell ref="D90:E90"/>
    <mergeCell ref="H90:I90"/>
    <mergeCell ref="L90:M90"/>
    <mergeCell ref="P90:Q90"/>
    <mergeCell ref="E86:F86"/>
    <mergeCell ref="I86:J86"/>
    <mergeCell ref="M86:N86"/>
    <mergeCell ref="Q86:R86"/>
    <mergeCell ref="E87:F87"/>
    <mergeCell ref="I87:J87"/>
    <mergeCell ref="M87:N87"/>
    <mergeCell ref="Q87:R87"/>
    <mergeCell ref="D91:E91"/>
    <mergeCell ref="B81:B87"/>
    <mergeCell ref="C81:C87"/>
    <mergeCell ref="E81:F81"/>
    <mergeCell ref="I81:J81"/>
    <mergeCell ref="M81:N81"/>
    <mergeCell ref="Q81:R81"/>
    <mergeCell ref="E82:F82"/>
    <mergeCell ref="E84:F84"/>
    <mergeCell ref="B92:B103"/>
    <mergeCell ref="C92:C103"/>
    <mergeCell ref="D93:D94"/>
    <mergeCell ref="E93:E94"/>
    <mergeCell ref="F93:F94"/>
    <mergeCell ref="D89:G89"/>
    <mergeCell ref="H89:K89"/>
    <mergeCell ref="L89:O89"/>
    <mergeCell ref="S93:S94"/>
    <mergeCell ref="D96:D97"/>
    <mergeCell ref="E96:E97"/>
    <mergeCell ref="F96:F97"/>
    <mergeCell ref="G96:G97"/>
    <mergeCell ref="H96:H97"/>
    <mergeCell ref="I96:I97"/>
    <mergeCell ref="J96:J97"/>
    <mergeCell ref="K96:K97"/>
    <mergeCell ref="L96:L97"/>
    <mergeCell ref="M93:M94"/>
    <mergeCell ref="N93:N94"/>
    <mergeCell ref="O93:O94"/>
    <mergeCell ref="P93:P94"/>
    <mergeCell ref="Q93:Q94"/>
    <mergeCell ref="R93:R94"/>
    <mergeCell ref="G93:G94"/>
    <mergeCell ref="H93:H94"/>
    <mergeCell ref="I93:I94"/>
    <mergeCell ref="J93:J94"/>
    <mergeCell ref="K93:K94"/>
    <mergeCell ref="L93:L94"/>
    <mergeCell ref="S96:S97"/>
    <mergeCell ref="D99:D100"/>
    <mergeCell ref="E99:E100"/>
    <mergeCell ref="F99:F100"/>
    <mergeCell ref="G99:G100"/>
    <mergeCell ref="H99:H100"/>
    <mergeCell ref="I99:I100"/>
    <mergeCell ref="J99:J100"/>
    <mergeCell ref="K99:K100"/>
    <mergeCell ref="L99:L100"/>
    <mergeCell ref="M96:M97"/>
    <mergeCell ref="N96:N97"/>
    <mergeCell ref="O96:O97"/>
    <mergeCell ref="P96:P97"/>
    <mergeCell ref="Q96:Q97"/>
    <mergeCell ref="R96:R97"/>
    <mergeCell ref="S99:S100"/>
    <mergeCell ref="M99:M100"/>
    <mergeCell ref="B106:B115"/>
    <mergeCell ref="C106:C107"/>
    <mergeCell ref="F106:G106"/>
    <mergeCell ref="J106:K106"/>
    <mergeCell ref="N106:O106"/>
    <mergeCell ref="M102:M103"/>
    <mergeCell ref="N102:N103"/>
    <mergeCell ref="O102:O103"/>
    <mergeCell ref="P102:P103"/>
    <mergeCell ref="F107:G107"/>
    <mergeCell ref="J107:K107"/>
    <mergeCell ref="N107:O107"/>
    <mergeCell ref="C108:C115"/>
    <mergeCell ref="D105:G105"/>
    <mergeCell ref="H105:K105"/>
    <mergeCell ref="L105:O105"/>
    <mergeCell ref="D102:D103"/>
    <mergeCell ref="E102:E103"/>
    <mergeCell ref="F102:F103"/>
    <mergeCell ref="G102:G103"/>
    <mergeCell ref="H102:H103"/>
    <mergeCell ref="I102:I103"/>
    <mergeCell ref="J102:J103"/>
    <mergeCell ref="K102:K103"/>
    <mergeCell ref="P127:S127"/>
    <mergeCell ref="M123:N123"/>
    <mergeCell ref="M124:N124"/>
    <mergeCell ref="M125:N125"/>
    <mergeCell ref="R120:S120"/>
    <mergeCell ref="R121:S121"/>
    <mergeCell ref="R122:S122"/>
    <mergeCell ref="R123:S123"/>
    <mergeCell ref="R124:S124"/>
    <mergeCell ref="R125:S125"/>
    <mergeCell ref="L128:O128"/>
    <mergeCell ref="B116:B125"/>
    <mergeCell ref="C116:C117"/>
    <mergeCell ref="C118:C125"/>
    <mergeCell ref="E118:F118"/>
    <mergeCell ref="E119:F119"/>
    <mergeCell ref="E120:F120"/>
    <mergeCell ref="E121:F121"/>
    <mergeCell ref="E122:F122"/>
    <mergeCell ref="E123:F123"/>
    <mergeCell ref="E124:F124"/>
    <mergeCell ref="I120:J120"/>
    <mergeCell ref="I121:J121"/>
    <mergeCell ref="I122:J122"/>
    <mergeCell ref="I123:J123"/>
    <mergeCell ref="I124:J124"/>
    <mergeCell ref="I125:J125"/>
    <mergeCell ref="M120:N120"/>
    <mergeCell ref="M121:N121"/>
    <mergeCell ref="M122:N122"/>
    <mergeCell ref="E125:F125"/>
    <mergeCell ref="D127:G127"/>
    <mergeCell ref="H127:K127"/>
    <mergeCell ref="L127:O127"/>
    <mergeCell ref="C2:G2"/>
    <mergeCell ref="B6:G6"/>
    <mergeCell ref="B7:G7"/>
    <mergeCell ref="C3:G3"/>
    <mergeCell ref="M133:N133"/>
    <mergeCell ref="Q133:R133"/>
    <mergeCell ref="C132:C133"/>
    <mergeCell ref="E132:F132"/>
    <mergeCell ref="I132:J132"/>
    <mergeCell ref="M132:N132"/>
    <mergeCell ref="Q132:R132"/>
    <mergeCell ref="E133:F133"/>
    <mergeCell ref="I133:J133"/>
    <mergeCell ref="P128:S128"/>
    <mergeCell ref="D129:G129"/>
    <mergeCell ref="H129:K129"/>
    <mergeCell ref="L129:O129"/>
    <mergeCell ref="P129:S129"/>
    <mergeCell ref="B130:B133"/>
    <mergeCell ref="C130:C131"/>
    <mergeCell ref="B128:B129"/>
    <mergeCell ref="C128:C129"/>
    <mergeCell ref="D128:G128"/>
    <mergeCell ref="H128:K128"/>
    <mergeCell ref="J72:K72"/>
    <mergeCell ref="J73:K73"/>
    <mergeCell ref="N72:O72"/>
    <mergeCell ref="N73:O73"/>
    <mergeCell ref="R72:S72"/>
    <mergeCell ref="R73:S73"/>
    <mergeCell ref="I118:J118"/>
    <mergeCell ref="I119:J119"/>
    <mergeCell ref="M118:N118"/>
    <mergeCell ref="M119:N119"/>
    <mergeCell ref="R119:S119"/>
    <mergeCell ref="R118:S118"/>
    <mergeCell ref="P105:S105"/>
    <mergeCell ref="Q102:Q103"/>
    <mergeCell ref="R102:R103"/>
    <mergeCell ref="N99:N100"/>
    <mergeCell ref="O99:O100"/>
    <mergeCell ref="P99:P100"/>
    <mergeCell ref="Q99:Q100"/>
    <mergeCell ref="R99:R100"/>
    <mergeCell ref="R106:S106"/>
    <mergeCell ref="R107:S107"/>
    <mergeCell ref="S102:S103"/>
    <mergeCell ref="L102:L103"/>
  </mergeCells>
  <conditionalFormatting sqref="E140">
    <cfRule type="iconSet" priority="1">
      <iconSet iconSet="4ArrowsGray">
        <cfvo type="percent" val="0"/>
        <cfvo type="percent" val="25"/>
        <cfvo type="percent" val="50"/>
        <cfvo type="percent" val="75"/>
      </iconSet>
    </cfRule>
  </conditionalFormatting>
  <dataValidations xWindow="633" yWindow="580" count="84">
    <dataValidation type="list" allowBlank="1" showInputMessage="1" showErrorMessage="1" prompt="Select type of policy" sqref="G131" xr:uid="{00000000-0002-0000-0800-000000000000}">
      <formula1>$H$168:$H$189</formula1>
    </dataValidation>
    <dataValidation type="list" allowBlank="1" showInputMessage="1" showErrorMessage="1" prompt="Select type of assets" sqref="E117 Q117 M117 I117" xr:uid="{00000000-0002-0000-0800-000001000000}">
      <formula1>$L$144:$L$150</formula1>
    </dataValidation>
    <dataValidation type="whole" allowBlank="1" showInputMessage="1" showErrorMessage="1" error="Please enter a number here" prompt="Enter No. of development strategies" sqref="D133 H133 L133 P133" xr:uid="{00000000-0002-0000-0800-000002000000}">
      <formula1>0</formula1>
      <formula2>999999999</formula2>
    </dataValidation>
    <dataValidation type="whole" allowBlank="1" showInputMessage="1" showErrorMessage="1" error="Please enter a number" prompt="Enter No. of policy introduced or adjusted" sqref="D131 H131 L131 P131" xr:uid="{00000000-0002-0000-0800-000003000000}">
      <formula1>0</formula1>
      <formula2>999999999999</formula2>
    </dataValidation>
    <dataValidation type="decimal" allowBlank="1" showInputMessage="1" showErrorMessage="1" error="Please enter a number" prompt="Enter income level of households" sqref="O125 G125 K125 G119 G121 G123 K119 K121 K123 O119 O121 O123" xr:uid="{00000000-0002-0000-0800-000004000000}">
      <formula1>0</formula1>
      <formula2>9999999999999</formula2>
    </dataValidation>
    <dataValidation type="whole" allowBlank="1" showInputMessage="1" showErrorMessage="1" prompt="Enter number of households" sqref="L125 D125 H125 D119 D121 D123 H119 H121 H123 L119 L121 L123 P119 P121 P123 P125" xr:uid="{00000000-0002-0000-0800-000005000000}">
      <formula1>0</formula1>
      <formula2>999999999999</formula2>
    </dataValidation>
    <dataValidation type="whole" allowBlank="1" showInputMessage="1" showErrorMessage="1" prompt="Enter number of assets" sqref="D117 P117 L117 H117" xr:uid="{00000000-0002-0000-0800-000006000000}">
      <formula1>0</formula1>
      <formula2>9999999999999</formula2>
    </dataValidation>
    <dataValidation type="whole" allowBlank="1" showInputMessage="1" showErrorMessage="1" error="Please enter a number here" prompt="Please enter the No. of targeted households" sqref="D107 L115 H107 D115 H115 L107 P107 D109 D111 D113 H109 H111 H113 L109 L111 L113 P109 P111 P113 P115" xr:uid="{00000000-0002-0000-08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3:E94 E96:E97 E99:E100 E102:E103 I93:I94 M96:M97 I96:I97 I99:I100 I102:I103 M102:M103 M99:M100 M93:M94 Q93:Q94 Q96:Q97 Q99:Q100 Q102:Q103" xr:uid="{00000000-0002-0000-0800-000008000000}">
      <formula1>0</formula1>
    </dataValidation>
    <dataValidation type="whole" allowBlank="1" showInputMessage="1" showErrorMessage="1" error="Please enter a number here" prompt="Please enter a number" sqref="D82:D87 H82:H87 L82:L87 P82:P87" xr:uid="{00000000-0002-0000-0800-000009000000}">
      <formula1>0</formula1>
      <formula2>9999999999999990</formula2>
    </dataValidation>
    <dataValidation type="decimal" allowBlank="1" showInputMessage="1" showErrorMessage="1" errorTitle="Invalid data" error="Please enter a number" prompt="Please enter a number here" sqref="E53 I53 D66 H66 L66 P66 H68 L68 P68 D68 H70 L70 P70 D70" xr:uid="{00000000-0002-0000-0800-00000A000000}">
      <formula1>0</formula1>
      <formula2>9999999999</formula2>
    </dataValidation>
    <dataValidation type="decimal" allowBlank="1" showInputMessage="1" showErrorMessage="1" errorTitle="Invalid data" error="Please enter a number" prompt="Enter total number of staff trained" sqref="D56" xr:uid="{00000000-0002-0000-0800-00000B000000}">
      <formula1>0</formula1>
      <formula2>9999999999</formula2>
    </dataValidation>
    <dataValidation type="decimal" allowBlank="1" showInputMessage="1" showErrorMessage="1" errorTitle="Invalid data" error="Please enter a number" sqref="Q53 P56 L56 H56 M53" xr:uid="{00000000-0002-0000-08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0 G43 G46 G49 K40 K43 K46 K49 O40 O43 O46 O49 S40 S43 S46 S49" xr:uid="{00000000-0002-0000-0800-00000D000000}">
      <formula1>0</formula1>
      <formula2>9999999</formula2>
    </dataValidation>
    <dataValidation type="list" allowBlank="1" showInputMessage="1" showErrorMessage="1" error="Select from the drop-down list" prompt="Select the geographical coverage of the Early Warning System" sqref="G39 S48 S45 S42 S39 O48 O45 O42 O39 K48 K45 K42 K39 G48 G45 G42" xr:uid="{00000000-0002-0000-0800-00000E000000}">
      <formula1>$D$155:$D$157</formula1>
    </dataValidation>
    <dataValidation type="decimal" allowBlank="1" showInputMessage="1" showErrorMessage="1" errorTitle="Invalid data" error="Please enter a number here" prompt="Enter the number of adopted Early Warning Systems" sqref="D39:D40 D42:D43 D45:D46 D48:D49 H39:H40 H42:H43 H45:H46 H48:H49 L39:L40 L42:L43 L45:L46 L48:L49 P39:P40 P42:P43 P45:P46 P48:P49" xr:uid="{00000000-0002-0000-0800-00000F000000}">
      <formula1>0</formula1>
      <formula2>9999999999</formula2>
    </dataValidation>
    <dataValidation type="list" allowBlank="1" showInputMessage="1" showErrorMessage="1" prompt="Select income source" sqref="E119:F119 R125 R123 R121 M125 M123 M121 I125 I123 I121 R119 M119 I119 E121:F121 E123:F123 E125:F125" xr:uid="{00000000-0002-0000-0800-000010000000}">
      <formula1>$K$143:$K$157</formula1>
    </dataValidation>
    <dataValidation type="list" allowBlank="1" showInputMessage="1" showErrorMessage="1" prompt="Please select the alternate source" sqref="G115 S115 S113 S111 S109 O113 O111 O109 K113 K111 K109 G113 G111 K115 G109 O115" xr:uid="{00000000-0002-0000-0800-000011000000}">
      <formula1>$K$143:$K$157</formula1>
    </dataValidation>
    <dataValidation type="list" allowBlank="1" showInputMessage="1" showErrorMessage="1" prompt="Select % increase in income level" sqref="F115 R115 R113 R111 R109 N113 N111 N109 J113 J111 J109 F113 F111 J115 F109 N115" xr:uid="{00000000-0002-0000-0800-000012000000}">
      <formula1>$E$172:$E$180</formula1>
    </dataValidation>
    <dataValidation type="list" allowBlank="1" showInputMessage="1" showErrorMessage="1" prompt="Select type of natural assets protected or rehabilitated" sqref="D93:D94 D96:D97 D99:D100 D102:D103 H93:H94 H96:H97 H99:H100 H102:H103 L96:L97 L99:L100 L102:L103 P96:P97 P99:P100 P102:P103 L93:L94 P93:P94" xr:uid="{00000000-0002-0000-0800-000013000000}">
      <formula1>$C$170:$C$177</formula1>
    </dataValidation>
    <dataValidation type="list" allowBlank="1" showInputMessage="1" showErrorMessage="1" prompt="Enter the unit and type of the natural asset of ecosystem restored" sqref="F93:F94 J96:J97 J99:J100 J102:J103 N96:N97 N99:N100 N102:N103 F102:F103 F99:F100 F96:F97 N93:N94 J93:J94" xr:uid="{00000000-0002-0000-0800-000014000000}">
      <formula1>$C$164:$C$167</formula1>
    </dataValidation>
    <dataValidation type="list" allowBlank="1" showInputMessage="1" showErrorMessage="1" prompt="Select targeted asset" sqref="E75:E80 I75:I80 M75:M80 Q75:Q80" xr:uid="{00000000-0002-0000-0800-000015000000}">
      <formula1>$J$169:$J$170</formula1>
    </dataValidation>
    <dataValidation type="list" allowBlank="1" showInputMessage="1" showErrorMessage="1" error="Select from the drop-down list" prompt="Select category of early warning systems_x000a__x000a_" sqref="E39:E40 Q45:Q46 Q48:Q49 Q42:Q43 Q39:Q40 E45:E46 E48:E49 I45:I46 M45:M46 E42:E43 I48:I49 I42:I43 I39:I40 M48:M49 M42:M43 M39:M40" xr:uid="{00000000-0002-0000-0800-000016000000}">
      <formula1>$D$167:$D$170</formula1>
    </dataValidation>
    <dataValidation type="list" allowBlank="1" showInputMessage="1" showErrorMessage="1" prompt="Select status" sqref="O37 S37 S35 S33 S31 S29 O35 O33 O31 O29 K35 K33 K31 K29 G37 G33 G31 G29 G35 K37" xr:uid="{00000000-0002-0000-0800-000017000000}">
      <formula1>$E$167:$E$169</formula1>
    </dataValidation>
    <dataValidation type="list" allowBlank="1" showInputMessage="1" showErrorMessage="1" sqref="E146:E147" xr:uid="{00000000-0002-0000-0800-000018000000}">
      <formula1>$D$15:$D$17</formula1>
    </dataValidation>
    <dataValidation type="list" allowBlank="1" showInputMessage="1" showErrorMessage="1" prompt="Select effectiveness" sqref="G133 S133 O133 K133" xr:uid="{00000000-0002-0000-0800-000019000000}">
      <formula1>$K$159:$K$163</formula1>
    </dataValidation>
    <dataValidation type="list" allowBlank="1" showInputMessage="1" showErrorMessage="1" prompt="Select a sector" sqref="F64:G64 R64:S64 N64:O64 J64:K64" xr:uid="{00000000-0002-0000-0800-00001A000000}">
      <formula1>$J$150:$J$158</formula1>
    </dataValidation>
    <dataValidation type="decimal" allowBlank="1" showInputMessage="1" showErrorMessage="1" errorTitle="Invalid data" error="Please enter a number between 0 and 9999999" prompt="Enter a number here" sqref="E20:G20 E26 I20:K20 Q20:S20 M26 I26 M20:O20 Q26" xr:uid="{00000000-0002-0000-0800-00001B000000}">
      <formula1>0</formula1>
      <formula2>99999999999</formula2>
    </dataValidation>
    <dataValidation type="decimal" allowBlank="1" showInputMessage="1" showErrorMessage="1" errorTitle="Invalid data" error="Enter a percentage between 0 and 100" prompt="Enter a percentage (between 0 and 100)" sqref="F21:G22 J21:K22 R21:S22 N21:O22" xr:uid="{00000000-0002-0000-0800-00001C000000}">
      <formula1>0</formula1>
      <formula2>100</formula2>
    </dataValidation>
    <dataValidation type="decimal" allowBlank="1" showInputMessage="1" showErrorMessage="1" errorTitle="Invalid data" error="Please enter a number between 0 and 100" prompt="Enter a percentage between 0 and 100" sqref="E21:E22 E66 I21:I22 M21:M22 M27 I27 Q21:Q22 E27 E54 E107 I54 M54 M56 I56 Q27 E56 Q56 I66 M66 Q66 Q107 M115 I115 M107 I107 E115 Q54 D64:E64 E109 E111 E113 I109 I111 I113 M109 M111 M113 Q109 Q111 Q113 Q115 P64:Q64 L64:M64 H64:I64" xr:uid="{00000000-0002-0000-0800-00001D000000}">
      <formula1>0</formula1>
      <formula2>100</formula2>
    </dataValidation>
    <dataValidation type="list" allowBlank="1" showInputMessage="1" showErrorMessage="1" prompt="Select programme/sector" sqref="F91 R91 N91 J91" xr:uid="{00000000-0002-0000-0800-00001E000000}">
      <formula1>$J$150:$J$158</formula1>
    </dataValidation>
    <dataValidation type="list" allowBlank="1" showInputMessage="1" showErrorMessage="1" prompt="Select changes in asset" sqref="F75:G80 R75:S80 N75:O80 J75:K80" xr:uid="{00000000-0002-0000-0800-00001F000000}">
      <formula1>$I$159:$I$163</formula1>
    </dataValidation>
    <dataValidation type="list" allowBlank="1" showInputMessage="1" showErrorMessage="1" prompt="Select response level" sqref="F73 R73 N73 J73" xr:uid="{00000000-0002-0000-0800-000020000000}">
      <formula1>$H$159:$H$163</formula1>
    </dataValidation>
    <dataValidation type="list" allowBlank="1" showInputMessage="1" showErrorMessage="1" prompt="Select geographical scale" sqref="E73 Q73 M73 I73" xr:uid="{00000000-0002-0000-0800-000021000000}">
      <formula1>$D$155:$D$157</formula1>
    </dataValidation>
    <dataValidation type="list" allowBlank="1" showInputMessage="1" showErrorMessage="1" prompt="Select project/programme sector" sqref="D73 Q29 Q31 Q33 Q35 Q37 M37 M35 M33 M31 M29 I29 I31 I33 I35 I37 E37 E35 E33 E31 E29 P73 L73 H73" xr:uid="{00000000-0002-0000-0800-000022000000}">
      <formula1>$J$150:$J$158</formula1>
    </dataValidation>
    <dataValidation type="list" allowBlank="1" showInputMessage="1" showErrorMessage="1" prompt="Select level of awarness" sqref="F66:G66 R66:S66 N66:O66 J66:K66" xr:uid="{00000000-0002-0000-0800-000023000000}">
      <formula1>$G$159:$G$163</formula1>
    </dataValidation>
    <dataValidation type="list" allowBlank="1" showInputMessage="1" showErrorMessage="1" prompt="Select scale" sqref="G58 S58 K58 O58" xr:uid="{00000000-0002-0000-0800-000024000000}">
      <formula1>$F$159:$F$162</formula1>
    </dataValidation>
    <dataValidation type="list" allowBlank="1" showInputMessage="1" showErrorMessage="1" prompt="Select scale" sqref="F131 Q58 M58 I58 E58 R37 R35 R33 R31 R29 N29 N31 N33 N35 N37 J37 J35 J33 J31 J29 F37 F35 F33 F31 F29 R131 N131 J131" xr:uid="{00000000-0002-0000-0800-000025000000}">
      <formula1>$D$155:$D$157</formula1>
    </dataValidation>
    <dataValidation type="list" allowBlank="1" showInputMessage="1" showErrorMessage="1" prompt="Select capacity level" sqref="G53 S53 K53 O53" xr:uid="{00000000-0002-0000-0800-000026000000}">
      <formula1>$F$159:$F$162</formula1>
    </dataValidation>
    <dataValidation type="list" allowBlank="1" showInputMessage="1" showErrorMessage="1" prompt="Select sector" sqref="F53 Q131 R53 R117 N117 J117 F117 R58 E131 S82:S87 P75:P80 O82:O87 L75:L80 K82:K87 H75:H80 G82:G87 D75:D80 J58 N58 I131 J53 N53 M131 F58" xr:uid="{00000000-0002-0000-0800-000027000000}">
      <formula1>$J$150:$J$158</formula1>
    </dataValidation>
    <dataValidation type="list" allowBlank="1" showInputMessage="1" showErrorMessage="1" error="Select from the drop-down list" prompt="Select type of hazards information generated from the drop-down list_x000a_" sqref="F26:F27 R26:R27 N26:N27 J26:J27" xr:uid="{00000000-0002-0000-0800-000028000000}">
      <formula1>$D$139:$D$146</formula1>
    </dataValidation>
    <dataValidation type="whole" allowBlank="1" showInputMessage="1" showErrorMessage="1" errorTitle="Please enter a number here" error="Please enter a number here" promptTitle="Please enter a number here" sqref="D29 D31 D33 D35 D37 H37 H35 H33 H31 H29 L29 L31 L33 L35 L37 P37 P35 P33 P31 P29" xr:uid="{00000000-0002-0000-0800-000029000000}">
      <formula1>0</formula1>
      <formula2>99999</formula2>
    </dataValidation>
    <dataValidation type="list" allowBlank="1" showInputMessage="1" showErrorMessage="1" errorTitle="Select from the list" error="Select from the list" prompt="Select hazard addressed by the Early Warning System" sqref="S38 G38 G41 G44 G47 K47 K44 K41 K38 O38 O41 O44 O47 S47 S44 S41" xr:uid="{00000000-0002-0000-0800-00002A000000}">
      <formula1>$D$139:$D$146</formula1>
    </dataValidation>
    <dataValidation type="list" allowBlank="1" showInputMessage="1" showErrorMessage="1" prompt="Select type" sqref="F56:G56 P58 L58 H58 D58 R56:S56 N56:O56 J56:K56" xr:uid="{00000000-0002-0000-0800-00002B000000}">
      <formula1>$D$151:$D$153</formula1>
    </dataValidation>
    <dataValidation type="list" allowBlank="1" showInputMessage="1" showErrorMessage="1" prompt="Select level of improvements" sqref="D91:E91 P91 L91 H91" xr:uid="{00000000-0002-0000-0800-00002C000000}">
      <formula1>$K$159:$K$163</formula1>
    </dataValidation>
    <dataValidation type="list" allowBlank="1" showInputMessage="1" showErrorMessage="1" prompt="Select type" sqref="G91 O91 S91 K91" xr:uid="{00000000-0002-0000-0800-00002D000000}">
      <formula1>$F$140:$F$144</formula1>
    </dataValidation>
    <dataValidation type="list" allowBlank="1" showInputMessage="1" showErrorMessage="1" error="Please select a level of effectiveness from the drop-down list" prompt="Select the level of effectiveness of protection/rehabilitation" sqref="G93:G94 R93:R94 R96:R97 R99:R100 R102:R103 O102:O103 O99:O100 O96:O97 O93:O94 K93:K94 K96:K97 K99:K100 K102:K103 G102:G103 G99:G100 G96:G97" xr:uid="{00000000-0002-0000-0800-00002E000000}">
      <formula1>$K$159:$K$163</formula1>
    </dataValidation>
    <dataValidation type="list" allowBlank="1" showInputMessage="1" showErrorMessage="1" error="Please select improvement level from the drop-down list" prompt="Select improvement level" sqref="F107:G107 R107:S107 N107:O107 J107:K107" xr:uid="{00000000-0002-0000-0800-00002F000000}">
      <formula1>$H$154:$H$158</formula1>
    </dataValidation>
    <dataValidation type="list" allowBlank="1" showInputMessage="1" showErrorMessage="1" prompt="Select adaptation strategy" sqref="G117 S117 O117 K117" xr:uid="{00000000-0002-0000-0800-000030000000}">
      <formula1>$I$165:$I$181</formula1>
    </dataValidation>
    <dataValidation type="list" allowBlank="1" showInputMessage="1" showErrorMessage="1" prompt="Select integration level" sqref="D129:S129" xr:uid="{00000000-0002-0000-0800-000031000000}">
      <formula1>$H$147:$H$151</formula1>
    </dataValidation>
    <dataValidation type="list" allowBlank="1" showInputMessage="1" showErrorMessage="1" prompt="Select state of enforcement" sqref="E133:F133 Q133:R133 M133:N133 I133:J133" xr:uid="{00000000-0002-0000-0800-000032000000}">
      <formula1>$I$140:$I$144</formula1>
    </dataValidation>
    <dataValidation type="list" allowBlank="1" showInputMessage="1" showErrorMessage="1" error="Please select the from the drop-down list_x000a_" prompt="Please select from the drop-down list" sqref="C16" xr:uid="{00000000-0002-0000-0800-000033000000}">
      <formula1>$J$151:$J$158</formula1>
    </dataValidation>
    <dataValidation type="list" allowBlank="1" showInputMessage="1" showErrorMessage="1" error="Please select from the drop-down list" prompt="Please select from the drop-down list" sqref="C13" xr:uid="{00000000-0002-0000-0800-000034000000}">
      <formula1>$C$160:$C$162</formula1>
    </dataValidation>
    <dataValidation type="list" allowBlank="1" showInputMessage="1" showErrorMessage="1" error="Select from the drop-down list" prompt="Select from the drop-down list" sqref="C15" xr:uid="{00000000-0002-0000-0800-000035000000}">
      <formula1>$B$160:$B$163</formula1>
    </dataValidation>
    <dataValidation type="list" allowBlank="1" showInputMessage="1" showErrorMessage="1" error="Select from the drop-down list" prompt="Select from the drop-down list" sqref="C14" xr:uid="{00000000-0002-0000-0800-000036000000}">
      <formula1>$B$166:$B$324</formula1>
    </dataValidation>
    <dataValidation allowBlank="1" showInputMessage="1" showErrorMessage="1" prompt="Enter the name of the Implementing Entity_x000a_" sqref="C12" xr:uid="{00000000-0002-0000-0800-000037000000}"/>
    <dataValidation type="list" allowBlank="1" showInputMessage="1" showErrorMessage="1" error="Select from the drop-down list._x000a_" prompt="Select overall effectiveness" sqref="G26:G27 K26:K27 O26:O27 S26:S27" xr:uid="{00000000-0002-0000-0800-000038000000}">
      <formula1>$K$159:$K$163</formula1>
    </dataValidation>
    <dataValidation allowBlank="1" showInputMessage="1" showErrorMessage="1" prompt="Please include number of institutions" sqref="P60 D60 H60 L60" xr:uid="{00000000-0002-0000-0800-000039000000}"/>
    <dataValidation type="list" allowBlank="1" showInputMessage="1" showErrorMessage="1" prompt="Select scale" sqref="G60 K60 O60 S60" xr:uid="{00000000-0002-0000-0800-00003A000000}">
      <formula1>"4: High capacity, 3: Medium capacity, 2: Low capacity, 1: No capacity"</formula1>
    </dataValidation>
    <dataValidation type="list" allowBlank="1" showInputMessage="1" showErrorMessage="1" prompt="Select scale" sqref="E60 I60 M60 Q60" xr:uid="{00000000-0002-0000-0800-00003B000000}">
      <formula1>"National, Local"</formula1>
    </dataValidation>
    <dataValidation type="list" allowBlank="1" showInputMessage="1" showErrorMessage="1" prompt="Select sector" sqref="R60" xr:uid="{00000000-0002-0000-0800-00003C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0" xr:uid="{00000000-0002-0000-0800-00003D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0" xr:uid="{00000000-0002-0000-0800-00003E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0" xr:uid="{00000000-0002-0000-0800-00003F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0" xr:uid="{00000000-0002-0000-0800-000040000000}">
      <formula1>"Training manuals, handbooks, technical guidelines"</formula1>
    </dataValidation>
    <dataValidation type="list" allowBlank="1" showInputMessage="1" showErrorMessage="1" prompt="Select level of awarness" sqref="F68:G68 J68:K68 N68:O68 R68:S68" xr:uid="{00000000-0002-0000-0800-000041000000}">
      <formula1>"5: Fully aware, 4: Mostly aware, 3: Partially aware, 2: Partially not aware, 1: Aware of neither"</formula1>
    </dataValidation>
    <dataValidation type="list" allowBlank="1" showInputMessage="1" showErrorMessage="1" prompt="Select level of awarness" sqref="F70:G70" xr:uid="{00000000-0002-0000-0800-000042000000}">
      <formula1>"Regional, National, Sub-national, Local"</formula1>
    </dataValidation>
    <dataValidation type="list" allowBlank="1" showInputMessage="1" showErrorMessage="1" errorTitle="Invalid data" error="Please enter a number between 0 and 100" sqref="I70 M70 Q70" xr:uid="{00000000-0002-0000-0800-000043000000}">
      <formula1>"Training manuals, Handbooks, Technical guidelines"</formula1>
    </dataValidation>
    <dataValidation type="list" allowBlank="1" showInputMessage="1" showErrorMessage="1" sqref="J70:K70 R70:S70 N70:O70" xr:uid="{00000000-0002-0000-0800-000044000000}">
      <formula1>"Regional, National, Sub-national, Local"</formula1>
    </dataValidation>
    <dataValidation type="list" allowBlank="1" showInputMessage="1" showErrorMessage="1" prompt="Select type" sqref="E333:F333 I333:J333 M333:N333 Q333:R333" xr:uid="{00000000-0002-0000-0800-000045000000}">
      <formula1>"Innovative practice, Innovative product, Innovative technology "</formula1>
    </dataValidation>
    <dataValidation type="list" allowBlank="1" showInputMessage="1" showErrorMessage="1" prompt="Select status" sqref="J331 N331 F331 R331" xr:uid="{00000000-0002-0000-0800-000046000000}">
      <formula1>"No innovative practices, Undertaking innovative practices, Completed innovation practices"</formula1>
    </dataValidation>
    <dataValidation type="list" allowBlank="1" showInputMessage="1" showErrorMessage="1" prompt="Select integration level" sqref="R329:S329 N329:O329" xr:uid="{00000000-0002-0000-0800-000047000000}">
      <formula1>"Innovation rolled out, Innovation accelerated, Innovation scaled-up, Innovation replicated"</formula1>
    </dataValidation>
    <dataValidation type="list" allowBlank="1" showInputMessage="1" showErrorMessage="1" prompt="Select integration level" sqref="P329 H329 L329" xr:uid="{00000000-0002-0000-0800-000048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29" xr:uid="{00000000-0002-0000-0800-000049000000}">
      <formula1>"Regional, National, Subnational, Community"</formula1>
    </dataValidation>
    <dataValidation type="list" allowBlank="1" showInputMessage="1" showErrorMessage="1" prompt="Select sector" sqref="Q331 E331 I331 M331" xr:uid="{00000000-0002-0000-0800-00004A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3 G333 O331 G331 K331 S331 K333 O333" xr:uid="{00000000-0002-0000-0800-00004B000000}">
      <formula1>"5: Very effective, 4: Effective, 3: Moderately effective, 2: Partially effective, 1: Ineffective"</formula1>
    </dataValidation>
    <dataValidation type="list" allowBlank="1" showInputMessage="1" showErrorMessage="1" prompt="Select integration level" sqref="I329 M329 Q329" xr:uid="{00000000-0002-0000-0800-00004C000000}">
      <formula1>"Regional, National, Sub-national, Community"</formula1>
    </dataValidation>
    <dataValidation type="list" allowBlank="1" showInputMessage="1" showErrorMessage="1" sqref="J329:K329" xr:uid="{00000000-0002-0000-0800-00004D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1 L331 P331" xr:uid="{00000000-0002-0000-0800-00004E000000}">
      <formula1>0</formula1>
      <formula2>999999999999</formula2>
    </dataValidation>
    <dataValidation type="list" allowBlank="1" showInputMessage="1" showErrorMessage="1" sqref="D329" xr:uid="{00000000-0002-0000-0800-00004F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1" xr:uid="{00000000-0002-0000-0800-000050000000}">
      <formula1>0</formula1>
      <formula2>999999999999</formula2>
    </dataValidation>
    <dataValidation type="whole" allowBlank="1" showInputMessage="1" showErrorMessage="1" error="Please enter a number here" prompt="Enter number of key findings" sqref="D333 H333 L333 P333" xr:uid="{00000000-0002-0000-0800-000051000000}">
      <formula1>0</formula1>
      <formula2>999999999</formula2>
    </dataValidation>
    <dataValidation type="list" allowBlank="1" showInputMessage="1" showErrorMessage="1" errorTitle="Invalid data" error="Please enter a number between 0 and 100" prompt="Enter a percentage using the drop down menu" sqref="Q68 E68 I68 M68" xr:uid="{00000000-0002-0000-0800-000052000000}">
      <formula1>"20% to 39%, 40% to 60%, 61% to 80%"</formula1>
    </dataValidation>
    <dataValidation type="list" allowBlank="1" showInputMessage="1" showErrorMessage="1" prompt="Select integration level" sqref="F329:G329" xr:uid="{00000000-0002-0000-0800-000053000000}">
      <formula1>"Innovation rolled out,Innovation accelerated, Innovation scaled-up, Innovation replicated"</formula1>
    </dataValidation>
  </dataValidations>
  <hyperlinks>
    <hyperlink ref="B7" r:id="rId1" xr:uid="{00000000-0004-0000-0800-000000000000}"/>
  </hyperlinks>
  <pageMargins left="0.7" right="0.7" top="0.75" bottom="0.75" header="0.3" footer="0.3"/>
  <pageSetup paperSize="8" scale="36" fitToHeight="0" orientation="landscape" cellComments="asDisplayed"/>
  <drawing r:id="rId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B1:AN148"/>
  <sheetViews>
    <sheetView tabSelected="1" topLeftCell="Q135" zoomScale="175" zoomScaleNormal="175" zoomScalePageLayoutView="175" workbookViewId="0">
      <selection activeCell="Y139" sqref="Y139"/>
    </sheetView>
  </sheetViews>
  <sheetFormatPr defaultColWidth="8.6328125" defaultRowHeight="14"/>
  <cols>
    <col min="1" max="1" width="2.36328125" style="1" customWidth="1"/>
    <col min="2" max="2" width="1.453125" style="46" customWidth="1"/>
    <col min="3" max="3" width="14" style="46" customWidth="1"/>
    <col min="4" max="4" width="24.36328125" style="46" customWidth="1"/>
    <col min="5" max="5" width="40.6328125" style="1" customWidth="1"/>
    <col min="6" max="6" width="25.6328125" style="1" customWidth="1"/>
    <col min="7" max="7" width="13.453125" style="1" customWidth="1"/>
    <col min="8" max="8" width="1.81640625" style="1" customWidth="1"/>
    <col min="9" max="9" width="4.6328125" style="1" customWidth="1"/>
    <col min="10" max="10" width="6.08984375" style="1" customWidth="1"/>
    <col min="11" max="12" width="18.08984375" style="1" customWidth="1"/>
    <col min="13" max="13" width="38.81640625" style="1" customWidth="1"/>
    <col min="14" max="14" width="25.6328125" style="1" customWidth="1"/>
    <col min="15" max="15" width="14.36328125" style="1" customWidth="1"/>
    <col min="16" max="16" width="1.6328125" style="1" customWidth="1"/>
    <col min="17" max="17" width="6.36328125" style="1" customWidth="1"/>
    <col min="18" max="19" width="8.6328125" style="1"/>
    <col min="20" max="20" width="27" style="1" customWidth="1"/>
    <col min="21" max="21" width="37.453125" style="1" customWidth="1"/>
    <col min="22" max="22" width="25.6328125" style="1" customWidth="1"/>
    <col min="23" max="23" width="12.36328125" style="1" customWidth="1"/>
    <col min="24" max="24" width="2.36328125" style="1" customWidth="1"/>
    <col min="25" max="25" width="10.6328125" style="1" customWidth="1"/>
    <col min="26" max="26" width="5.81640625" style="1" customWidth="1"/>
    <col min="27" max="27" width="4.6328125" style="1" customWidth="1"/>
    <col min="28" max="28" width="24.6328125" style="1" customWidth="1"/>
    <col min="29" max="29" width="22.453125" style="1" customWidth="1"/>
    <col min="30" max="30" width="30.453125" style="1" customWidth="1"/>
    <col min="31" max="31" width="13.453125" style="1" customWidth="1"/>
    <col min="32" max="32" width="2.6328125" style="1" customWidth="1"/>
    <col min="33" max="33" width="10.6328125" style="1" customWidth="1"/>
    <col min="34" max="34" width="4.6328125" style="1" customWidth="1"/>
    <col min="35" max="35" width="5" style="1" customWidth="1"/>
    <col min="36" max="36" width="23.36328125" style="1" customWidth="1"/>
    <col min="37" max="37" width="21" style="1" customWidth="1"/>
    <col min="38" max="38" width="32.08984375" style="1" customWidth="1"/>
    <col min="39" max="39" width="14.08984375" style="1" customWidth="1"/>
    <col min="40" max="40" width="2.81640625" style="1" customWidth="1"/>
    <col min="41" max="16384" width="8.6328125" style="1"/>
  </cols>
  <sheetData>
    <row r="1" spans="2:40" ht="14.5" thickBot="1"/>
    <row r="2" spans="2:40" ht="14.5" thickBot="1">
      <c r="B2" s="47"/>
      <c r="C2" s="63"/>
      <c r="D2" s="63"/>
      <c r="E2" s="3"/>
      <c r="F2" s="3"/>
      <c r="G2" s="3"/>
      <c r="H2" s="4"/>
      <c r="J2" s="47"/>
      <c r="K2" s="63"/>
      <c r="L2" s="63"/>
      <c r="M2" s="3"/>
      <c r="N2" s="3"/>
      <c r="O2" s="3"/>
      <c r="P2" s="4"/>
      <c r="R2" s="47"/>
      <c r="S2" s="63"/>
      <c r="T2" s="63"/>
      <c r="U2" s="3"/>
      <c r="V2" s="3"/>
      <c r="W2" s="3"/>
      <c r="X2" s="4"/>
      <c r="Z2" s="47"/>
      <c r="AA2" s="63"/>
      <c r="AB2" s="63"/>
      <c r="AC2" s="3"/>
      <c r="AD2" s="3"/>
      <c r="AE2" s="3"/>
      <c r="AF2" s="4"/>
      <c r="AH2" s="47"/>
      <c r="AI2" s="63"/>
      <c r="AJ2" s="63"/>
      <c r="AK2" s="3"/>
      <c r="AL2" s="3"/>
      <c r="AM2" s="3"/>
      <c r="AN2" s="4"/>
    </row>
    <row r="3" spans="2:40" ht="26" customHeight="1" thickBot="1">
      <c r="B3" s="48"/>
      <c r="C3" s="573" t="s">
        <v>946</v>
      </c>
      <c r="D3" s="574"/>
      <c r="E3" s="574"/>
      <c r="F3" s="574"/>
      <c r="G3" s="575"/>
      <c r="H3" s="123"/>
      <c r="J3" s="48"/>
      <c r="K3" s="573" t="s">
        <v>1048</v>
      </c>
      <c r="L3" s="574"/>
      <c r="M3" s="574"/>
      <c r="N3" s="574"/>
      <c r="O3" s="575"/>
      <c r="P3" s="123"/>
      <c r="R3" s="48"/>
      <c r="S3" s="573" t="s">
        <v>1128</v>
      </c>
      <c r="T3" s="574"/>
      <c r="U3" s="574"/>
      <c r="V3" s="574"/>
      <c r="W3" s="575"/>
      <c r="X3" s="123"/>
      <c r="Z3" s="48"/>
      <c r="AA3" s="573" t="s">
        <v>710</v>
      </c>
      <c r="AB3" s="574"/>
      <c r="AC3" s="574"/>
      <c r="AD3" s="574"/>
      <c r="AE3" s="575"/>
      <c r="AF3" s="123"/>
      <c r="AH3" s="48"/>
      <c r="AI3" s="573" t="s">
        <v>711</v>
      </c>
      <c r="AJ3" s="574"/>
      <c r="AK3" s="574"/>
      <c r="AL3" s="574"/>
      <c r="AM3" s="575"/>
      <c r="AN3" s="123"/>
    </row>
    <row r="4" spans="2:40" ht="14.75" customHeight="1">
      <c r="B4" s="584"/>
      <c r="C4" s="946"/>
      <c r="D4" s="946"/>
      <c r="E4" s="946"/>
      <c r="F4" s="946"/>
      <c r="G4" s="124"/>
      <c r="H4" s="123"/>
      <c r="J4" s="947"/>
      <c r="K4" s="946"/>
      <c r="L4" s="946"/>
      <c r="M4" s="946"/>
      <c r="N4" s="946"/>
      <c r="O4" s="124"/>
      <c r="P4" s="123"/>
      <c r="R4" s="947"/>
      <c r="S4" s="946"/>
      <c r="T4" s="946"/>
      <c r="U4" s="946"/>
      <c r="V4" s="946"/>
      <c r="W4" s="124"/>
      <c r="X4" s="123"/>
      <c r="Z4" s="947"/>
      <c r="AA4" s="946"/>
      <c r="AB4" s="946"/>
      <c r="AC4" s="946"/>
      <c r="AD4" s="946"/>
      <c r="AE4" s="124"/>
      <c r="AF4" s="123"/>
      <c r="AH4" s="947"/>
      <c r="AI4" s="946"/>
      <c r="AJ4" s="946"/>
      <c r="AK4" s="946"/>
      <c r="AL4" s="946"/>
      <c r="AM4" s="124"/>
      <c r="AN4" s="123"/>
    </row>
    <row r="5" spans="2:40">
      <c r="B5" s="125"/>
      <c r="C5" s="945"/>
      <c r="D5" s="945"/>
      <c r="E5" s="945"/>
      <c r="F5" s="945"/>
      <c r="G5" s="124"/>
      <c r="H5" s="123"/>
      <c r="J5" s="125"/>
      <c r="K5" s="945"/>
      <c r="L5" s="945"/>
      <c r="M5" s="945"/>
      <c r="N5" s="945"/>
      <c r="O5" s="124"/>
      <c r="P5" s="123"/>
      <c r="R5" s="125"/>
      <c r="S5" s="945"/>
      <c r="T5" s="945"/>
      <c r="U5" s="945"/>
      <c r="V5" s="945"/>
      <c r="W5" s="124"/>
      <c r="X5" s="123"/>
      <c r="Z5" s="125"/>
      <c r="AA5" s="945"/>
      <c r="AB5" s="945"/>
      <c r="AC5" s="945"/>
      <c r="AD5" s="945"/>
      <c r="AE5" s="124"/>
      <c r="AF5" s="123"/>
      <c r="AH5" s="125"/>
      <c r="AI5" s="945"/>
      <c r="AJ5" s="945"/>
      <c r="AK5" s="945"/>
      <c r="AL5" s="945"/>
      <c r="AM5" s="124"/>
      <c r="AN5" s="123"/>
    </row>
    <row r="6" spans="2:40">
      <c r="B6" s="125"/>
      <c r="C6" s="74"/>
      <c r="D6" s="371"/>
      <c r="E6" s="75"/>
      <c r="F6" s="124"/>
      <c r="G6" s="124"/>
      <c r="H6" s="123"/>
      <c r="J6" s="125"/>
      <c r="K6" s="74"/>
      <c r="L6" s="371"/>
      <c r="M6" s="75"/>
      <c r="N6" s="124"/>
      <c r="O6" s="124"/>
      <c r="P6" s="123"/>
      <c r="R6" s="125"/>
      <c r="S6" s="74"/>
      <c r="T6" s="371"/>
      <c r="U6" s="75"/>
      <c r="V6" s="124"/>
      <c r="W6" s="124"/>
      <c r="X6" s="123"/>
      <c r="Z6" s="125"/>
      <c r="AA6" s="74"/>
      <c r="AB6" s="371"/>
      <c r="AC6" s="75"/>
      <c r="AD6" s="124"/>
      <c r="AE6" s="124"/>
      <c r="AF6" s="123"/>
      <c r="AH6" s="125"/>
      <c r="AI6" s="74"/>
      <c r="AJ6" s="371"/>
      <c r="AK6" s="75"/>
      <c r="AL6" s="124"/>
      <c r="AM6" s="124"/>
      <c r="AN6" s="123"/>
    </row>
    <row r="7" spans="2:40" ht="20" customHeight="1">
      <c r="B7" s="125"/>
      <c r="C7" s="910" t="s">
        <v>227</v>
      </c>
      <c r="D7" s="910"/>
      <c r="E7" s="126"/>
      <c r="F7" s="124"/>
      <c r="G7" s="124"/>
      <c r="H7" s="123"/>
      <c r="J7" s="125"/>
      <c r="K7" s="910" t="s">
        <v>227</v>
      </c>
      <c r="L7" s="910"/>
      <c r="M7" s="126"/>
      <c r="N7" s="124"/>
      <c r="O7" s="124"/>
      <c r="P7" s="123"/>
      <c r="R7" s="125"/>
      <c r="S7" s="910" t="s">
        <v>227</v>
      </c>
      <c r="T7" s="910"/>
      <c r="U7" s="126"/>
      <c r="V7" s="124"/>
      <c r="W7" s="124"/>
      <c r="X7" s="123"/>
      <c r="Z7" s="125"/>
      <c r="AA7" s="910" t="s">
        <v>227</v>
      </c>
      <c r="AB7" s="910"/>
      <c r="AC7" s="126"/>
      <c r="AD7" s="124"/>
      <c r="AE7" s="124"/>
      <c r="AF7" s="123"/>
      <c r="AH7" s="125"/>
      <c r="AI7" s="910" t="s">
        <v>227</v>
      </c>
      <c r="AJ7" s="910"/>
      <c r="AK7" s="126"/>
      <c r="AL7" s="124"/>
      <c r="AM7" s="124"/>
      <c r="AN7" s="123"/>
    </row>
    <row r="8" spans="2:40" ht="27.75" customHeight="1" thickBot="1">
      <c r="B8" s="125"/>
      <c r="C8" s="936"/>
      <c r="D8" s="936"/>
      <c r="E8" s="936"/>
      <c r="F8" s="936"/>
      <c r="G8" s="124"/>
      <c r="H8" s="123"/>
      <c r="I8" s="127"/>
      <c r="J8" s="125"/>
      <c r="K8" s="936"/>
      <c r="L8" s="936"/>
      <c r="M8" s="936"/>
      <c r="N8" s="936"/>
      <c r="O8" s="124"/>
      <c r="P8" s="123"/>
      <c r="Q8" s="128"/>
      <c r="R8" s="125"/>
      <c r="S8" s="936"/>
      <c r="T8" s="936"/>
      <c r="U8" s="936"/>
      <c r="V8" s="936"/>
      <c r="W8" s="124"/>
      <c r="X8" s="123"/>
      <c r="Y8" s="128"/>
      <c r="Z8" s="125"/>
      <c r="AA8" s="936" t="s">
        <v>232</v>
      </c>
      <c r="AB8" s="936"/>
      <c r="AC8" s="936"/>
      <c r="AD8" s="936"/>
      <c r="AE8" s="124"/>
      <c r="AF8" s="123"/>
      <c r="AG8" s="129"/>
      <c r="AH8" s="125"/>
      <c r="AI8" s="936" t="s">
        <v>232</v>
      </c>
      <c r="AJ8" s="936"/>
      <c r="AK8" s="936"/>
      <c r="AL8" s="936"/>
      <c r="AM8" s="124"/>
      <c r="AN8" s="123"/>
    </row>
    <row r="9" spans="2:40" ht="36" customHeight="1" thickBot="1">
      <c r="B9" s="125"/>
      <c r="C9" s="586" t="s">
        <v>1049</v>
      </c>
      <c r="D9" s="586"/>
      <c r="E9" s="943">
        <v>802815</v>
      </c>
      <c r="F9" s="944"/>
      <c r="G9" s="124"/>
      <c r="H9" s="123"/>
      <c r="J9" s="125"/>
      <c r="K9" s="586" t="s">
        <v>1050</v>
      </c>
      <c r="L9" s="586"/>
      <c r="M9" s="943">
        <v>3274050</v>
      </c>
      <c r="N9" s="944"/>
      <c r="O9" s="124"/>
      <c r="P9" s="123"/>
      <c r="R9" s="125"/>
      <c r="S9" s="586" t="s">
        <v>1129</v>
      </c>
      <c r="T9" s="586"/>
      <c r="U9" s="943">
        <v>6368637</v>
      </c>
      <c r="V9" s="944"/>
      <c r="W9" s="124"/>
      <c r="X9" s="123"/>
      <c r="Z9" s="125"/>
      <c r="AA9" s="586" t="s">
        <v>623</v>
      </c>
      <c r="AB9" s="586"/>
      <c r="AC9" s="934"/>
      <c r="AD9" s="935"/>
      <c r="AE9" s="124"/>
      <c r="AF9" s="123"/>
      <c r="AH9" s="125"/>
      <c r="AI9" s="586" t="s">
        <v>623</v>
      </c>
      <c r="AJ9" s="586"/>
      <c r="AK9" s="934"/>
      <c r="AL9" s="935"/>
      <c r="AM9" s="124"/>
      <c r="AN9" s="123"/>
    </row>
    <row r="10" spans="2:40" ht="46" customHeight="1" thickBot="1">
      <c r="B10" s="125"/>
      <c r="C10" s="910" t="s">
        <v>934</v>
      </c>
      <c r="D10" s="910"/>
      <c r="E10" s="941" t="s">
        <v>947</v>
      </c>
      <c r="F10" s="942"/>
      <c r="G10" s="124"/>
      <c r="H10" s="123"/>
      <c r="J10" s="125"/>
      <c r="K10" s="910" t="s">
        <v>1051</v>
      </c>
      <c r="L10" s="910"/>
      <c r="M10" s="941" t="s">
        <v>947</v>
      </c>
      <c r="N10" s="942"/>
      <c r="O10" s="124"/>
      <c r="P10" s="123"/>
      <c r="R10" s="125"/>
      <c r="S10" s="910" t="s">
        <v>1051</v>
      </c>
      <c r="T10" s="910"/>
      <c r="U10" s="937" t="s">
        <v>947</v>
      </c>
      <c r="V10" s="938"/>
      <c r="W10" s="124"/>
      <c r="X10" s="123"/>
      <c r="Z10" s="125"/>
      <c r="AA10" s="910" t="s">
        <v>228</v>
      </c>
      <c r="AB10" s="910"/>
      <c r="AC10" s="937"/>
      <c r="AD10" s="938"/>
      <c r="AE10" s="124"/>
      <c r="AF10" s="123"/>
      <c r="AH10" s="125"/>
      <c r="AI10" s="910" t="s">
        <v>228</v>
      </c>
      <c r="AJ10" s="910"/>
      <c r="AK10" s="937"/>
      <c r="AL10" s="938"/>
      <c r="AM10" s="124"/>
      <c r="AN10" s="123"/>
    </row>
    <row r="11" spans="2:40" ht="14.5" thickBot="1">
      <c r="B11" s="125"/>
      <c r="C11" s="371"/>
      <c r="D11" s="371"/>
      <c r="E11" s="124"/>
      <c r="F11" s="124"/>
      <c r="G11" s="124"/>
      <c r="H11" s="123"/>
      <c r="J11" s="125"/>
      <c r="K11" s="371"/>
      <c r="L11" s="371"/>
      <c r="M11" s="124"/>
      <c r="N11" s="124"/>
      <c r="O11" s="124"/>
      <c r="P11" s="123"/>
      <c r="R11" s="125"/>
      <c r="S11" s="371"/>
      <c r="T11" s="371"/>
      <c r="U11" s="124"/>
      <c r="V11" s="124"/>
      <c r="W11" s="124"/>
      <c r="X11" s="123"/>
      <c r="Z11" s="125"/>
      <c r="AA11" s="371"/>
      <c r="AB11" s="371"/>
      <c r="AC11" s="124"/>
      <c r="AD11" s="124"/>
      <c r="AE11" s="124"/>
      <c r="AF11" s="123"/>
      <c r="AH11" s="125"/>
      <c r="AI11" s="371"/>
      <c r="AJ11" s="371"/>
      <c r="AK11" s="124"/>
      <c r="AL11" s="124"/>
      <c r="AM11" s="124"/>
      <c r="AN11" s="123"/>
    </row>
    <row r="12" spans="2:40" ht="36" customHeight="1" thickBot="1">
      <c r="B12" s="125"/>
      <c r="C12" s="910" t="s">
        <v>271</v>
      </c>
      <c r="D12" s="910"/>
      <c r="E12" s="939" t="s">
        <v>823</v>
      </c>
      <c r="F12" s="940"/>
      <c r="G12" s="124"/>
      <c r="H12" s="123"/>
      <c r="J12" s="125"/>
      <c r="K12" s="910" t="s">
        <v>271</v>
      </c>
      <c r="L12" s="910"/>
      <c r="M12" s="939" t="s">
        <v>823</v>
      </c>
      <c r="N12" s="940"/>
      <c r="O12" s="124"/>
      <c r="P12" s="123"/>
      <c r="R12" s="125"/>
      <c r="S12" s="910" t="s">
        <v>271</v>
      </c>
      <c r="T12" s="910"/>
      <c r="U12" s="934" t="s">
        <v>823</v>
      </c>
      <c r="V12" s="935"/>
      <c r="W12" s="124"/>
      <c r="X12" s="123"/>
      <c r="Z12" s="125"/>
      <c r="AA12" s="910" t="s">
        <v>271</v>
      </c>
      <c r="AB12" s="910"/>
      <c r="AC12" s="934"/>
      <c r="AD12" s="935"/>
      <c r="AE12" s="124"/>
      <c r="AF12" s="123"/>
      <c r="AH12" s="125"/>
      <c r="AI12" s="910" t="s">
        <v>271</v>
      </c>
      <c r="AJ12" s="910"/>
      <c r="AK12" s="934"/>
      <c r="AL12" s="935"/>
      <c r="AM12" s="124"/>
      <c r="AN12" s="123"/>
    </row>
    <row r="13" spans="2:40" ht="15" customHeight="1">
      <c r="B13" s="125"/>
      <c r="C13" s="936"/>
      <c r="D13" s="936"/>
      <c r="E13" s="936"/>
      <c r="F13" s="936"/>
      <c r="G13" s="124"/>
      <c r="H13" s="123"/>
      <c r="J13" s="125"/>
      <c r="K13" s="936"/>
      <c r="L13" s="936"/>
      <c r="M13" s="936"/>
      <c r="N13" s="936"/>
      <c r="O13" s="124"/>
      <c r="P13" s="123"/>
      <c r="R13" s="125"/>
      <c r="S13" s="936"/>
      <c r="T13" s="936"/>
      <c r="U13" s="936"/>
      <c r="V13" s="936"/>
      <c r="W13" s="124"/>
      <c r="X13" s="123"/>
      <c r="Z13" s="125"/>
      <c r="AA13" s="936" t="s">
        <v>270</v>
      </c>
      <c r="AB13" s="936"/>
      <c r="AC13" s="936"/>
      <c r="AD13" s="936"/>
      <c r="AE13" s="124"/>
      <c r="AF13" s="123"/>
      <c r="AH13" s="125"/>
      <c r="AI13" s="936" t="s">
        <v>270</v>
      </c>
      <c r="AJ13" s="936"/>
      <c r="AK13" s="936"/>
      <c r="AL13" s="936"/>
      <c r="AM13" s="124"/>
      <c r="AN13" s="123"/>
    </row>
    <row r="14" spans="2:40" ht="14.75" customHeight="1" thickBot="1">
      <c r="B14" s="125"/>
      <c r="C14" s="910" t="s">
        <v>212</v>
      </c>
      <c r="D14" s="910"/>
      <c r="E14" s="124"/>
      <c r="F14" s="124"/>
      <c r="G14" s="124"/>
      <c r="H14" s="123"/>
      <c r="J14" s="125"/>
      <c r="K14" s="910" t="s">
        <v>212</v>
      </c>
      <c r="L14" s="910"/>
      <c r="M14" s="124"/>
      <c r="N14" s="124"/>
      <c r="O14" s="124"/>
      <c r="P14" s="123"/>
      <c r="R14" s="125"/>
      <c r="S14" s="910" t="s">
        <v>212</v>
      </c>
      <c r="T14" s="910"/>
      <c r="U14" s="124"/>
      <c r="V14" s="124"/>
      <c r="W14" s="124"/>
      <c r="X14" s="123"/>
      <c r="Z14" s="125"/>
      <c r="AA14" s="910" t="s">
        <v>212</v>
      </c>
      <c r="AB14" s="910"/>
      <c r="AC14" s="124"/>
      <c r="AD14" s="124"/>
      <c r="AE14" s="124"/>
      <c r="AF14" s="123"/>
      <c r="AH14" s="125"/>
      <c r="AI14" s="910" t="s">
        <v>212</v>
      </c>
      <c r="AJ14" s="910"/>
      <c r="AK14" s="124"/>
      <c r="AL14" s="124"/>
      <c r="AM14" s="124"/>
      <c r="AN14" s="123"/>
    </row>
    <row r="15" spans="2:40" ht="37" customHeight="1" thickBot="1">
      <c r="B15" s="125"/>
      <c r="C15" s="910"/>
      <c r="D15" s="910"/>
      <c r="E15" s="130" t="s">
        <v>213</v>
      </c>
      <c r="F15" s="131" t="s">
        <v>214</v>
      </c>
      <c r="G15" s="124"/>
      <c r="H15" s="123"/>
      <c r="J15" s="125"/>
      <c r="K15" s="910" t="s">
        <v>260</v>
      </c>
      <c r="L15" s="910"/>
      <c r="M15" s="132" t="s">
        <v>213</v>
      </c>
      <c r="N15" s="131" t="s">
        <v>214</v>
      </c>
      <c r="O15" s="124"/>
      <c r="P15" s="123"/>
      <c r="R15" s="125"/>
      <c r="S15" s="910" t="s">
        <v>260</v>
      </c>
      <c r="T15" s="910"/>
      <c r="U15" s="132" t="s">
        <v>213</v>
      </c>
      <c r="V15" s="131" t="s">
        <v>214</v>
      </c>
      <c r="W15" s="124"/>
      <c r="X15" s="123"/>
      <c r="Z15" s="125"/>
      <c r="AA15" s="910" t="s">
        <v>260</v>
      </c>
      <c r="AB15" s="910"/>
      <c r="AC15" s="132" t="s">
        <v>213</v>
      </c>
      <c r="AD15" s="131" t="s">
        <v>214</v>
      </c>
      <c r="AE15" s="124"/>
      <c r="AF15" s="123"/>
      <c r="AH15" s="125"/>
      <c r="AI15" s="910" t="s">
        <v>260</v>
      </c>
      <c r="AJ15" s="910"/>
      <c r="AK15" s="132" t="s">
        <v>213</v>
      </c>
      <c r="AL15" s="131" t="s">
        <v>214</v>
      </c>
      <c r="AM15" s="124"/>
      <c r="AN15" s="123"/>
    </row>
    <row r="16" spans="2:40" ht="44" customHeight="1">
      <c r="B16" s="125"/>
      <c r="C16" s="371"/>
      <c r="D16" s="371"/>
      <c r="E16" s="930" t="s">
        <v>824</v>
      </c>
      <c r="F16" s="932"/>
      <c r="G16" s="124"/>
      <c r="H16" s="123"/>
      <c r="J16" s="125"/>
      <c r="K16" s="371"/>
      <c r="L16" s="371"/>
      <c r="M16" s="930" t="s">
        <v>824</v>
      </c>
      <c r="N16" s="932"/>
      <c r="O16" s="124"/>
      <c r="P16" s="123"/>
      <c r="R16" s="125"/>
      <c r="S16" s="371"/>
      <c r="T16" s="371"/>
      <c r="U16" s="930" t="s">
        <v>824</v>
      </c>
      <c r="V16" s="932"/>
      <c r="W16" s="124"/>
      <c r="X16" s="123"/>
      <c r="Z16" s="125"/>
      <c r="AA16" s="371"/>
      <c r="AB16" s="371"/>
      <c r="AC16" s="133"/>
      <c r="AD16" s="134"/>
      <c r="AE16" s="124"/>
      <c r="AF16" s="123"/>
      <c r="AH16" s="125"/>
      <c r="AI16" s="371"/>
      <c r="AJ16" s="371"/>
      <c r="AK16" s="133"/>
      <c r="AL16" s="134"/>
      <c r="AM16" s="124"/>
      <c r="AN16" s="123"/>
    </row>
    <row r="17" spans="2:40" ht="46" customHeight="1">
      <c r="B17" s="125"/>
      <c r="C17" s="371"/>
      <c r="D17" s="371"/>
      <c r="E17" s="174" t="s">
        <v>825</v>
      </c>
      <c r="F17" s="376">
        <v>6324.8226415094341</v>
      </c>
      <c r="G17" s="124"/>
      <c r="H17" s="123"/>
      <c r="J17" s="125"/>
      <c r="K17" s="371"/>
      <c r="L17" s="371"/>
      <c r="M17" s="174" t="s">
        <v>825</v>
      </c>
      <c r="N17" s="376">
        <v>17123.287671232876</v>
      </c>
      <c r="O17" s="124"/>
      <c r="P17" s="123"/>
      <c r="R17" s="125"/>
      <c r="S17" s="371"/>
      <c r="T17" s="371"/>
      <c r="U17" s="174" t="s">
        <v>825</v>
      </c>
      <c r="V17" s="376">
        <v>5213.8830162085978</v>
      </c>
      <c r="W17" s="124"/>
      <c r="X17" s="123"/>
      <c r="Z17" s="125"/>
      <c r="AA17" s="371"/>
      <c r="AB17" s="371"/>
      <c r="AC17" s="135"/>
      <c r="AD17" s="136"/>
      <c r="AE17" s="124"/>
      <c r="AF17" s="123"/>
      <c r="AH17" s="125"/>
      <c r="AI17" s="371"/>
      <c r="AJ17" s="371"/>
      <c r="AK17" s="135"/>
      <c r="AL17" s="136"/>
      <c r="AM17" s="124"/>
      <c r="AN17" s="123"/>
    </row>
    <row r="18" spans="2:40" ht="34" customHeight="1">
      <c r="B18" s="125"/>
      <c r="C18" s="371"/>
      <c r="D18" s="371"/>
      <c r="E18" s="174" t="s">
        <v>826</v>
      </c>
      <c r="F18" s="376">
        <v>1987.690168818272</v>
      </c>
      <c r="G18" s="124"/>
      <c r="H18" s="123"/>
      <c r="J18" s="125"/>
      <c r="K18" s="371"/>
      <c r="L18" s="371"/>
      <c r="M18" s="174" t="s">
        <v>826</v>
      </c>
      <c r="N18" s="376">
        <v>2389.777397260274</v>
      </c>
      <c r="O18" s="124"/>
      <c r="P18" s="123"/>
      <c r="R18" s="125"/>
      <c r="S18" s="371"/>
      <c r="T18" s="371"/>
      <c r="U18" s="174" t="s">
        <v>826</v>
      </c>
      <c r="V18" s="376">
        <v>3693.560606060606</v>
      </c>
      <c r="W18" s="124"/>
      <c r="X18" s="123"/>
      <c r="Z18" s="125"/>
      <c r="AA18" s="371"/>
      <c r="AB18" s="371"/>
      <c r="AC18" s="135"/>
      <c r="AD18" s="136"/>
      <c r="AE18" s="124"/>
      <c r="AF18" s="123"/>
      <c r="AH18" s="125"/>
      <c r="AI18" s="371"/>
      <c r="AJ18" s="371"/>
      <c r="AK18" s="135"/>
      <c r="AL18" s="136"/>
      <c r="AM18" s="124"/>
      <c r="AN18" s="123"/>
    </row>
    <row r="19" spans="2:40" ht="22" customHeight="1">
      <c r="B19" s="125"/>
      <c r="C19" s="371"/>
      <c r="D19" s="371"/>
      <c r="E19" s="174" t="s">
        <v>827</v>
      </c>
      <c r="F19" s="376">
        <v>7800</v>
      </c>
      <c r="G19" s="124"/>
      <c r="H19" s="123"/>
      <c r="J19" s="125"/>
      <c r="K19" s="371"/>
      <c r="L19" s="371"/>
      <c r="M19" s="174" t="s">
        <v>827</v>
      </c>
      <c r="N19" s="376">
        <v>7703.252347792989</v>
      </c>
      <c r="O19" s="124"/>
      <c r="P19" s="123"/>
      <c r="R19" s="125"/>
      <c r="S19" s="371"/>
      <c r="T19" s="371"/>
      <c r="U19" s="174" t="s">
        <v>827</v>
      </c>
      <c r="V19" s="376">
        <v>7800</v>
      </c>
      <c r="W19" s="124"/>
      <c r="X19" s="123"/>
      <c r="Z19" s="125"/>
      <c r="AA19" s="371"/>
      <c r="AB19" s="371"/>
      <c r="AC19" s="135"/>
      <c r="AD19" s="136"/>
      <c r="AE19" s="124"/>
      <c r="AF19" s="123"/>
      <c r="AH19" s="125"/>
      <c r="AI19" s="371"/>
      <c r="AJ19" s="371"/>
      <c r="AK19" s="135"/>
      <c r="AL19" s="136"/>
      <c r="AM19" s="124"/>
      <c r="AN19" s="123"/>
    </row>
    <row r="20" spans="2:40" s="143" customFormat="1" ht="22" customHeight="1">
      <c r="B20" s="137"/>
      <c r="C20" s="138"/>
      <c r="D20" s="138"/>
      <c r="E20" s="174" t="s">
        <v>828</v>
      </c>
      <c r="F20" s="377">
        <v>4950</v>
      </c>
      <c r="G20" s="139"/>
      <c r="H20" s="140"/>
      <c r="J20" s="137"/>
      <c r="K20" s="138"/>
      <c r="L20" s="138"/>
      <c r="M20" s="174" t="s">
        <v>828</v>
      </c>
      <c r="N20" s="377">
        <v>4796.8464707001513</v>
      </c>
      <c r="O20" s="139"/>
      <c r="P20" s="140"/>
      <c r="R20" s="137"/>
      <c r="S20" s="138"/>
      <c r="T20" s="138"/>
      <c r="U20" s="174" t="s">
        <v>828</v>
      </c>
      <c r="V20" s="377">
        <v>4950</v>
      </c>
      <c r="W20" s="139"/>
      <c r="X20" s="140"/>
      <c r="Z20" s="137"/>
      <c r="AA20" s="138"/>
      <c r="AB20" s="138"/>
      <c r="AC20" s="141"/>
      <c r="AD20" s="142"/>
      <c r="AE20" s="139"/>
      <c r="AF20" s="140"/>
      <c r="AH20" s="137"/>
      <c r="AI20" s="138"/>
      <c r="AJ20" s="138"/>
      <c r="AK20" s="141"/>
      <c r="AL20" s="142"/>
      <c r="AM20" s="139"/>
      <c r="AN20" s="140"/>
    </row>
    <row r="21" spans="2:40" ht="22" customHeight="1">
      <c r="B21" s="125"/>
      <c r="C21" s="371"/>
      <c r="D21" s="371"/>
      <c r="E21" s="174" t="s">
        <v>829</v>
      </c>
      <c r="F21" s="376">
        <v>5723.2436941410115</v>
      </c>
      <c r="G21" s="124"/>
      <c r="H21" s="123"/>
      <c r="J21" s="125"/>
      <c r="K21" s="371"/>
      <c r="L21" s="371"/>
      <c r="M21" s="174" t="s">
        <v>829</v>
      </c>
      <c r="N21" s="376">
        <v>2134.5890410958905</v>
      </c>
      <c r="O21" s="124"/>
      <c r="P21" s="123"/>
      <c r="R21" s="125"/>
      <c r="S21" s="371"/>
      <c r="T21" s="371"/>
      <c r="U21" s="174" t="s">
        <v>829</v>
      </c>
      <c r="V21" s="376">
        <v>15047.062367864693</v>
      </c>
      <c r="W21" s="124"/>
      <c r="X21" s="123"/>
      <c r="Z21" s="125"/>
      <c r="AA21" s="371"/>
      <c r="AB21" s="371"/>
      <c r="AC21" s="135"/>
      <c r="AD21" s="136"/>
      <c r="AE21" s="124"/>
      <c r="AF21" s="123"/>
      <c r="AH21" s="125"/>
      <c r="AI21" s="371"/>
      <c r="AJ21" s="371"/>
      <c r="AK21" s="135"/>
      <c r="AL21" s="136"/>
      <c r="AM21" s="124"/>
      <c r="AN21" s="123"/>
    </row>
    <row r="22" spans="2:40" ht="22" customHeight="1">
      <c r="B22" s="125"/>
      <c r="C22" s="371"/>
      <c r="D22" s="371"/>
      <c r="E22" s="144" t="s">
        <v>830</v>
      </c>
      <c r="F22" s="378">
        <f>F21+F20+F19+F18+F17</f>
        <v>26785.756504468722</v>
      </c>
      <c r="G22" s="124"/>
      <c r="H22" s="123"/>
      <c r="J22" s="125"/>
      <c r="K22" s="371"/>
      <c r="L22" s="371"/>
      <c r="M22" s="144" t="s">
        <v>830</v>
      </c>
      <c r="N22" s="378">
        <f>SUM(N17:N21)</f>
        <v>34147.752928082184</v>
      </c>
      <c r="O22" s="124"/>
      <c r="P22" s="123"/>
      <c r="R22" s="125"/>
      <c r="S22" s="371"/>
      <c r="T22" s="371"/>
      <c r="U22" s="144" t="s">
        <v>830</v>
      </c>
      <c r="V22" s="378">
        <f>SUM(V17:V21)</f>
        <v>36704.505990133897</v>
      </c>
      <c r="W22" s="124"/>
      <c r="X22" s="123"/>
      <c r="Z22" s="125"/>
      <c r="AA22" s="371"/>
      <c r="AB22" s="371"/>
      <c r="AC22" s="135"/>
      <c r="AD22" s="136"/>
      <c r="AE22" s="124"/>
      <c r="AF22" s="123"/>
      <c r="AH22" s="125"/>
      <c r="AI22" s="371"/>
      <c r="AJ22" s="371"/>
      <c r="AK22" s="135"/>
      <c r="AL22" s="136"/>
      <c r="AM22" s="124"/>
      <c r="AN22" s="123"/>
    </row>
    <row r="23" spans="2:40" ht="53" customHeight="1">
      <c r="B23" s="125"/>
      <c r="C23" s="371"/>
      <c r="D23" s="371"/>
      <c r="E23" s="920" t="s">
        <v>831</v>
      </c>
      <c r="F23" s="922"/>
      <c r="G23" s="124"/>
      <c r="H23" s="123"/>
      <c r="J23" s="125"/>
      <c r="K23" s="371"/>
      <c r="L23" s="371"/>
      <c r="M23" s="920" t="s">
        <v>831</v>
      </c>
      <c r="N23" s="922"/>
      <c r="O23" s="124"/>
      <c r="P23" s="123"/>
      <c r="R23" s="125"/>
      <c r="S23" s="371"/>
      <c r="T23" s="371"/>
      <c r="U23" s="920" t="s">
        <v>831</v>
      </c>
      <c r="V23" s="922"/>
      <c r="W23" s="124"/>
      <c r="X23" s="123"/>
      <c r="Z23" s="125"/>
      <c r="AA23" s="371"/>
      <c r="AB23" s="371"/>
      <c r="AC23" s="145"/>
      <c r="AD23" s="146"/>
      <c r="AE23" s="124"/>
      <c r="AF23" s="123"/>
      <c r="AH23" s="125"/>
      <c r="AI23" s="371"/>
      <c r="AJ23" s="371"/>
      <c r="AK23" s="145"/>
      <c r="AL23" s="146"/>
      <c r="AM23" s="124"/>
      <c r="AN23" s="123"/>
    </row>
    <row r="24" spans="2:40" ht="61" customHeight="1">
      <c r="B24" s="125"/>
      <c r="C24" s="371"/>
      <c r="D24" s="371"/>
      <c r="E24" s="173" t="s">
        <v>832</v>
      </c>
      <c r="F24" s="379">
        <v>179502.45518371399</v>
      </c>
      <c r="G24" s="124"/>
      <c r="H24" s="123"/>
      <c r="J24" s="125"/>
      <c r="K24" s="371"/>
      <c r="L24" s="371"/>
      <c r="M24" s="173" t="s">
        <v>832</v>
      </c>
      <c r="N24" s="379">
        <v>1808316.7703424657</v>
      </c>
      <c r="O24" s="124"/>
      <c r="P24" s="123"/>
      <c r="R24" s="125"/>
      <c r="S24" s="371"/>
      <c r="T24" s="371"/>
      <c r="U24" s="173" t="s">
        <v>832</v>
      </c>
      <c r="V24" s="379">
        <v>2286522.5623678649</v>
      </c>
      <c r="W24" s="124"/>
      <c r="X24" s="123"/>
      <c r="Z24" s="125"/>
      <c r="AA24" s="371"/>
      <c r="AB24" s="371"/>
      <c r="AC24" s="145"/>
      <c r="AD24" s="146"/>
      <c r="AE24" s="124"/>
      <c r="AF24" s="123"/>
      <c r="AH24" s="125"/>
      <c r="AI24" s="371"/>
      <c r="AJ24" s="371"/>
      <c r="AK24" s="145"/>
      <c r="AL24" s="146"/>
      <c r="AM24" s="124"/>
      <c r="AN24" s="123"/>
    </row>
    <row r="25" spans="2:40" ht="22" customHeight="1">
      <c r="B25" s="125"/>
      <c r="C25" s="371"/>
      <c r="D25" s="371"/>
      <c r="E25" s="174" t="s">
        <v>827</v>
      </c>
      <c r="F25" s="379">
        <v>17550</v>
      </c>
      <c r="G25" s="124"/>
      <c r="H25" s="123"/>
      <c r="J25" s="125"/>
      <c r="K25" s="371"/>
      <c r="L25" s="371"/>
      <c r="M25" s="174" t="s">
        <v>827</v>
      </c>
      <c r="N25" s="379">
        <v>8874.6982382039496</v>
      </c>
      <c r="O25" s="124"/>
      <c r="P25" s="123"/>
      <c r="R25" s="125"/>
      <c r="S25" s="371"/>
      <c r="T25" s="371"/>
      <c r="U25" s="174" t="s">
        <v>827</v>
      </c>
      <c r="V25" s="379">
        <v>17550</v>
      </c>
      <c r="W25" s="124"/>
      <c r="X25" s="123"/>
      <c r="Z25" s="125"/>
      <c r="AA25" s="371"/>
      <c r="AB25" s="371"/>
      <c r="AC25" s="145"/>
      <c r="AD25" s="146"/>
      <c r="AE25" s="124"/>
      <c r="AF25" s="123"/>
      <c r="AH25" s="125"/>
      <c r="AI25" s="371"/>
      <c r="AJ25" s="371"/>
      <c r="AK25" s="145"/>
      <c r="AL25" s="146"/>
      <c r="AM25" s="124"/>
      <c r="AN25" s="123"/>
    </row>
    <row r="26" spans="2:40" ht="22" customHeight="1">
      <c r="B26" s="125"/>
      <c r="C26" s="371"/>
      <c r="D26" s="371"/>
      <c r="E26" s="174" t="s">
        <v>828</v>
      </c>
      <c r="F26" s="379">
        <v>19800</v>
      </c>
      <c r="G26" s="124"/>
      <c r="H26" s="123"/>
      <c r="J26" s="125"/>
      <c r="K26" s="371"/>
      <c r="L26" s="371"/>
      <c r="M26" s="174" t="s">
        <v>828</v>
      </c>
      <c r="N26" s="379">
        <v>9194.2528063165919</v>
      </c>
      <c r="O26" s="124"/>
      <c r="P26" s="123"/>
      <c r="R26" s="125"/>
      <c r="S26" s="371"/>
      <c r="T26" s="371"/>
      <c r="U26" s="174" t="s">
        <v>828</v>
      </c>
      <c r="V26" s="379">
        <v>19800</v>
      </c>
      <c r="W26" s="124"/>
      <c r="X26" s="123"/>
      <c r="Z26" s="125"/>
      <c r="AA26" s="371"/>
      <c r="AB26" s="371"/>
      <c r="AC26" s="145"/>
      <c r="AD26" s="146"/>
      <c r="AE26" s="124"/>
      <c r="AF26" s="123"/>
      <c r="AH26" s="125"/>
      <c r="AI26" s="371"/>
      <c r="AJ26" s="371"/>
      <c r="AK26" s="145"/>
      <c r="AL26" s="146"/>
      <c r="AM26" s="124"/>
      <c r="AN26" s="123"/>
    </row>
    <row r="27" spans="2:40" ht="22" customHeight="1">
      <c r="B27" s="125"/>
      <c r="C27" s="371"/>
      <c r="D27" s="371"/>
      <c r="E27" s="174" t="s">
        <v>833</v>
      </c>
      <c r="F27" s="379">
        <v>12600</v>
      </c>
      <c r="G27" s="124"/>
      <c r="H27" s="123"/>
      <c r="J27" s="125"/>
      <c r="K27" s="371"/>
      <c r="L27" s="371"/>
      <c r="M27" s="174" t="s">
        <v>833</v>
      </c>
      <c r="N27" s="379">
        <v>6302.2440496575364</v>
      </c>
      <c r="O27" s="124"/>
      <c r="P27" s="123"/>
      <c r="R27" s="125"/>
      <c r="S27" s="371"/>
      <c r="T27" s="371"/>
      <c r="U27" s="174" t="s">
        <v>833</v>
      </c>
      <c r="V27" s="379">
        <v>12600</v>
      </c>
      <c r="W27" s="124"/>
      <c r="X27" s="123"/>
      <c r="Z27" s="125"/>
      <c r="AA27" s="371"/>
      <c r="AB27" s="371"/>
      <c r="AC27" s="145"/>
      <c r="AD27" s="146"/>
      <c r="AE27" s="124"/>
      <c r="AF27" s="123"/>
      <c r="AH27" s="125"/>
      <c r="AI27" s="371"/>
      <c r="AJ27" s="371"/>
      <c r="AK27" s="145"/>
      <c r="AL27" s="146"/>
      <c r="AM27" s="124"/>
      <c r="AN27" s="123"/>
    </row>
    <row r="28" spans="2:40" ht="22" customHeight="1">
      <c r="B28" s="125"/>
      <c r="C28" s="371"/>
      <c r="D28" s="371"/>
      <c r="E28" s="174" t="s">
        <v>829</v>
      </c>
      <c r="F28" s="379">
        <v>2776.4178748758691</v>
      </c>
      <c r="G28" s="124"/>
      <c r="H28" s="123"/>
      <c r="J28" s="125"/>
      <c r="K28" s="371"/>
      <c r="L28" s="371"/>
      <c r="M28" s="174" t="s">
        <v>829</v>
      </c>
      <c r="N28" s="379">
        <v>4104.1095890410961</v>
      </c>
      <c r="O28" s="124"/>
      <c r="P28" s="123"/>
      <c r="R28" s="125"/>
      <c r="S28" s="371"/>
      <c r="T28" s="371"/>
      <c r="U28" s="174" t="s">
        <v>829</v>
      </c>
      <c r="V28" s="379">
        <v>14388.107646229739</v>
      </c>
      <c r="W28" s="124"/>
      <c r="X28" s="123"/>
      <c r="Z28" s="125"/>
      <c r="AA28" s="371"/>
      <c r="AB28" s="371"/>
      <c r="AC28" s="145"/>
      <c r="AD28" s="146"/>
      <c r="AE28" s="124"/>
      <c r="AF28" s="123"/>
      <c r="AH28" s="125"/>
      <c r="AI28" s="371"/>
      <c r="AJ28" s="371"/>
      <c r="AK28" s="145"/>
      <c r="AL28" s="146"/>
      <c r="AM28" s="124"/>
      <c r="AN28" s="123"/>
    </row>
    <row r="29" spans="2:40" ht="22" customHeight="1">
      <c r="B29" s="125"/>
      <c r="C29" s="371"/>
      <c r="D29" s="371"/>
      <c r="E29" s="144" t="s">
        <v>830</v>
      </c>
      <c r="F29" s="380">
        <f>F28+F27+F26+F25+F24</f>
        <v>232228.87305858987</v>
      </c>
      <c r="G29" s="124"/>
      <c r="H29" s="123"/>
      <c r="J29" s="125"/>
      <c r="K29" s="371"/>
      <c r="L29" s="371"/>
      <c r="M29" s="144" t="s">
        <v>830</v>
      </c>
      <c r="N29" s="380">
        <f>SUM(N24:N28)</f>
        <v>1836792.0750256851</v>
      </c>
      <c r="O29" s="124"/>
      <c r="P29" s="123"/>
      <c r="R29" s="125"/>
      <c r="S29" s="371"/>
      <c r="T29" s="371"/>
      <c r="U29" s="144" t="s">
        <v>830</v>
      </c>
      <c r="V29" s="380">
        <f>SUM(V24:V28)</f>
        <v>2350860.6700140946</v>
      </c>
      <c r="W29" s="124"/>
      <c r="X29" s="123"/>
      <c r="Z29" s="125"/>
      <c r="AA29" s="371"/>
      <c r="AB29" s="371"/>
      <c r="AC29" s="145"/>
      <c r="AD29" s="146"/>
      <c r="AE29" s="124"/>
      <c r="AF29" s="123"/>
      <c r="AH29" s="125"/>
      <c r="AI29" s="371"/>
      <c r="AJ29" s="371"/>
      <c r="AK29" s="145"/>
      <c r="AL29" s="146"/>
      <c r="AM29" s="124"/>
      <c r="AN29" s="123"/>
    </row>
    <row r="30" spans="2:40" ht="49" customHeight="1">
      <c r="B30" s="125"/>
      <c r="C30" s="371"/>
      <c r="D30" s="371"/>
      <c r="E30" s="920" t="s">
        <v>834</v>
      </c>
      <c r="F30" s="922"/>
      <c r="G30" s="124"/>
      <c r="H30" s="123"/>
      <c r="J30" s="125"/>
      <c r="K30" s="371"/>
      <c r="L30" s="371"/>
      <c r="M30" s="920" t="s">
        <v>834</v>
      </c>
      <c r="N30" s="922"/>
      <c r="O30" s="124"/>
      <c r="P30" s="123"/>
      <c r="R30" s="125"/>
      <c r="S30" s="371"/>
      <c r="T30" s="371"/>
      <c r="U30" s="920" t="s">
        <v>834</v>
      </c>
      <c r="V30" s="922"/>
      <c r="W30" s="124"/>
      <c r="X30" s="123"/>
      <c r="Z30" s="125"/>
      <c r="AA30" s="371"/>
      <c r="AB30" s="371"/>
      <c r="AC30" s="145"/>
      <c r="AD30" s="146"/>
      <c r="AE30" s="124"/>
      <c r="AF30" s="123"/>
      <c r="AH30" s="125"/>
      <c r="AI30" s="371"/>
      <c r="AJ30" s="371"/>
      <c r="AK30" s="145"/>
      <c r="AL30" s="146"/>
      <c r="AM30" s="124"/>
      <c r="AN30" s="123"/>
    </row>
    <row r="31" spans="2:40" ht="63" customHeight="1">
      <c r="B31" s="125"/>
      <c r="C31" s="371"/>
      <c r="D31" s="371"/>
      <c r="E31" s="174" t="s">
        <v>827</v>
      </c>
      <c r="F31" s="379">
        <v>9750</v>
      </c>
      <c r="G31" s="124"/>
      <c r="H31" s="123"/>
      <c r="J31" s="125"/>
      <c r="K31" s="371"/>
      <c r="L31" s="371"/>
      <c r="M31" s="173" t="s">
        <v>1052</v>
      </c>
      <c r="N31" s="379">
        <v>210220.6691780822</v>
      </c>
      <c r="O31" s="124"/>
      <c r="P31" s="123"/>
      <c r="R31" s="125"/>
      <c r="S31" s="371"/>
      <c r="T31" s="371"/>
      <c r="U31" s="173" t="s">
        <v>1052</v>
      </c>
      <c r="V31" s="379">
        <v>178683.37720225513</v>
      </c>
      <c r="W31" s="124"/>
      <c r="X31" s="123"/>
      <c r="Z31" s="125"/>
      <c r="AA31" s="371"/>
      <c r="AB31" s="371"/>
      <c r="AC31" s="145"/>
      <c r="AD31" s="146"/>
      <c r="AE31" s="124"/>
      <c r="AF31" s="123"/>
      <c r="AH31" s="125"/>
      <c r="AI31" s="371"/>
      <c r="AJ31" s="371"/>
      <c r="AK31" s="145"/>
      <c r="AL31" s="146"/>
      <c r="AM31" s="124"/>
      <c r="AN31" s="123"/>
    </row>
    <row r="32" spans="2:40" ht="22" customHeight="1">
      <c r="B32" s="125"/>
      <c r="C32" s="371"/>
      <c r="D32" s="371"/>
      <c r="E32" s="174" t="s">
        <v>828</v>
      </c>
      <c r="F32" s="379">
        <v>6600</v>
      </c>
      <c r="G32" s="124"/>
      <c r="H32" s="123"/>
      <c r="J32" s="125"/>
      <c r="K32" s="371"/>
      <c r="L32" s="371"/>
      <c r="M32" s="173" t="s">
        <v>827</v>
      </c>
      <c r="N32" s="379">
        <v>6306.3146765601123</v>
      </c>
      <c r="O32" s="124"/>
      <c r="P32" s="123"/>
      <c r="R32" s="125"/>
      <c r="S32" s="371"/>
      <c r="T32" s="371"/>
      <c r="U32" s="173" t="s">
        <v>827</v>
      </c>
      <c r="V32" s="379">
        <v>9750</v>
      </c>
      <c r="W32" s="124"/>
      <c r="X32" s="123"/>
      <c r="Z32" s="125"/>
      <c r="AA32" s="371"/>
      <c r="AB32" s="371"/>
      <c r="AC32" s="145"/>
      <c r="AD32" s="146"/>
      <c r="AE32" s="124"/>
      <c r="AF32" s="123"/>
      <c r="AH32" s="125"/>
      <c r="AI32" s="371"/>
      <c r="AJ32" s="371"/>
      <c r="AK32" s="145"/>
      <c r="AL32" s="146"/>
      <c r="AM32" s="124"/>
      <c r="AN32" s="123"/>
    </row>
    <row r="33" spans="2:40" ht="22" customHeight="1">
      <c r="B33" s="125"/>
      <c r="C33" s="371"/>
      <c r="D33" s="371"/>
      <c r="E33" s="174" t="s">
        <v>833</v>
      </c>
      <c r="F33" s="379">
        <v>5400</v>
      </c>
      <c r="G33" s="124"/>
      <c r="H33" s="123"/>
      <c r="J33" s="125"/>
      <c r="K33" s="371"/>
      <c r="L33" s="371"/>
      <c r="M33" s="174" t="s">
        <v>828</v>
      </c>
      <c r="N33" s="379">
        <v>5034.3224980974119</v>
      </c>
      <c r="O33" s="124"/>
      <c r="P33" s="123"/>
      <c r="R33" s="125"/>
      <c r="S33" s="371"/>
      <c r="T33" s="371"/>
      <c r="U33" s="174" t="s">
        <v>828</v>
      </c>
      <c r="V33" s="379">
        <v>6600</v>
      </c>
      <c r="W33" s="124"/>
      <c r="X33" s="123"/>
      <c r="Z33" s="125"/>
      <c r="AA33" s="371"/>
      <c r="AB33" s="371"/>
      <c r="AC33" s="145"/>
      <c r="AD33" s="146"/>
      <c r="AE33" s="124"/>
      <c r="AF33" s="123"/>
      <c r="AH33" s="125"/>
      <c r="AI33" s="371"/>
      <c r="AJ33" s="371"/>
      <c r="AK33" s="145"/>
      <c r="AL33" s="146"/>
      <c r="AM33" s="124"/>
      <c r="AN33" s="123"/>
    </row>
    <row r="34" spans="2:40" ht="22" customHeight="1">
      <c r="B34" s="125"/>
      <c r="C34" s="371"/>
      <c r="D34" s="371"/>
      <c r="E34" s="144" t="s">
        <v>830</v>
      </c>
      <c r="F34" s="380">
        <f>F33+F32+F31</f>
        <v>21750</v>
      </c>
      <c r="G34" s="124"/>
      <c r="H34" s="123"/>
      <c r="J34" s="125"/>
      <c r="K34" s="371"/>
      <c r="L34" s="371"/>
      <c r="M34" s="174" t="s">
        <v>833</v>
      </c>
      <c r="N34" s="379">
        <v>6302.2440496575364</v>
      </c>
      <c r="O34" s="124"/>
      <c r="P34" s="123"/>
      <c r="R34" s="125"/>
      <c r="S34" s="371"/>
      <c r="T34" s="371"/>
      <c r="U34" s="174" t="s">
        <v>833</v>
      </c>
      <c r="V34" s="379">
        <v>5400</v>
      </c>
      <c r="W34" s="124"/>
      <c r="X34" s="123"/>
      <c r="Z34" s="125"/>
      <c r="AA34" s="371"/>
      <c r="AB34" s="371"/>
      <c r="AC34" s="145"/>
      <c r="AD34" s="146"/>
      <c r="AE34" s="124"/>
      <c r="AF34" s="123"/>
      <c r="AH34" s="125"/>
      <c r="AI34" s="371"/>
      <c r="AJ34" s="371"/>
      <c r="AK34" s="145"/>
      <c r="AL34" s="146"/>
      <c r="AM34" s="124"/>
      <c r="AN34" s="123"/>
    </row>
    <row r="35" spans="2:40" ht="18" customHeight="1">
      <c r="B35" s="125"/>
      <c r="C35" s="371"/>
      <c r="D35" s="371"/>
      <c r="E35" s="148" t="s">
        <v>835</v>
      </c>
      <c r="F35" s="381">
        <f>F34+F29+F22</f>
        <v>280764.62956305861</v>
      </c>
      <c r="G35" s="124"/>
      <c r="H35" s="123"/>
      <c r="J35" s="125"/>
      <c r="K35" s="371"/>
      <c r="L35" s="371"/>
      <c r="M35" s="174" t="s">
        <v>829</v>
      </c>
      <c r="N35" s="379">
        <v>10388.698630136987</v>
      </c>
      <c r="O35" s="124"/>
      <c r="P35" s="123"/>
      <c r="R35" s="125"/>
      <c r="S35" s="371"/>
      <c r="T35" s="371"/>
      <c r="U35" s="174" t="s">
        <v>829</v>
      </c>
      <c r="V35" s="379">
        <v>25144.37984496124</v>
      </c>
      <c r="W35" s="124"/>
      <c r="X35" s="123"/>
      <c r="Z35" s="125"/>
      <c r="AA35" s="371"/>
      <c r="AB35" s="371"/>
      <c r="AC35" s="145"/>
      <c r="AD35" s="146"/>
      <c r="AE35" s="124"/>
      <c r="AF35" s="123"/>
      <c r="AH35" s="125"/>
      <c r="AI35" s="371"/>
      <c r="AJ35" s="371"/>
      <c r="AK35" s="145"/>
      <c r="AL35" s="146"/>
      <c r="AM35" s="124"/>
      <c r="AN35" s="123"/>
    </row>
    <row r="36" spans="2:40" ht="33" customHeight="1">
      <c r="B36" s="125"/>
      <c r="C36" s="371"/>
      <c r="D36" s="371"/>
      <c r="E36" s="920" t="s">
        <v>836</v>
      </c>
      <c r="F36" s="922"/>
      <c r="G36" s="124"/>
      <c r="H36" s="123"/>
      <c r="J36" s="125"/>
      <c r="K36" s="371"/>
      <c r="L36" s="371"/>
      <c r="M36" s="144" t="s">
        <v>830</v>
      </c>
      <c r="N36" s="378">
        <f>SUM(N31:N35)</f>
        <v>238252.24903253425</v>
      </c>
      <c r="O36" s="124"/>
      <c r="P36" s="123"/>
      <c r="R36" s="125"/>
      <c r="S36" s="371"/>
      <c r="T36" s="371"/>
      <c r="U36" s="144" t="s">
        <v>830</v>
      </c>
      <c r="V36" s="378">
        <f>SUM(V31:V35)</f>
        <v>225577.75704721638</v>
      </c>
      <c r="W36" s="124"/>
      <c r="X36" s="123"/>
      <c r="Z36" s="125"/>
      <c r="AA36" s="371"/>
      <c r="AB36" s="371"/>
      <c r="AC36" s="145"/>
      <c r="AD36" s="146"/>
      <c r="AE36" s="124"/>
      <c r="AF36" s="123"/>
      <c r="AH36" s="125"/>
      <c r="AI36" s="371"/>
      <c r="AJ36" s="371"/>
      <c r="AK36" s="145"/>
      <c r="AL36" s="146"/>
      <c r="AM36" s="124"/>
      <c r="AN36" s="123"/>
    </row>
    <row r="37" spans="2:40" ht="22" customHeight="1">
      <c r="B37" s="125"/>
      <c r="C37" s="371"/>
      <c r="D37" s="371"/>
      <c r="E37" s="174" t="s">
        <v>837</v>
      </c>
      <c r="F37" s="379">
        <v>1162.4627606752731</v>
      </c>
      <c r="G37" s="124"/>
      <c r="H37" s="123"/>
      <c r="J37" s="125"/>
      <c r="K37" s="371"/>
      <c r="L37" s="371"/>
      <c r="M37" s="148" t="s">
        <v>835</v>
      </c>
      <c r="N37" s="381">
        <f>N36+N29+N22</f>
        <v>2109192.0769863017</v>
      </c>
      <c r="O37" s="124"/>
      <c r="P37" s="123"/>
      <c r="R37" s="125"/>
      <c r="S37" s="371"/>
      <c r="T37" s="371"/>
      <c r="U37" s="148" t="s">
        <v>835</v>
      </c>
      <c r="V37" s="381">
        <f>V36+V29+V22</f>
        <v>2613142.9330514451</v>
      </c>
      <c r="W37" s="124"/>
      <c r="X37" s="123"/>
      <c r="Z37" s="125"/>
      <c r="AA37" s="371"/>
      <c r="AB37" s="371"/>
      <c r="AC37" s="145"/>
      <c r="AD37" s="146"/>
      <c r="AE37" s="124"/>
      <c r="AF37" s="123"/>
      <c r="AH37" s="125"/>
      <c r="AI37" s="371"/>
      <c r="AJ37" s="371"/>
      <c r="AK37" s="145"/>
      <c r="AL37" s="146"/>
      <c r="AM37" s="124"/>
      <c r="AN37" s="123"/>
    </row>
    <row r="38" spans="2:40" ht="47.25" customHeight="1">
      <c r="B38" s="125"/>
      <c r="C38" s="371"/>
      <c r="D38" s="371"/>
      <c r="E38" s="920" t="s">
        <v>838</v>
      </c>
      <c r="F38" s="922"/>
      <c r="G38" s="124"/>
      <c r="H38" s="123"/>
      <c r="J38" s="125"/>
      <c r="K38" s="371"/>
      <c r="L38" s="371"/>
      <c r="M38" s="920" t="s">
        <v>1053</v>
      </c>
      <c r="N38" s="922"/>
      <c r="O38" s="124"/>
      <c r="P38" s="123"/>
      <c r="R38" s="125"/>
      <c r="S38" s="371"/>
      <c r="T38" s="371"/>
      <c r="U38" s="920" t="s">
        <v>1053</v>
      </c>
      <c r="V38" s="922"/>
      <c r="W38" s="124"/>
      <c r="X38" s="123"/>
      <c r="Z38" s="125"/>
      <c r="AA38" s="371"/>
      <c r="AB38" s="371"/>
      <c r="AC38" s="145"/>
      <c r="AD38" s="146"/>
      <c r="AE38" s="124"/>
      <c r="AF38" s="123"/>
      <c r="AH38" s="125"/>
      <c r="AI38" s="371"/>
      <c r="AJ38" s="371"/>
      <c r="AK38" s="145"/>
      <c r="AL38" s="146"/>
      <c r="AM38" s="124"/>
      <c r="AN38" s="123"/>
    </row>
    <row r="39" spans="2:40" ht="66" customHeight="1">
      <c r="B39" s="125"/>
      <c r="C39" s="371"/>
      <c r="D39" s="371"/>
      <c r="E39" s="173" t="s">
        <v>839</v>
      </c>
      <c r="F39" s="379">
        <v>4606.9215491559089</v>
      </c>
      <c r="G39" s="124"/>
      <c r="H39" s="123"/>
      <c r="J39" s="125"/>
      <c r="K39" s="371"/>
      <c r="L39" s="371"/>
      <c r="M39" s="173" t="s">
        <v>1054</v>
      </c>
      <c r="N39" s="379">
        <v>2640.3767123287671</v>
      </c>
      <c r="O39" s="124"/>
      <c r="P39" s="123"/>
      <c r="R39" s="125"/>
      <c r="S39" s="371"/>
      <c r="T39" s="371"/>
      <c r="U39" s="173" t="s">
        <v>936</v>
      </c>
      <c r="V39" s="379">
        <v>1500</v>
      </c>
      <c r="W39" s="124"/>
      <c r="X39" s="123"/>
      <c r="Z39" s="125"/>
      <c r="AA39" s="371"/>
      <c r="AB39" s="371"/>
      <c r="AC39" s="145"/>
      <c r="AD39" s="146"/>
      <c r="AE39" s="124"/>
      <c r="AF39" s="123"/>
      <c r="AH39" s="125"/>
      <c r="AI39" s="371"/>
      <c r="AJ39" s="371"/>
      <c r="AK39" s="145"/>
      <c r="AL39" s="146"/>
      <c r="AM39" s="124"/>
      <c r="AN39" s="123"/>
    </row>
    <row r="40" spans="2:40" ht="38" customHeight="1">
      <c r="B40" s="125"/>
      <c r="C40" s="371"/>
      <c r="D40" s="371"/>
      <c r="E40" s="174" t="s">
        <v>827</v>
      </c>
      <c r="F40" s="379">
        <v>3900</v>
      </c>
      <c r="G40" s="124"/>
      <c r="H40" s="123"/>
      <c r="J40" s="125"/>
      <c r="K40" s="371"/>
      <c r="L40" s="371"/>
      <c r="M40" s="144" t="s">
        <v>830</v>
      </c>
      <c r="N40" s="382">
        <f>SUM(N39)</f>
        <v>2640.3767123287671</v>
      </c>
      <c r="O40" s="124"/>
      <c r="P40" s="123"/>
      <c r="R40" s="125"/>
      <c r="S40" s="371"/>
      <c r="T40" s="371"/>
      <c r="U40" s="173" t="s">
        <v>860</v>
      </c>
      <c r="V40" s="379">
        <v>6327.940098661029</v>
      </c>
      <c r="W40" s="124"/>
      <c r="X40" s="123"/>
      <c r="Z40" s="125"/>
      <c r="AA40" s="371"/>
      <c r="AB40" s="371"/>
      <c r="AC40" s="145"/>
      <c r="AD40" s="146"/>
      <c r="AE40" s="124"/>
      <c r="AF40" s="123"/>
      <c r="AH40" s="125"/>
      <c r="AI40" s="371"/>
      <c r="AJ40" s="371"/>
      <c r="AK40" s="145"/>
      <c r="AL40" s="146"/>
      <c r="AM40" s="124"/>
      <c r="AN40" s="123"/>
    </row>
    <row r="41" spans="2:40" ht="34" customHeight="1">
      <c r="B41" s="125"/>
      <c r="C41" s="371"/>
      <c r="D41" s="371"/>
      <c r="E41" s="174" t="s">
        <v>828</v>
      </c>
      <c r="F41" s="379">
        <v>1650</v>
      </c>
      <c r="G41" s="124"/>
      <c r="H41" s="123"/>
      <c r="J41" s="125"/>
      <c r="K41" s="371"/>
      <c r="L41" s="371"/>
      <c r="M41" s="920" t="s">
        <v>836</v>
      </c>
      <c r="N41" s="922"/>
      <c r="O41" s="124"/>
      <c r="P41" s="123"/>
      <c r="R41" s="125"/>
      <c r="S41" s="371"/>
      <c r="T41" s="371"/>
      <c r="U41" s="173" t="s">
        <v>861</v>
      </c>
      <c r="V41" s="379">
        <v>6076.2010218463702</v>
      </c>
      <c r="W41" s="124"/>
      <c r="X41" s="123"/>
      <c r="Z41" s="125"/>
      <c r="AA41" s="371"/>
      <c r="AB41" s="371"/>
      <c r="AC41" s="145"/>
      <c r="AD41" s="146"/>
      <c r="AE41" s="124"/>
      <c r="AF41" s="123"/>
      <c r="AH41" s="125"/>
      <c r="AI41" s="371"/>
      <c r="AJ41" s="371"/>
      <c r="AK41" s="145"/>
      <c r="AL41" s="146"/>
      <c r="AM41" s="124"/>
      <c r="AN41" s="123"/>
    </row>
    <row r="42" spans="2:40" ht="42" customHeight="1">
      <c r="B42" s="125"/>
      <c r="C42" s="371"/>
      <c r="D42" s="371"/>
      <c r="E42" s="144" t="s">
        <v>830</v>
      </c>
      <c r="F42" s="380">
        <f>F41+F40+F39</f>
        <v>10156.921549155908</v>
      </c>
      <c r="G42" s="124"/>
      <c r="H42" s="123"/>
      <c r="J42" s="125"/>
      <c r="K42" s="371"/>
      <c r="L42" s="371"/>
      <c r="M42" s="173" t="s">
        <v>864</v>
      </c>
      <c r="N42" s="383">
        <v>2453.1445205479454</v>
      </c>
      <c r="O42" s="124"/>
      <c r="P42" s="123"/>
      <c r="R42" s="125"/>
      <c r="S42" s="371"/>
      <c r="T42" s="371"/>
      <c r="U42" s="173" t="s">
        <v>863</v>
      </c>
      <c r="V42" s="379">
        <v>1500</v>
      </c>
      <c r="W42" s="124"/>
      <c r="X42" s="123"/>
      <c r="Z42" s="125"/>
      <c r="AA42" s="371"/>
      <c r="AB42" s="371"/>
      <c r="AC42" s="145"/>
      <c r="AD42" s="146"/>
      <c r="AE42" s="124"/>
      <c r="AF42" s="123"/>
      <c r="AH42" s="125"/>
      <c r="AI42" s="371"/>
      <c r="AJ42" s="371"/>
      <c r="AK42" s="145"/>
      <c r="AL42" s="146"/>
      <c r="AM42" s="124"/>
      <c r="AN42" s="123"/>
    </row>
    <row r="43" spans="2:40" ht="22" customHeight="1">
      <c r="B43" s="125"/>
      <c r="C43" s="371"/>
      <c r="D43" s="371"/>
      <c r="E43" s="148" t="s">
        <v>840</v>
      </c>
      <c r="F43" s="381">
        <f>F42+F37</f>
        <v>11319.384309831181</v>
      </c>
      <c r="G43" s="124"/>
      <c r="H43" s="123"/>
      <c r="J43" s="125"/>
      <c r="K43" s="371"/>
      <c r="L43" s="371"/>
      <c r="M43" s="174" t="s">
        <v>837</v>
      </c>
      <c r="N43" s="383">
        <v>3491.8383561643832</v>
      </c>
      <c r="O43" s="124"/>
      <c r="P43" s="123"/>
      <c r="R43" s="125"/>
      <c r="S43" s="371"/>
      <c r="T43" s="371"/>
      <c r="U43" s="174" t="s">
        <v>829</v>
      </c>
      <c r="V43" s="379">
        <v>2368.2744890768149</v>
      </c>
      <c r="W43" s="124"/>
      <c r="X43" s="123"/>
      <c r="Z43" s="125"/>
      <c r="AA43" s="371"/>
      <c r="AB43" s="371"/>
      <c r="AC43" s="145"/>
      <c r="AD43" s="146"/>
      <c r="AE43" s="124"/>
      <c r="AF43" s="123"/>
      <c r="AH43" s="125"/>
      <c r="AI43" s="371"/>
      <c r="AJ43" s="371"/>
      <c r="AK43" s="145"/>
      <c r="AL43" s="146"/>
      <c r="AM43" s="124"/>
      <c r="AN43" s="123"/>
    </row>
    <row r="44" spans="2:40" ht="22" customHeight="1">
      <c r="B44" s="125"/>
      <c r="C44" s="371"/>
      <c r="D44" s="371"/>
      <c r="E44" s="148" t="s">
        <v>841</v>
      </c>
      <c r="F44" s="381">
        <f>F43+F35</f>
        <v>292084.0138728898</v>
      </c>
      <c r="G44" s="124"/>
      <c r="H44" s="123"/>
      <c r="J44" s="125"/>
      <c r="K44" s="371"/>
      <c r="L44" s="371"/>
      <c r="M44" s="174" t="s">
        <v>829</v>
      </c>
      <c r="N44" s="383">
        <v>1198.6301369863013</v>
      </c>
      <c r="O44" s="124"/>
      <c r="P44" s="123"/>
      <c r="R44" s="125"/>
      <c r="S44" s="371"/>
      <c r="T44" s="371"/>
      <c r="U44" s="172" t="s">
        <v>830</v>
      </c>
      <c r="V44" s="380">
        <f>SUM(V39:V43)</f>
        <v>17772.415609584215</v>
      </c>
      <c r="W44" s="124"/>
      <c r="X44" s="123"/>
      <c r="Z44" s="125"/>
      <c r="AA44" s="371"/>
      <c r="AB44" s="371"/>
      <c r="AC44" s="145"/>
      <c r="AD44" s="146"/>
      <c r="AE44" s="124"/>
      <c r="AF44" s="123"/>
      <c r="AH44" s="125"/>
      <c r="AI44" s="371"/>
      <c r="AJ44" s="371"/>
      <c r="AK44" s="145"/>
      <c r="AL44" s="146"/>
      <c r="AM44" s="124"/>
      <c r="AN44" s="123"/>
    </row>
    <row r="45" spans="2:40" ht="39" customHeight="1">
      <c r="B45" s="125"/>
      <c r="C45" s="371"/>
      <c r="D45" s="371"/>
      <c r="E45" s="172" t="s">
        <v>842</v>
      </c>
      <c r="F45" s="147"/>
      <c r="G45" s="124"/>
      <c r="H45" s="123"/>
      <c r="J45" s="125"/>
      <c r="K45" s="371"/>
      <c r="L45" s="371"/>
      <c r="M45" s="144" t="s">
        <v>830</v>
      </c>
      <c r="N45" s="384">
        <f>SUM(N42:N44)</f>
        <v>7143.6130136986303</v>
      </c>
      <c r="O45" s="124"/>
      <c r="P45" s="123"/>
      <c r="R45" s="125"/>
      <c r="S45" s="371"/>
      <c r="T45" s="371"/>
      <c r="U45" s="920" t="s">
        <v>836</v>
      </c>
      <c r="V45" s="922"/>
      <c r="W45" s="124"/>
      <c r="X45" s="123"/>
      <c r="Z45" s="125"/>
      <c r="AA45" s="371"/>
      <c r="AB45" s="371"/>
      <c r="AC45" s="145"/>
      <c r="AD45" s="146"/>
      <c r="AE45" s="124"/>
      <c r="AF45" s="123"/>
      <c r="AH45" s="125"/>
      <c r="AI45" s="371"/>
      <c r="AJ45" s="371"/>
      <c r="AK45" s="145"/>
      <c r="AL45" s="146"/>
      <c r="AM45" s="124"/>
      <c r="AN45" s="123"/>
    </row>
    <row r="46" spans="2:40" ht="51" customHeight="1">
      <c r="B46" s="125"/>
      <c r="C46" s="371"/>
      <c r="D46" s="371"/>
      <c r="E46" s="174" t="s">
        <v>843</v>
      </c>
      <c r="F46" s="379">
        <v>153600</v>
      </c>
      <c r="G46" s="124"/>
      <c r="H46" s="123"/>
      <c r="J46" s="125"/>
      <c r="K46" s="371"/>
      <c r="L46" s="371"/>
      <c r="M46" s="920" t="s">
        <v>1055</v>
      </c>
      <c r="N46" s="922"/>
      <c r="O46" s="124"/>
      <c r="P46" s="123"/>
      <c r="R46" s="125"/>
      <c r="S46" s="371"/>
      <c r="T46" s="371"/>
      <c r="U46" s="173" t="s">
        <v>864</v>
      </c>
      <c r="V46" s="383">
        <v>3878.8231148696268</v>
      </c>
      <c r="W46" s="124"/>
      <c r="X46" s="123"/>
      <c r="Z46" s="125"/>
      <c r="AA46" s="371"/>
      <c r="AB46" s="371"/>
      <c r="AC46" s="145"/>
      <c r="AD46" s="146"/>
      <c r="AE46" s="124"/>
      <c r="AF46" s="123"/>
      <c r="AH46" s="125"/>
      <c r="AI46" s="371"/>
      <c r="AJ46" s="371"/>
      <c r="AK46" s="145"/>
      <c r="AL46" s="146"/>
      <c r="AM46" s="124"/>
      <c r="AN46" s="123"/>
    </row>
    <row r="47" spans="2:40" ht="31" customHeight="1">
      <c r="B47" s="125"/>
      <c r="C47" s="371"/>
      <c r="D47" s="371"/>
      <c r="E47" s="173" t="s">
        <v>844</v>
      </c>
      <c r="F47" s="379">
        <v>40595.829195630584</v>
      </c>
      <c r="G47" s="124"/>
      <c r="H47" s="123"/>
      <c r="J47" s="125"/>
      <c r="K47" s="371"/>
      <c r="L47" s="371"/>
      <c r="M47" s="173" t="s">
        <v>1056</v>
      </c>
      <c r="N47" s="385">
        <v>127.56849315068493</v>
      </c>
      <c r="O47" s="124"/>
      <c r="P47" s="123"/>
      <c r="R47" s="125"/>
      <c r="S47" s="371"/>
      <c r="T47" s="371"/>
      <c r="U47" s="174" t="s">
        <v>837</v>
      </c>
      <c r="V47" s="383">
        <v>6824.0976039464422</v>
      </c>
      <c r="W47" s="124"/>
      <c r="X47" s="123"/>
      <c r="Z47" s="125"/>
      <c r="AA47" s="371"/>
      <c r="AB47" s="371"/>
      <c r="AC47" s="145"/>
      <c r="AD47" s="146"/>
      <c r="AE47" s="124"/>
      <c r="AF47" s="123"/>
      <c r="AH47" s="125"/>
      <c r="AI47" s="371"/>
      <c r="AJ47" s="371"/>
      <c r="AK47" s="145"/>
      <c r="AL47" s="146"/>
      <c r="AM47" s="124"/>
      <c r="AN47" s="123"/>
    </row>
    <row r="48" spans="2:40" ht="41" customHeight="1">
      <c r="B48" s="125"/>
      <c r="C48" s="371"/>
      <c r="D48" s="371"/>
      <c r="E48" s="173" t="s">
        <v>845</v>
      </c>
      <c r="F48" s="379">
        <v>13216.130089374379</v>
      </c>
      <c r="G48" s="124"/>
      <c r="H48" s="123"/>
      <c r="J48" s="125"/>
      <c r="K48" s="371"/>
      <c r="L48" s="371"/>
      <c r="M48" s="173" t="s">
        <v>839</v>
      </c>
      <c r="N48" s="385">
        <v>279.84589041095893</v>
      </c>
      <c r="O48" s="124"/>
      <c r="P48" s="123"/>
      <c r="R48" s="125"/>
      <c r="S48" s="371"/>
      <c r="T48" s="371"/>
      <c r="U48" s="174" t="s">
        <v>829</v>
      </c>
      <c r="V48" s="383">
        <v>4507.7519379844962</v>
      </c>
      <c r="W48" s="124"/>
      <c r="X48" s="123"/>
      <c r="Z48" s="125"/>
      <c r="AA48" s="371"/>
      <c r="AB48" s="371"/>
      <c r="AC48" s="145"/>
      <c r="AD48" s="146"/>
      <c r="AE48" s="124"/>
      <c r="AF48" s="123"/>
      <c r="AH48" s="125"/>
      <c r="AI48" s="371"/>
      <c r="AJ48" s="371"/>
      <c r="AK48" s="145"/>
      <c r="AL48" s="146"/>
      <c r="AM48" s="124"/>
      <c r="AN48" s="123"/>
    </row>
    <row r="49" spans="2:40" ht="26" customHeight="1">
      <c r="B49" s="125"/>
      <c r="C49" s="371"/>
      <c r="D49" s="371"/>
      <c r="E49" s="173" t="s">
        <v>846</v>
      </c>
      <c r="F49" s="379">
        <v>2816.7314796425021</v>
      </c>
      <c r="G49" s="124"/>
      <c r="H49" s="123"/>
      <c r="J49" s="125"/>
      <c r="K49" s="371"/>
      <c r="L49" s="371"/>
      <c r="M49" s="174" t="s">
        <v>827</v>
      </c>
      <c r="N49" s="385">
        <v>3899.2000000000003</v>
      </c>
      <c r="O49" s="124"/>
      <c r="P49" s="123"/>
      <c r="R49" s="125"/>
      <c r="S49" s="371"/>
      <c r="T49" s="371"/>
      <c r="U49" s="144" t="s">
        <v>830</v>
      </c>
      <c r="V49" s="384">
        <f>SUM(V46:V48)</f>
        <v>15210.672656800565</v>
      </c>
      <c r="W49" s="124"/>
      <c r="X49" s="123"/>
      <c r="Z49" s="125"/>
      <c r="AA49" s="371"/>
      <c r="AB49" s="371"/>
      <c r="AC49" s="145"/>
      <c r="AD49" s="146"/>
      <c r="AE49" s="124"/>
      <c r="AF49" s="123"/>
      <c r="AH49" s="125"/>
      <c r="AI49" s="371"/>
      <c r="AJ49" s="371"/>
      <c r="AK49" s="145"/>
      <c r="AL49" s="146"/>
      <c r="AM49" s="124"/>
      <c r="AN49" s="123"/>
    </row>
    <row r="50" spans="2:40" ht="54" customHeight="1">
      <c r="B50" s="125"/>
      <c r="C50" s="371"/>
      <c r="D50" s="371"/>
      <c r="E50" s="173" t="s">
        <v>847</v>
      </c>
      <c r="F50" s="379">
        <v>3638.1463753723933</v>
      </c>
      <c r="G50" s="124"/>
      <c r="H50" s="123"/>
      <c r="J50" s="125"/>
      <c r="K50" s="371"/>
      <c r="L50" s="371"/>
      <c r="M50" s="174" t="s">
        <v>828</v>
      </c>
      <c r="N50" s="385">
        <v>1640.7482876712329</v>
      </c>
      <c r="O50" s="124"/>
      <c r="P50" s="123"/>
      <c r="R50" s="125"/>
      <c r="S50" s="371"/>
      <c r="T50" s="371"/>
      <c r="U50" s="920" t="s">
        <v>1055</v>
      </c>
      <c r="V50" s="922"/>
      <c r="W50" s="124"/>
      <c r="X50" s="123"/>
      <c r="Z50" s="125"/>
      <c r="AA50" s="371"/>
      <c r="AB50" s="371"/>
      <c r="AC50" s="145"/>
      <c r="AD50" s="146"/>
      <c r="AE50" s="124"/>
      <c r="AF50" s="123"/>
      <c r="AH50" s="125"/>
      <c r="AI50" s="371"/>
      <c r="AJ50" s="371"/>
      <c r="AK50" s="145"/>
      <c r="AL50" s="146"/>
      <c r="AM50" s="124"/>
      <c r="AN50" s="123"/>
    </row>
    <row r="51" spans="2:40" ht="54" customHeight="1">
      <c r="B51" s="125"/>
      <c r="C51" s="371"/>
      <c r="D51" s="371"/>
      <c r="E51" s="173" t="s">
        <v>848</v>
      </c>
      <c r="F51" s="379">
        <v>20168.481429990068</v>
      </c>
      <c r="G51" s="124"/>
      <c r="H51" s="123"/>
      <c r="J51" s="125"/>
      <c r="K51" s="371"/>
      <c r="L51" s="371"/>
      <c r="M51" s="144" t="s">
        <v>830</v>
      </c>
      <c r="N51" s="382">
        <f>SUM(N47:N50)</f>
        <v>5947.3626712328769</v>
      </c>
      <c r="O51" s="124"/>
      <c r="P51" s="123"/>
      <c r="R51" s="125"/>
      <c r="S51" s="371"/>
      <c r="T51" s="371"/>
      <c r="U51" s="173" t="s">
        <v>865</v>
      </c>
      <c r="V51" s="383">
        <v>19461.751233262861</v>
      </c>
      <c r="W51" s="124"/>
      <c r="X51" s="123"/>
      <c r="Z51" s="125"/>
      <c r="AA51" s="371"/>
      <c r="AB51" s="371"/>
      <c r="AC51" s="145"/>
      <c r="AD51" s="146"/>
      <c r="AE51" s="124"/>
      <c r="AF51" s="123"/>
      <c r="AH51" s="125"/>
      <c r="AI51" s="371"/>
      <c r="AJ51" s="371"/>
      <c r="AK51" s="145"/>
      <c r="AL51" s="146"/>
      <c r="AM51" s="124"/>
      <c r="AN51" s="123"/>
    </row>
    <row r="52" spans="2:40" ht="43" customHeight="1">
      <c r="B52" s="125"/>
      <c r="C52" s="371"/>
      <c r="D52" s="371"/>
      <c r="E52" s="149" t="s">
        <v>849</v>
      </c>
      <c r="F52" s="381">
        <f>F51+F50+F49+F48+F47+F46</f>
        <v>234035.31857000993</v>
      </c>
      <c r="G52" s="124"/>
      <c r="H52" s="123"/>
      <c r="J52" s="125"/>
      <c r="K52" s="371"/>
      <c r="L52" s="371"/>
      <c r="M52" s="148" t="s">
        <v>840</v>
      </c>
      <c r="N52" s="381">
        <f>N40+N45+N51</f>
        <v>15731.352397260274</v>
      </c>
      <c r="O52" s="124"/>
      <c r="P52" s="123"/>
      <c r="R52" s="125"/>
      <c r="S52" s="371"/>
      <c r="T52" s="371"/>
      <c r="U52" s="173" t="s">
        <v>866</v>
      </c>
      <c r="V52" s="383">
        <v>2552.3608174770966</v>
      </c>
      <c r="W52" s="124"/>
      <c r="X52" s="123"/>
      <c r="Z52" s="125"/>
      <c r="AA52" s="371"/>
      <c r="AB52" s="371"/>
      <c r="AC52" s="145"/>
      <c r="AD52" s="146"/>
      <c r="AE52" s="124"/>
      <c r="AF52" s="123"/>
      <c r="AH52" s="125"/>
      <c r="AI52" s="371"/>
      <c r="AJ52" s="371"/>
      <c r="AK52" s="145"/>
      <c r="AL52" s="146"/>
      <c r="AM52" s="124"/>
      <c r="AN52" s="123"/>
    </row>
    <row r="53" spans="2:40" ht="58" customHeight="1">
      <c r="B53" s="125"/>
      <c r="C53" s="371"/>
      <c r="D53" s="371"/>
      <c r="E53" s="172" t="s">
        <v>850</v>
      </c>
      <c r="F53" s="386">
        <f>F52+F44</f>
        <v>526119.3324428997</v>
      </c>
      <c r="G53" s="124"/>
      <c r="H53" s="123"/>
      <c r="J53" s="125"/>
      <c r="K53" s="371"/>
      <c r="L53" s="371"/>
      <c r="M53" s="148" t="s">
        <v>841</v>
      </c>
      <c r="N53" s="381">
        <f>N37+N52</f>
        <v>2124923.4293835619</v>
      </c>
      <c r="O53" s="124"/>
      <c r="P53" s="123"/>
      <c r="R53" s="125"/>
      <c r="S53" s="371"/>
      <c r="T53" s="371"/>
      <c r="U53" s="173" t="s">
        <v>839</v>
      </c>
      <c r="V53" s="383">
        <v>1434.46088794926</v>
      </c>
      <c r="W53" s="124"/>
      <c r="X53" s="123"/>
      <c r="Z53" s="125"/>
      <c r="AA53" s="371"/>
      <c r="AB53" s="371"/>
      <c r="AC53" s="145"/>
      <c r="AD53" s="146"/>
      <c r="AE53" s="124"/>
      <c r="AF53" s="123"/>
      <c r="AH53" s="125"/>
      <c r="AI53" s="371"/>
      <c r="AJ53" s="371"/>
      <c r="AK53" s="145"/>
      <c r="AL53" s="146"/>
      <c r="AM53" s="124"/>
      <c r="AN53" s="123"/>
    </row>
    <row r="54" spans="2:40" ht="33" customHeight="1" thickBot="1">
      <c r="B54" s="125"/>
      <c r="C54" s="371"/>
      <c r="D54" s="371"/>
      <c r="E54" s="173" t="s">
        <v>851</v>
      </c>
      <c r="F54" s="379">
        <v>276695.77999999997</v>
      </c>
      <c r="G54" s="124"/>
      <c r="H54" s="123"/>
      <c r="I54" s="150"/>
      <c r="J54" s="125"/>
      <c r="K54" s="371"/>
      <c r="L54" s="371"/>
      <c r="M54" s="172" t="s">
        <v>842</v>
      </c>
      <c r="N54" s="379"/>
      <c r="O54" s="124"/>
      <c r="P54" s="123"/>
      <c r="R54" s="125"/>
      <c r="S54" s="371"/>
      <c r="T54" s="371"/>
      <c r="U54" s="174" t="s">
        <v>827</v>
      </c>
      <c r="V54" s="383">
        <v>3900</v>
      </c>
      <c r="W54" s="124"/>
      <c r="X54" s="123"/>
      <c r="Z54" s="125"/>
      <c r="AA54" s="371"/>
      <c r="AB54" s="371"/>
      <c r="AC54" s="145"/>
      <c r="AD54" s="146"/>
      <c r="AE54" s="124"/>
      <c r="AF54" s="123"/>
      <c r="AH54" s="125"/>
      <c r="AI54" s="371"/>
      <c r="AJ54" s="371"/>
      <c r="AK54" s="145"/>
      <c r="AL54" s="146"/>
      <c r="AM54" s="124"/>
      <c r="AN54" s="123"/>
    </row>
    <row r="55" spans="2:40" ht="19" customHeight="1" thickBot="1">
      <c r="B55" s="125"/>
      <c r="C55" s="371"/>
      <c r="D55" s="371"/>
      <c r="E55" s="151" t="s">
        <v>255</v>
      </c>
      <c r="F55" s="387">
        <f>F53+F54</f>
        <v>802815.11244289973</v>
      </c>
      <c r="G55" s="124"/>
      <c r="H55" s="123"/>
      <c r="J55" s="125"/>
      <c r="K55" s="371"/>
      <c r="L55" s="371"/>
      <c r="M55" s="174" t="s">
        <v>843</v>
      </c>
      <c r="N55" s="379">
        <v>154750.67528909814</v>
      </c>
      <c r="O55" s="124"/>
      <c r="P55" s="123"/>
      <c r="R55" s="125"/>
      <c r="S55" s="371"/>
      <c r="T55" s="371"/>
      <c r="U55" s="174" t="s">
        <v>828</v>
      </c>
      <c r="V55" s="383">
        <v>1650</v>
      </c>
      <c r="W55" s="124"/>
      <c r="X55" s="123"/>
      <c r="Z55" s="125"/>
      <c r="AA55" s="371"/>
      <c r="AB55" s="371"/>
      <c r="AC55" s="151" t="s">
        <v>255</v>
      </c>
      <c r="AD55" s="152">
        <f>SUM(AD16:AD54)</f>
        <v>0</v>
      </c>
      <c r="AE55" s="124"/>
      <c r="AF55" s="123"/>
      <c r="AH55" s="125"/>
      <c r="AI55" s="371"/>
      <c r="AJ55" s="371"/>
      <c r="AK55" s="151" t="s">
        <v>255</v>
      </c>
      <c r="AL55" s="152">
        <f>SUM(AL16:AL54)</f>
        <v>0</v>
      </c>
      <c r="AM55" s="124"/>
      <c r="AN55" s="123"/>
    </row>
    <row r="56" spans="2:40" ht="21" customHeight="1">
      <c r="B56" s="125"/>
      <c r="C56" s="371"/>
      <c r="D56" s="371"/>
      <c r="E56" s="124"/>
      <c r="F56" s="124"/>
      <c r="G56" s="124"/>
      <c r="H56" s="123"/>
      <c r="J56" s="125"/>
      <c r="K56" s="371"/>
      <c r="L56" s="371"/>
      <c r="M56" s="173" t="s">
        <v>844</v>
      </c>
      <c r="N56" s="379">
        <v>5193.7431506849316</v>
      </c>
      <c r="O56" s="124"/>
      <c r="P56" s="123"/>
      <c r="R56" s="125"/>
      <c r="S56" s="371"/>
      <c r="T56" s="371"/>
      <c r="U56" s="173" t="s">
        <v>863</v>
      </c>
      <c r="V56" s="383">
        <v>14003.78</v>
      </c>
      <c r="W56" s="124"/>
      <c r="X56" s="123"/>
      <c r="Z56" s="125"/>
      <c r="AA56" s="371"/>
      <c r="AB56" s="371"/>
      <c r="AC56" s="124"/>
      <c r="AD56" s="124"/>
      <c r="AE56" s="124"/>
      <c r="AF56" s="123"/>
      <c r="AH56" s="125"/>
      <c r="AI56" s="371"/>
      <c r="AJ56" s="371"/>
      <c r="AK56" s="124"/>
      <c r="AL56" s="124"/>
      <c r="AM56" s="124"/>
      <c r="AN56" s="123"/>
    </row>
    <row r="57" spans="2:40" ht="21" customHeight="1">
      <c r="B57" s="125"/>
      <c r="C57" s="371"/>
      <c r="D57" s="371"/>
      <c r="E57" s="124"/>
      <c r="F57" s="124"/>
      <c r="G57" s="124"/>
      <c r="H57" s="123"/>
      <c r="J57" s="125"/>
      <c r="K57" s="371"/>
      <c r="L57" s="371"/>
      <c r="M57" s="173" t="s">
        <v>847</v>
      </c>
      <c r="N57" s="379">
        <v>3671.8839041095885</v>
      </c>
      <c r="O57" s="124"/>
      <c r="P57" s="123"/>
      <c r="R57" s="125"/>
      <c r="S57" s="371"/>
      <c r="T57" s="371"/>
      <c r="U57" s="160" t="s">
        <v>830</v>
      </c>
      <c r="V57" s="473">
        <f>SUM(V51:V56)</f>
        <v>43002.352938689219</v>
      </c>
      <c r="W57" s="124"/>
      <c r="X57" s="123"/>
      <c r="Z57" s="125"/>
      <c r="AA57" s="371"/>
      <c r="AB57" s="371"/>
      <c r="AC57" s="124"/>
      <c r="AD57" s="124"/>
      <c r="AE57" s="124"/>
      <c r="AF57" s="123"/>
      <c r="AH57" s="125"/>
      <c r="AI57" s="371"/>
      <c r="AJ57" s="371"/>
      <c r="AK57" s="124"/>
      <c r="AL57" s="124"/>
      <c r="AM57" s="124"/>
      <c r="AN57" s="123"/>
    </row>
    <row r="58" spans="2:40" ht="34" customHeight="1">
      <c r="B58" s="125"/>
      <c r="C58" s="371"/>
      <c r="D58" s="371"/>
      <c r="E58" s="124"/>
      <c r="F58" s="124"/>
      <c r="G58" s="124"/>
      <c r="H58" s="123"/>
      <c r="J58" s="125"/>
      <c r="K58" s="371"/>
      <c r="L58" s="371"/>
      <c r="M58" s="173" t="s">
        <v>848</v>
      </c>
      <c r="N58" s="379">
        <v>15000</v>
      </c>
      <c r="O58" s="124"/>
      <c r="P58" s="123"/>
      <c r="R58" s="125"/>
      <c r="S58" s="371"/>
      <c r="T58" s="371"/>
      <c r="U58" s="148" t="s">
        <v>840</v>
      </c>
      <c r="V58" s="381">
        <f>+V44+V49+V57</f>
        <v>75985.441205073992</v>
      </c>
      <c r="W58" s="124"/>
      <c r="X58" s="123"/>
      <c r="Z58" s="125"/>
      <c r="AA58" s="371"/>
      <c r="AB58" s="371"/>
      <c r="AC58" s="124"/>
      <c r="AD58" s="124"/>
      <c r="AE58" s="124"/>
      <c r="AF58" s="123"/>
      <c r="AH58" s="125"/>
      <c r="AI58" s="371"/>
      <c r="AJ58" s="371"/>
      <c r="AK58" s="124"/>
      <c r="AL58" s="124"/>
      <c r="AM58" s="124"/>
      <c r="AN58" s="123"/>
    </row>
    <row r="59" spans="2:40" ht="33" customHeight="1">
      <c r="B59" s="125"/>
      <c r="C59" s="371"/>
      <c r="D59" s="371"/>
      <c r="E59" s="124"/>
      <c r="F59" s="124"/>
      <c r="G59" s="124"/>
      <c r="H59" s="123"/>
      <c r="J59" s="125"/>
      <c r="K59" s="371"/>
      <c r="L59" s="371"/>
      <c r="M59" s="149" t="s">
        <v>849</v>
      </c>
      <c r="N59" s="381">
        <f>SUM(N55:N58)</f>
        <v>178616.30234389266</v>
      </c>
      <c r="O59" s="124"/>
      <c r="P59" s="123"/>
      <c r="R59" s="125"/>
      <c r="S59" s="371"/>
      <c r="T59" s="371"/>
      <c r="U59" s="148" t="s">
        <v>841</v>
      </c>
      <c r="V59" s="381">
        <f>+V37+V58</f>
        <v>2689128.3742565191</v>
      </c>
      <c r="W59" s="124"/>
      <c r="X59" s="123"/>
      <c r="Z59" s="125"/>
      <c r="AA59" s="371"/>
      <c r="AB59" s="371"/>
      <c r="AC59" s="124"/>
      <c r="AD59" s="124"/>
      <c r="AE59" s="124"/>
      <c r="AF59" s="123"/>
      <c r="AH59" s="125"/>
      <c r="AI59" s="371"/>
      <c r="AJ59" s="371"/>
      <c r="AK59" s="124"/>
      <c r="AL59" s="124"/>
      <c r="AM59" s="124"/>
      <c r="AN59" s="123"/>
    </row>
    <row r="60" spans="2:40" ht="21" customHeight="1">
      <c r="B60" s="125"/>
      <c r="C60" s="371"/>
      <c r="D60" s="371"/>
      <c r="E60" s="124"/>
      <c r="F60" s="124"/>
      <c r="G60" s="124"/>
      <c r="H60" s="123"/>
      <c r="J60" s="125"/>
      <c r="K60" s="371"/>
      <c r="L60" s="371"/>
      <c r="M60" s="172" t="s">
        <v>850</v>
      </c>
      <c r="N60" s="386">
        <f>N59+N53</f>
        <v>2303539.7317274548</v>
      </c>
      <c r="O60" s="124"/>
      <c r="P60" s="123"/>
      <c r="R60" s="125"/>
      <c r="S60" s="371"/>
      <c r="T60" s="371"/>
      <c r="U60" s="172" t="s">
        <v>842</v>
      </c>
      <c r="V60" s="383"/>
      <c r="W60" s="124"/>
      <c r="X60" s="123"/>
      <c r="Z60" s="125"/>
      <c r="AA60" s="371"/>
      <c r="AB60" s="371"/>
      <c r="AC60" s="124"/>
      <c r="AD60" s="124"/>
      <c r="AE60" s="124"/>
      <c r="AF60" s="123"/>
      <c r="AH60" s="125"/>
      <c r="AI60" s="371"/>
      <c r="AJ60" s="371"/>
      <c r="AK60" s="124"/>
      <c r="AL60" s="124"/>
      <c r="AM60" s="124"/>
      <c r="AN60" s="123"/>
    </row>
    <row r="61" spans="2:40" ht="35" customHeight="1" thickBot="1">
      <c r="B61" s="125"/>
      <c r="C61" s="371"/>
      <c r="D61" s="371"/>
      <c r="E61" s="124"/>
      <c r="F61" s="124"/>
      <c r="G61" s="124"/>
      <c r="H61" s="123"/>
      <c r="J61" s="125"/>
      <c r="K61" s="371"/>
      <c r="L61" s="371"/>
      <c r="M61" s="173" t="s">
        <v>851</v>
      </c>
      <c r="N61" s="379">
        <v>167695.22003424657</v>
      </c>
      <c r="O61" s="124"/>
      <c r="P61" s="123"/>
      <c r="R61" s="125"/>
      <c r="S61" s="371"/>
      <c r="T61" s="371"/>
      <c r="U61" s="174" t="s">
        <v>843</v>
      </c>
      <c r="V61" s="383">
        <v>160433</v>
      </c>
      <c r="W61" s="124"/>
      <c r="X61" s="123"/>
      <c r="Z61" s="125"/>
      <c r="AA61" s="371"/>
      <c r="AB61" s="371"/>
      <c r="AC61" s="124"/>
      <c r="AD61" s="124"/>
      <c r="AE61" s="124"/>
      <c r="AF61" s="123"/>
      <c r="AH61" s="125"/>
      <c r="AI61" s="371"/>
      <c r="AJ61" s="371"/>
      <c r="AK61" s="124"/>
      <c r="AL61" s="124"/>
      <c r="AM61" s="124"/>
      <c r="AN61" s="123"/>
    </row>
    <row r="62" spans="2:40" ht="19" customHeight="1" thickBot="1">
      <c r="B62" s="125"/>
      <c r="C62" s="371"/>
      <c r="D62" s="371"/>
      <c r="E62" s="124"/>
      <c r="F62" s="124"/>
      <c r="G62" s="124"/>
      <c r="H62" s="123"/>
      <c r="J62" s="125"/>
      <c r="K62" s="371"/>
      <c r="L62" s="371"/>
      <c r="M62" s="151" t="s">
        <v>255</v>
      </c>
      <c r="N62" s="388">
        <f>N60+N61</f>
        <v>2471234.9517617011</v>
      </c>
      <c r="O62" s="124"/>
      <c r="P62" s="123"/>
      <c r="R62" s="125"/>
      <c r="S62" s="371"/>
      <c r="T62" s="371"/>
      <c r="U62" s="173" t="s">
        <v>844</v>
      </c>
      <c r="V62" s="383">
        <v>2698.6437632135307</v>
      </c>
      <c r="W62" s="124"/>
      <c r="X62" s="123"/>
      <c r="Z62" s="125"/>
      <c r="AA62" s="371"/>
      <c r="AB62" s="371"/>
      <c r="AC62" s="124"/>
      <c r="AD62" s="124"/>
      <c r="AE62" s="124"/>
      <c r="AF62" s="123"/>
      <c r="AH62" s="125"/>
      <c r="AI62" s="371"/>
      <c r="AJ62" s="371"/>
      <c r="AK62" s="124"/>
      <c r="AL62" s="124"/>
      <c r="AM62" s="124"/>
      <c r="AN62" s="123"/>
    </row>
    <row r="63" spans="2:40" ht="19" customHeight="1">
      <c r="B63" s="125"/>
      <c r="C63" s="371"/>
      <c r="D63" s="371"/>
      <c r="E63" s="124"/>
      <c r="F63" s="124"/>
      <c r="G63" s="124"/>
      <c r="H63" s="123"/>
      <c r="J63" s="125"/>
      <c r="K63" s="371"/>
      <c r="L63" s="371"/>
      <c r="M63" s="124"/>
      <c r="N63" s="124"/>
      <c r="O63" s="124"/>
      <c r="P63" s="123"/>
      <c r="R63" s="125"/>
      <c r="S63" s="371"/>
      <c r="T63" s="371"/>
      <c r="U63" s="173" t="s">
        <v>847</v>
      </c>
      <c r="V63" s="383">
        <v>1235.5914376321352</v>
      </c>
      <c r="W63" s="124"/>
      <c r="X63" s="123"/>
      <c r="Z63" s="125"/>
      <c r="AA63" s="371"/>
      <c r="AB63" s="371"/>
      <c r="AC63" s="124"/>
      <c r="AD63" s="124"/>
      <c r="AE63" s="124"/>
      <c r="AF63" s="123"/>
      <c r="AH63" s="125"/>
      <c r="AI63" s="371"/>
      <c r="AJ63" s="371"/>
      <c r="AK63" s="124"/>
      <c r="AL63" s="124"/>
      <c r="AM63" s="124"/>
      <c r="AN63" s="123"/>
    </row>
    <row r="64" spans="2:40" ht="19" customHeight="1">
      <c r="B64" s="125"/>
      <c r="C64" s="371"/>
      <c r="D64" s="371"/>
      <c r="E64" s="124"/>
      <c r="F64" s="124"/>
      <c r="G64" s="124"/>
      <c r="H64" s="123"/>
      <c r="J64" s="125"/>
      <c r="K64" s="371"/>
      <c r="L64" s="371"/>
      <c r="M64" s="124"/>
      <c r="N64" s="124"/>
      <c r="O64" s="124"/>
      <c r="P64" s="123"/>
      <c r="R64" s="125"/>
      <c r="S64" s="371"/>
      <c r="T64" s="371"/>
      <c r="U64" s="173" t="s">
        <v>848</v>
      </c>
      <c r="V64" s="383">
        <v>17536.293164200142</v>
      </c>
      <c r="W64" s="124"/>
      <c r="X64" s="123"/>
      <c r="Z64" s="125"/>
      <c r="AA64" s="371"/>
      <c r="AB64" s="371"/>
      <c r="AC64" s="124"/>
      <c r="AD64" s="124"/>
      <c r="AE64" s="124"/>
      <c r="AF64" s="123"/>
      <c r="AH64" s="125"/>
      <c r="AI64" s="371"/>
      <c r="AJ64" s="371"/>
      <c r="AK64" s="124"/>
      <c r="AL64" s="124"/>
      <c r="AM64" s="124"/>
      <c r="AN64" s="123"/>
    </row>
    <row r="65" spans="2:40" ht="19" customHeight="1">
      <c r="B65" s="125"/>
      <c r="C65" s="371"/>
      <c r="D65" s="371"/>
      <c r="E65" s="124"/>
      <c r="F65" s="124"/>
      <c r="G65" s="124"/>
      <c r="H65" s="123"/>
      <c r="J65" s="125"/>
      <c r="K65" s="371"/>
      <c r="L65" s="371"/>
      <c r="M65" s="124"/>
      <c r="N65" s="124"/>
      <c r="O65" s="124"/>
      <c r="P65" s="123"/>
      <c r="R65" s="125"/>
      <c r="S65" s="371"/>
      <c r="T65" s="371"/>
      <c r="U65" s="149" t="s">
        <v>849</v>
      </c>
      <c r="V65" s="381">
        <f>SUM(V61:V64)</f>
        <v>181903.52836504582</v>
      </c>
      <c r="W65" s="124"/>
      <c r="X65" s="123"/>
      <c r="Z65" s="125"/>
      <c r="AA65" s="371"/>
      <c r="AB65" s="371"/>
      <c r="AC65" s="124"/>
      <c r="AD65" s="124"/>
      <c r="AE65" s="124"/>
      <c r="AF65" s="123"/>
      <c r="AH65" s="125"/>
      <c r="AI65" s="371"/>
      <c r="AJ65" s="371"/>
      <c r="AK65" s="124"/>
      <c r="AL65" s="124"/>
      <c r="AM65" s="124"/>
      <c r="AN65" s="123"/>
    </row>
    <row r="66" spans="2:40" ht="19" customHeight="1">
      <c r="B66" s="125"/>
      <c r="C66" s="371"/>
      <c r="D66" s="371"/>
      <c r="E66" s="124"/>
      <c r="F66" s="124"/>
      <c r="G66" s="124"/>
      <c r="H66" s="123"/>
      <c r="J66" s="125"/>
      <c r="K66" s="371"/>
      <c r="L66" s="371"/>
      <c r="M66" s="124"/>
      <c r="N66" s="124"/>
      <c r="O66" s="124"/>
      <c r="P66" s="123"/>
      <c r="R66" s="125"/>
      <c r="S66" s="371"/>
      <c r="T66" s="371"/>
      <c r="U66" s="172" t="s">
        <v>850</v>
      </c>
      <c r="V66" s="386">
        <f>+V59+V65</f>
        <v>2871031.9026215649</v>
      </c>
      <c r="W66" s="124"/>
      <c r="X66" s="123"/>
      <c r="Z66" s="125"/>
      <c r="AA66" s="371"/>
      <c r="AB66" s="371"/>
      <c r="AC66" s="124"/>
      <c r="AD66" s="124"/>
      <c r="AE66" s="124"/>
      <c r="AF66" s="123"/>
      <c r="AH66" s="125"/>
      <c r="AI66" s="371"/>
      <c r="AJ66" s="371"/>
      <c r="AK66" s="124"/>
      <c r="AL66" s="124"/>
      <c r="AM66" s="124"/>
      <c r="AN66" s="123"/>
    </row>
    <row r="67" spans="2:40" ht="43" customHeight="1" thickBot="1">
      <c r="B67" s="125"/>
      <c r="C67" s="371"/>
      <c r="D67" s="371"/>
      <c r="E67" s="124"/>
      <c r="F67" s="124"/>
      <c r="G67" s="124"/>
      <c r="H67" s="123"/>
      <c r="J67" s="125"/>
      <c r="K67" s="371"/>
      <c r="L67" s="371"/>
      <c r="M67" s="124"/>
      <c r="N67" s="124"/>
      <c r="O67" s="124"/>
      <c r="P67" s="123"/>
      <c r="R67" s="125"/>
      <c r="S67" s="371"/>
      <c r="T67" s="371"/>
      <c r="U67" s="173" t="s">
        <v>851</v>
      </c>
      <c r="V67" s="383">
        <v>223554.60711768852</v>
      </c>
      <c r="W67" s="124"/>
      <c r="X67" s="123"/>
      <c r="Z67" s="125"/>
      <c r="AA67" s="371"/>
      <c r="AB67" s="371"/>
      <c r="AC67" s="124"/>
      <c r="AD67" s="124"/>
      <c r="AE67" s="124"/>
      <c r="AF67" s="123"/>
      <c r="AH67" s="125"/>
      <c r="AI67" s="371"/>
      <c r="AJ67" s="371"/>
      <c r="AK67" s="124"/>
      <c r="AL67" s="124"/>
      <c r="AM67" s="124"/>
      <c r="AN67" s="123"/>
    </row>
    <row r="68" spans="2:40" ht="30" customHeight="1" thickBot="1">
      <c r="B68" s="125"/>
      <c r="C68" s="371"/>
      <c r="D68" s="371"/>
      <c r="E68" s="124"/>
      <c r="F68" s="124"/>
      <c r="G68" s="124"/>
      <c r="H68" s="123"/>
      <c r="J68" s="125"/>
      <c r="K68" s="371"/>
      <c r="L68" s="371"/>
      <c r="M68" s="124"/>
      <c r="N68" s="124"/>
      <c r="O68" s="124"/>
      <c r="P68" s="123"/>
      <c r="R68" s="125"/>
      <c r="S68" s="371"/>
      <c r="T68" s="371"/>
      <c r="U68" s="151" t="s">
        <v>255</v>
      </c>
      <c r="V68" s="388">
        <f>+V66+V67</f>
        <v>3094586.5097392537</v>
      </c>
      <c r="W68" s="124"/>
      <c r="X68" s="123"/>
      <c r="Z68" s="125"/>
      <c r="AA68" s="371"/>
      <c r="AB68" s="371"/>
      <c r="AC68" s="124"/>
      <c r="AD68" s="124"/>
      <c r="AE68" s="124"/>
      <c r="AF68" s="123"/>
      <c r="AH68" s="125"/>
      <c r="AI68" s="371"/>
      <c r="AJ68" s="371"/>
      <c r="AK68" s="124"/>
      <c r="AL68" s="124"/>
      <c r="AM68" s="124"/>
      <c r="AN68" s="123"/>
    </row>
    <row r="69" spans="2:40">
      <c r="B69" s="125"/>
      <c r="C69" s="371"/>
      <c r="D69" s="371"/>
      <c r="E69" s="124"/>
      <c r="F69" s="124"/>
      <c r="G69" s="124"/>
      <c r="H69" s="123"/>
      <c r="J69" s="125"/>
      <c r="K69" s="371"/>
      <c r="L69" s="371"/>
      <c r="M69" s="124"/>
      <c r="N69" s="124"/>
      <c r="O69" s="124"/>
      <c r="P69" s="123"/>
      <c r="R69" s="125"/>
      <c r="S69" s="371"/>
      <c r="T69" s="371"/>
      <c r="U69" s="124"/>
      <c r="V69" s="124"/>
      <c r="W69" s="124"/>
      <c r="X69" s="123"/>
      <c r="Z69" s="125"/>
      <c r="AA69" s="371"/>
      <c r="AB69" s="371"/>
      <c r="AC69" s="124"/>
      <c r="AD69" s="124"/>
      <c r="AE69" s="124"/>
      <c r="AF69" s="123"/>
      <c r="AH69" s="125"/>
      <c r="AI69" s="371"/>
      <c r="AJ69" s="371"/>
      <c r="AK69" s="124"/>
      <c r="AL69" s="124"/>
      <c r="AM69" s="124"/>
      <c r="AN69" s="123"/>
    </row>
    <row r="70" spans="2:40">
      <c r="B70" s="125"/>
      <c r="C70" s="371"/>
      <c r="D70" s="371"/>
      <c r="E70" s="124"/>
      <c r="F70" s="124"/>
      <c r="G70" s="124"/>
      <c r="H70" s="123"/>
      <c r="J70" s="125"/>
      <c r="K70" s="371"/>
      <c r="L70" s="371"/>
      <c r="M70" s="124"/>
      <c r="N70" s="124"/>
      <c r="O70" s="124"/>
      <c r="P70" s="123"/>
      <c r="R70" s="125"/>
      <c r="S70" s="371"/>
      <c r="T70" s="371"/>
      <c r="U70" s="124"/>
      <c r="V70" s="124"/>
      <c r="W70" s="124"/>
      <c r="X70" s="123"/>
      <c r="Z70" s="125"/>
      <c r="AA70" s="371"/>
      <c r="AB70" s="371"/>
      <c r="AC70" s="124"/>
      <c r="AD70" s="124"/>
      <c r="AE70" s="124"/>
      <c r="AF70" s="123"/>
      <c r="AH70" s="125"/>
      <c r="AI70" s="371"/>
      <c r="AJ70" s="371"/>
      <c r="AK70" s="124"/>
      <c r="AL70" s="124"/>
      <c r="AM70" s="124"/>
      <c r="AN70" s="123"/>
    </row>
    <row r="71" spans="2:40" ht="34.5" customHeight="1" thickBot="1">
      <c r="B71" s="125"/>
      <c r="C71" s="910" t="s">
        <v>259</v>
      </c>
      <c r="D71" s="910"/>
      <c r="E71" s="124"/>
      <c r="F71" s="124"/>
      <c r="G71" s="124"/>
      <c r="H71" s="123"/>
      <c r="J71" s="125"/>
      <c r="K71" s="910" t="s">
        <v>259</v>
      </c>
      <c r="L71" s="910"/>
      <c r="M71" s="124"/>
      <c r="N71" s="474"/>
      <c r="O71" s="124"/>
      <c r="P71" s="123"/>
      <c r="R71" s="125"/>
      <c r="S71" s="910" t="s">
        <v>259</v>
      </c>
      <c r="T71" s="910"/>
      <c r="U71" s="124"/>
      <c r="V71" s="124"/>
      <c r="W71" s="124"/>
      <c r="X71" s="123"/>
      <c r="Z71" s="125"/>
      <c r="AA71" s="910" t="s">
        <v>259</v>
      </c>
      <c r="AB71" s="910"/>
      <c r="AC71" s="124"/>
      <c r="AD71" s="124"/>
      <c r="AE71" s="124"/>
      <c r="AF71" s="123"/>
      <c r="AH71" s="125"/>
      <c r="AI71" s="910" t="s">
        <v>259</v>
      </c>
      <c r="AJ71" s="910"/>
      <c r="AK71" s="124"/>
      <c r="AL71" s="124"/>
      <c r="AM71" s="124"/>
      <c r="AN71" s="123"/>
    </row>
    <row r="72" spans="2:40" ht="50" customHeight="1" thickBot="1">
      <c r="B72" s="125"/>
      <c r="C72" s="910" t="s">
        <v>261</v>
      </c>
      <c r="D72" s="910"/>
      <c r="E72" s="130" t="s">
        <v>213</v>
      </c>
      <c r="F72" s="153" t="s">
        <v>215</v>
      </c>
      <c r="G72" s="154" t="s">
        <v>233</v>
      </c>
      <c r="H72" s="123"/>
      <c r="J72" s="125"/>
      <c r="K72" s="910" t="s">
        <v>261</v>
      </c>
      <c r="L72" s="910"/>
      <c r="M72" s="130" t="s">
        <v>213</v>
      </c>
      <c r="N72" s="153" t="s">
        <v>215</v>
      </c>
      <c r="O72" s="154" t="s">
        <v>233</v>
      </c>
      <c r="P72" s="123"/>
      <c r="R72" s="125"/>
      <c r="S72" s="910" t="s">
        <v>261</v>
      </c>
      <c r="T72" s="910"/>
      <c r="U72" s="130" t="s">
        <v>213</v>
      </c>
      <c r="V72" s="153" t="s">
        <v>215</v>
      </c>
      <c r="W72" s="154" t="s">
        <v>233</v>
      </c>
      <c r="X72" s="123"/>
      <c r="Z72" s="125"/>
      <c r="AA72" s="910" t="s">
        <v>261</v>
      </c>
      <c r="AB72" s="910"/>
      <c r="AC72" s="130" t="s">
        <v>213</v>
      </c>
      <c r="AD72" s="153" t="s">
        <v>215</v>
      </c>
      <c r="AE72" s="154" t="s">
        <v>233</v>
      </c>
      <c r="AF72" s="123"/>
      <c r="AH72" s="125"/>
      <c r="AI72" s="910" t="s">
        <v>261</v>
      </c>
      <c r="AJ72" s="910"/>
      <c r="AK72" s="130" t="s">
        <v>213</v>
      </c>
      <c r="AL72" s="153" t="s">
        <v>215</v>
      </c>
      <c r="AM72" s="154" t="s">
        <v>233</v>
      </c>
      <c r="AN72" s="123"/>
    </row>
    <row r="73" spans="2:40" ht="40" customHeight="1">
      <c r="B73" s="125"/>
      <c r="C73" s="928" t="s">
        <v>852</v>
      </c>
      <c r="D73" s="929"/>
      <c r="E73" s="930" t="s">
        <v>853</v>
      </c>
      <c r="F73" s="931"/>
      <c r="G73" s="932"/>
      <c r="H73" s="123"/>
      <c r="J73" s="125"/>
      <c r="K73" s="371"/>
      <c r="L73" s="371"/>
      <c r="M73" s="930" t="s">
        <v>853</v>
      </c>
      <c r="N73" s="931"/>
      <c r="O73" s="932"/>
      <c r="P73" s="123"/>
      <c r="R73" s="125"/>
      <c r="S73" s="371"/>
      <c r="T73" s="371"/>
      <c r="U73" s="930" t="s">
        <v>853</v>
      </c>
      <c r="V73" s="931"/>
      <c r="W73" s="932"/>
      <c r="X73" s="123"/>
      <c r="Z73" s="125"/>
      <c r="AA73" s="371"/>
      <c r="AB73" s="371"/>
      <c r="AC73" s="135"/>
      <c r="AD73" s="155"/>
      <c r="AE73" s="156"/>
      <c r="AF73" s="123"/>
      <c r="AH73" s="125"/>
      <c r="AI73" s="371"/>
      <c r="AJ73" s="371"/>
      <c r="AK73" s="135"/>
      <c r="AL73" s="155"/>
      <c r="AM73" s="156"/>
      <c r="AN73" s="123"/>
    </row>
    <row r="74" spans="2:40" ht="60" customHeight="1">
      <c r="B74" s="125"/>
      <c r="C74" s="371"/>
      <c r="D74" s="371"/>
      <c r="E74" s="174" t="s">
        <v>825</v>
      </c>
      <c r="F74" s="389">
        <v>7300</v>
      </c>
      <c r="G74" s="176" t="s">
        <v>854</v>
      </c>
      <c r="H74" s="123"/>
      <c r="J74" s="125"/>
      <c r="K74" s="371"/>
      <c r="L74" s="371"/>
      <c r="M74" s="174" t="s">
        <v>825</v>
      </c>
      <c r="N74" s="389">
        <v>7300</v>
      </c>
      <c r="O74" s="176" t="s">
        <v>1057</v>
      </c>
      <c r="P74" s="123"/>
      <c r="R74" s="125"/>
      <c r="S74" s="371"/>
      <c r="T74" s="371"/>
      <c r="U74" s="174" t="s">
        <v>825</v>
      </c>
      <c r="V74" s="389">
        <v>1033.01</v>
      </c>
      <c r="W74" s="176" t="s">
        <v>1130</v>
      </c>
      <c r="X74" s="123"/>
      <c r="Z74" s="125"/>
      <c r="AA74" s="371"/>
      <c r="AB74" s="371"/>
      <c r="AC74" s="145"/>
      <c r="AD74" s="159"/>
      <c r="AE74" s="158"/>
      <c r="AF74" s="123"/>
      <c r="AH74" s="125"/>
      <c r="AI74" s="371"/>
      <c r="AJ74" s="371"/>
      <c r="AK74" s="145"/>
      <c r="AL74" s="159"/>
      <c r="AM74" s="158"/>
      <c r="AN74" s="123"/>
    </row>
    <row r="75" spans="2:40" ht="33" customHeight="1">
      <c r="B75" s="125"/>
      <c r="C75" s="371"/>
      <c r="D75" s="371"/>
      <c r="E75" s="174" t="s">
        <v>826</v>
      </c>
      <c r="F75" s="389">
        <v>2250</v>
      </c>
      <c r="G75" s="176" t="s">
        <v>854</v>
      </c>
      <c r="H75" s="123"/>
      <c r="J75" s="125"/>
      <c r="K75" s="371"/>
      <c r="L75" s="371"/>
      <c r="M75" s="174" t="s">
        <v>826</v>
      </c>
      <c r="N75" s="389">
        <v>2250</v>
      </c>
      <c r="O75" s="176" t="s">
        <v>1057</v>
      </c>
      <c r="P75" s="123"/>
      <c r="R75" s="125"/>
      <c r="S75" s="371"/>
      <c r="T75" s="371"/>
      <c r="U75" s="174" t="s">
        <v>826</v>
      </c>
      <c r="V75" s="389">
        <v>678.97</v>
      </c>
      <c r="W75" s="176" t="s">
        <v>1130</v>
      </c>
      <c r="X75" s="123"/>
      <c r="Z75" s="125"/>
      <c r="AA75" s="371"/>
      <c r="AB75" s="371"/>
      <c r="AC75" s="145"/>
      <c r="AD75" s="159"/>
      <c r="AE75" s="158"/>
      <c r="AF75" s="123"/>
      <c r="AH75" s="125"/>
      <c r="AI75" s="371"/>
      <c r="AJ75" s="371"/>
      <c r="AK75" s="145"/>
      <c r="AL75" s="159"/>
      <c r="AM75" s="158"/>
      <c r="AN75" s="123"/>
    </row>
    <row r="76" spans="2:40" ht="22" customHeight="1">
      <c r="B76" s="125"/>
      <c r="C76" s="371"/>
      <c r="D76" s="371"/>
      <c r="E76" s="174" t="s">
        <v>827</v>
      </c>
      <c r="F76" s="389">
        <v>7800</v>
      </c>
      <c r="G76" s="176" t="s">
        <v>855</v>
      </c>
      <c r="H76" s="123"/>
      <c r="J76" s="125"/>
      <c r="K76" s="371"/>
      <c r="L76" s="371"/>
      <c r="M76" s="174" t="s">
        <v>827</v>
      </c>
      <c r="N76" s="389">
        <v>7800</v>
      </c>
      <c r="O76" s="176" t="s">
        <v>855</v>
      </c>
      <c r="P76" s="123"/>
      <c r="R76" s="125"/>
      <c r="S76" s="371"/>
      <c r="T76" s="371"/>
      <c r="U76" s="174" t="s">
        <v>827</v>
      </c>
      <c r="V76" s="389">
        <v>7896.75</v>
      </c>
      <c r="W76" s="176" t="s">
        <v>855</v>
      </c>
      <c r="X76" s="123"/>
      <c r="Z76" s="125"/>
      <c r="AA76" s="371"/>
      <c r="AB76" s="371"/>
      <c r="AC76" s="145"/>
      <c r="AD76" s="159"/>
      <c r="AE76" s="158"/>
      <c r="AF76" s="123"/>
      <c r="AH76" s="125"/>
      <c r="AI76" s="371"/>
      <c r="AJ76" s="371"/>
      <c r="AK76" s="145"/>
      <c r="AL76" s="159"/>
      <c r="AM76" s="158"/>
      <c r="AN76" s="123"/>
    </row>
    <row r="77" spans="2:40" ht="22" customHeight="1">
      <c r="B77" s="125"/>
      <c r="C77" s="371"/>
      <c r="D77" s="371"/>
      <c r="E77" s="174" t="s">
        <v>828</v>
      </c>
      <c r="F77" s="389">
        <v>4950</v>
      </c>
      <c r="G77" s="176" t="s">
        <v>855</v>
      </c>
      <c r="H77" s="123"/>
      <c r="J77" s="125"/>
      <c r="K77" s="371"/>
      <c r="L77" s="371"/>
      <c r="M77" s="174" t="s">
        <v>828</v>
      </c>
      <c r="N77" s="389">
        <v>4950</v>
      </c>
      <c r="O77" s="176" t="s">
        <v>855</v>
      </c>
      <c r="P77" s="123"/>
      <c r="R77" s="125"/>
      <c r="S77" s="371"/>
      <c r="T77" s="371"/>
      <c r="U77" s="174" t="s">
        <v>828</v>
      </c>
      <c r="V77" s="389">
        <v>5103.1499999999996</v>
      </c>
      <c r="W77" s="176" t="s">
        <v>855</v>
      </c>
      <c r="X77" s="123"/>
      <c r="Z77" s="125"/>
      <c r="AA77" s="371"/>
      <c r="AB77" s="371"/>
      <c r="AC77" s="145"/>
      <c r="AD77" s="159"/>
      <c r="AE77" s="158"/>
      <c r="AF77" s="123"/>
      <c r="AH77" s="125"/>
      <c r="AI77" s="371"/>
      <c r="AJ77" s="371"/>
      <c r="AK77" s="145"/>
      <c r="AL77" s="159"/>
      <c r="AM77" s="158"/>
      <c r="AN77" s="123"/>
    </row>
    <row r="78" spans="2:40" ht="22" customHeight="1">
      <c r="B78" s="125"/>
      <c r="C78" s="371"/>
      <c r="D78" s="371"/>
      <c r="E78" s="174" t="s">
        <v>829</v>
      </c>
      <c r="F78" s="389">
        <v>6000</v>
      </c>
      <c r="G78" s="176" t="s">
        <v>855</v>
      </c>
      <c r="H78" s="123"/>
      <c r="J78" s="125"/>
      <c r="K78" s="371"/>
      <c r="L78" s="371"/>
      <c r="M78" s="174" t="s">
        <v>829</v>
      </c>
      <c r="N78" s="389">
        <v>6000</v>
      </c>
      <c r="O78" s="176" t="s">
        <v>855</v>
      </c>
      <c r="P78" s="123"/>
      <c r="R78" s="125"/>
      <c r="S78" s="371"/>
      <c r="T78" s="371"/>
      <c r="U78" s="174" t="s">
        <v>829</v>
      </c>
      <c r="V78" s="389">
        <v>1095.0999999999999</v>
      </c>
      <c r="W78" s="176" t="s">
        <v>855</v>
      </c>
      <c r="X78" s="123"/>
      <c r="Z78" s="125"/>
      <c r="AA78" s="371"/>
      <c r="AB78" s="371"/>
      <c r="AC78" s="145"/>
      <c r="AD78" s="159"/>
      <c r="AE78" s="158"/>
      <c r="AF78" s="123"/>
      <c r="AH78" s="125"/>
      <c r="AI78" s="371"/>
      <c r="AJ78" s="371"/>
      <c r="AK78" s="145"/>
      <c r="AL78" s="159"/>
      <c r="AM78" s="158"/>
      <c r="AN78" s="123"/>
    </row>
    <row r="79" spans="2:40" ht="22" customHeight="1">
      <c r="B79" s="125"/>
      <c r="C79" s="371"/>
      <c r="D79" s="371"/>
      <c r="E79" s="175" t="s">
        <v>856</v>
      </c>
      <c r="F79" s="390">
        <f>F78+F77+F76+F75+F74+F73</f>
        <v>28300</v>
      </c>
      <c r="G79" s="176"/>
      <c r="H79" s="123"/>
      <c r="J79" s="125"/>
      <c r="K79" s="371"/>
      <c r="L79" s="371"/>
      <c r="M79" s="391" t="s">
        <v>856</v>
      </c>
      <c r="N79" s="392">
        <f>SUM(N74:N78)</f>
        <v>28300</v>
      </c>
      <c r="O79" s="393"/>
      <c r="P79" s="123"/>
      <c r="R79" s="125"/>
      <c r="S79" s="371"/>
      <c r="T79" s="371"/>
      <c r="U79" s="391" t="s">
        <v>856</v>
      </c>
      <c r="V79" s="392">
        <f>SUM(V74:V78)</f>
        <v>15806.98</v>
      </c>
      <c r="W79" s="393"/>
      <c r="X79" s="123"/>
      <c r="Z79" s="125"/>
      <c r="AA79" s="371"/>
      <c r="AB79" s="371"/>
      <c r="AC79" s="145"/>
      <c r="AD79" s="159"/>
      <c r="AE79" s="158"/>
      <c r="AF79" s="123"/>
      <c r="AH79" s="125"/>
      <c r="AI79" s="371"/>
      <c r="AJ79" s="371"/>
      <c r="AK79" s="145"/>
      <c r="AL79" s="159"/>
      <c r="AM79" s="158"/>
      <c r="AN79" s="123"/>
    </row>
    <row r="80" spans="2:40" ht="36" customHeight="1">
      <c r="B80" s="125"/>
      <c r="C80" s="371"/>
      <c r="D80" s="371"/>
      <c r="E80" s="920" t="s">
        <v>831</v>
      </c>
      <c r="F80" s="921"/>
      <c r="G80" s="922"/>
      <c r="H80" s="123"/>
      <c r="J80" s="125"/>
      <c r="K80" s="371"/>
      <c r="L80" s="371"/>
      <c r="M80" s="920" t="s">
        <v>831</v>
      </c>
      <c r="N80" s="921"/>
      <c r="O80" s="922"/>
      <c r="P80" s="123"/>
      <c r="R80" s="125"/>
      <c r="S80" s="371"/>
      <c r="T80" s="371"/>
      <c r="U80" s="920" t="s">
        <v>831</v>
      </c>
      <c r="V80" s="921"/>
      <c r="W80" s="922"/>
      <c r="X80" s="123"/>
      <c r="Z80" s="125"/>
      <c r="AA80" s="371"/>
      <c r="AB80" s="371"/>
      <c r="AC80" s="145"/>
      <c r="AD80" s="159"/>
      <c r="AE80" s="158"/>
      <c r="AF80" s="123"/>
      <c r="AH80" s="125"/>
      <c r="AI80" s="371"/>
      <c r="AJ80" s="371"/>
      <c r="AK80" s="145"/>
      <c r="AL80" s="159"/>
      <c r="AM80" s="158"/>
      <c r="AN80" s="123"/>
    </row>
    <row r="81" spans="2:40" ht="66" customHeight="1">
      <c r="B81" s="125"/>
      <c r="C81" s="371"/>
      <c r="D81" s="371"/>
      <c r="E81" s="173" t="s">
        <v>832</v>
      </c>
      <c r="F81" s="389">
        <v>1955153.68</v>
      </c>
      <c r="G81" s="176" t="s">
        <v>857</v>
      </c>
      <c r="H81" s="123"/>
      <c r="J81" s="125"/>
      <c r="K81" s="371"/>
      <c r="L81" s="371"/>
      <c r="M81" s="173" t="s">
        <v>832</v>
      </c>
      <c r="N81" s="389">
        <v>2691379.91</v>
      </c>
      <c r="O81" s="176" t="s">
        <v>857</v>
      </c>
      <c r="P81" s="123"/>
      <c r="R81" s="125"/>
      <c r="S81" s="371"/>
      <c r="T81" s="371"/>
      <c r="U81" s="173" t="s">
        <v>832</v>
      </c>
      <c r="V81" s="389">
        <v>1859488.21</v>
      </c>
      <c r="W81" s="176" t="s">
        <v>855</v>
      </c>
      <c r="X81" s="123"/>
      <c r="Z81" s="125"/>
      <c r="AA81" s="371"/>
      <c r="AB81" s="371"/>
      <c r="AC81" s="145"/>
      <c r="AD81" s="159"/>
      <c r="AE81" s="158"/>
      <c r="AF81" s="123"/>
      <c r="AH81" s="125"/>
      <c r="AI81" s="371"/>
      <c r="AJ81" s="371"/>
      <c r="AK81" s="145"/>
      <c r="AL81" s="159"/>
      <c r="AM81" s="158"/>
      <c r="AN81" s="123"/>
    </row>
    <row r="82" spans="2:40" ht="22" customHeight="1">
      <c r="B82" s="125"/>
      <c r="C82" s="371"/>
      <c r="D82" s="371"/>
      <c r="E82" s="174" t="s">
        <v>827</v>
      </c>
      <c r="F82" s="389">
        <v>17550</v>
      </c>
      <c r="G82" s="176" t="s">
        <v>855</v>
      </c>
      <c r="H82" s="123"/>
      <c r="J82" s="125"/>
      <c r="K82" s="371"/>
      <c r="L82" s="371"/>
      <c r="M82" s="174" t="s">
        <v>827</v>
      </c>
      <c r="N82" s="389">
        <v>17550</v>
      </c>
      <c r="O82" s="176" t="s">
        <v>855</v>
      </c>
      <c r="P82" s="123"/>
      <c r="R82" s="125"/>
      <c r="S82" s="371"/>
      <c r="T82" s="371"/>
      <c r="U82" s="174" t="s">
        <v>827</v>
      </c>
      <c r="V82" s="389">
        <v>26225.3</v>
      </c>
      <c r="W82" s="176" t="s">
        <v>855</v>
      </c>
      <c r="X82" s="123"/>
      <c r="Z82" s="125"/>
      <c r="AA82" s="371"/>
      <c r="AB82" s="371"/>
      <c r="AC82" s="145"/>
      <c r="AD82" s="159"/>
      <c r="AE82" s="158"/>
      <c r="AF82" s="123"/>
      <c r="AH82" s="125"/>
      <c r="AI82" s="371"/>
      <c r="AJ82" s="371"/>
      <c r="AK82" s="145"/>
      <c r="AL82" s="159"/>
      <c r="AM82" s="158"/>
      <c r="AN82" s="123"/>
    </row>
    <row r="83" spans="2:40" ht="22" customHeight="1">
      <c r="B83" s="125"/>
      <c r="C83" s="371"/>
      <c r="D83" s="371"/>
      <c r="E83" s="174" t="s">
        <v>828</v>
      </c>
      <c r="F83" s="389">
        <v>19800</v>
      </c>
      <c r="G83" s="176" t="s">
        <v>855</v>
      </c>
      <c r="H83" s="123"/>
      <c r="J83" s="125"/>
      <c r="K83" s="371"/>
      <c r="L83" s="371"/>
      <c r="M83" s="174" t="s">
        <v>828</v>
      </c>
      <c r="N83" s="389">
        <v>19800</v>
      </c>
      <c r="O83" s="176" t="s">
        <v>855</v>
      </c>
      <c r="P83" s="123"/>
      <c r="R83" s="125"/>
      <c r="S83" s="371"/>
      <c r="T83" s="371"/>
      <c r="U83" s="174" t="s">
        <v>828</v>
      </c>
      <c r="V83" s="389">
        <v>30405.75</v>
      </c>
      <c r="W83" s="176" t="s">
        <v>855</v>
      </c>
      <c r="X83" s="123"/>
      <c r="Z83" s="125"/>
      <c r="AA83" s="371"/>
      <c r="AB83" s="371"/>
      <c r="AC83" s="145"/>
      <c r="AD83" s="159"/>
      <c r="AE83" s="158"/>
      <c r="AF83" s="123"/>
      <c r="AH83" s="125"/>
      <c r="AI83" s="371"/>
      <c r="AJ83" s="371"/>
      <c r="AK83" s="145"/>
      <c r="AL83" s="159"/>
      <c r="AM83" s="158"/>
      <c r="AN83" s="123"/>
    </row>
    <row r="84" spans="2:40" ht="22" customHeight="1">
      <c r="B84" s="125"/>
      <c r="C84" s="371"/>
      <c r="D84" s="371"/>
      <c r="E84" s="174" t="s">
        <v>833</v>
      </c>
      <c r="F84" s="389">
        <v>12600</v>
      </c>
      <c r="G84" s="176" t="s">
        <v>855</v>
      </c>
      <c r="H84" s="123"/>
      <c r="J84" s="125"/>
      <c r="K84" s="371"/>
      <c r="L84" s="371"/>
      <c r="M84" s="174" t="s">
        <v>833</v>
      </c>
      <c r="N84" s="389">
        <v>12600</v>
      </c>
      <c r="O84" s="176" t="s">
        <v>855</v>
      </c>
      <c r="P84" s="123"/>
      <c r="R84" s="125"/>
      <c r="S84" s="371"/>
      <c r="T84" s="371"/>
      <c r="U84" s="174" t="s">
        <v>833</v>
      </c>
      <c r="V84" s="389">
        <v>18897.759999999998</v>
      </c>
      <c r="W84" s="176" t="s">
        <v>855</v>
      </c>
      <c r="X84" s="123"/>
      <c r="Z84" s="125"/>
      <c r="AA84" s="371"/>
      <c r="AB84" s="371"/>
      <c r="AC84" s="145"/>
      <c r="AD84" s="159"/>
      <c r="AE84" s="158"/>
      <c r="AF84" s="123"/>
      <c r="AH84" s="125"/>
      <c r="AI84" s="371"/>
      <c r="AJ84" s="371"/>
      <c r="AK84" s="145"/>
      <c r="AL84" s="159"/>
      <c r="AM84" s="158"/>
      <c r="AN84" s="123"/>
    </row>
    <row r="85" spans="2:40" ht="22" customHeight="1">
      <c r="B85" s="125"/>
      <c r="C85" s="371"/>
      <c r="D85" s="371"/>
      <c r="E85" s="174" t="s">
        <v>829</v>
      </c>
      <c r="F85" s="389">
        <v>25000</v>
      </c>
      <c r="G85" s="176" t="s">
        <v>854</v>
      </c>
      <c r="H85" s="123"/>
      <c r="J85" s="125"/>
      <c r="K85" s="371"/>
      <c r="L85" s="371"/>
      <c r="M85" s="174" t="s">
        <v>829</v>
      </c>
      <c r="N85" s="389">
        <v>26000</v>
      </c>
      <c r="O85" s="176" t="s">
        <v>1057</v>
      </c>
      <c r="P85" s="123"/>
      <c r="R85" s="125"/>
      <c r="S85" s="371"/>
      <c r="T85" s="371"/>
      <c r="U85" s="174" t="s">
        <v>829</v>
      </c>
      <c r="V85" s="389">
        <v>62731.360000000001</v>
      </c>
      <c r="W85" s="176" t="s">
        <v>855</v>
      </c>
      <c r="X85" s="123"/>
      <c r="Z85" s="125"/>
      <c r="AA85" s="371"/>
      <c r="AB85" s="371"/>
      <c r="AC85" s="145"/>
      <c r="AD85" s="159"/>
      <c r="AE85" s="158"/>
      <c r="AF85" s="123"/>
      <c r="AH85" s="125"/>
      <c r="AI85" s="371"/>
      <c r="AJ85" s="371"/>
      <c r="AK85" s="145"/>
      <c r="AL85" s="159"/>
      <c r="AM85" s="158"/>
      <c r="AN85" s="123"/>
    </row>
    <row r="86" spans="2:40" ht="22" customHeight="1">
      <c r="B86" s="125"/>
      <c r="C86" s="371"/>
      <c r="D86" s="371"/>
      <c r="E86" s="172" t="s">
        <v>830</v>
      </c>
      <c r="F86" s="390">
        <f>F85+F84+F83+F82+F81</f>
        <v>2030103.68</v>
      </c>
      <c r="G86" s="176"/>
      <c r="H86" s="123"/>
      <c r="J86" s="125"/>
      <c r="K86" s="371"/>
      <c r="L86" s="371"/>
      <c r="M86" s="172" t="s">
        <v>830</v>
      </c>
      <c r="N86" s="390">
        <f>SUM(N81:N85)</f>
        <v>2767329.91</v>
      </c>
      <c r="O86" s="176"/>
      <c r="P86" s="123"/>
      <c r="R86" s="125"/>
      <c r="S86" s="371"/>
      <c r="T86" s="371"/>
      <c r="U86" s="172" t="s">
        <v>830</v>
      </c>
      <c r="V86" s="390">
        <f>SUM(V81:V85)</f>
        <v>1997748.3800000001</v>
      </c>
      <c r="W86" s="176"/>
      <c r="X86" s="123"/>
      <c r="Z86" s="125"/>
      <c r="AA86" s="371"/>
      <c r="AB86" s="371"/>
      <c r="AC86" s="145"/>
      <c r="AD86" s="159"/>
      <c r="AE86" s="158"/>
      <c r="AF86" s="123"/>
      <c r="AH86" s="125"/>
      <c r="AI86" s="371"/>
      <c r="AJ86" s="371"/>
      <c r="AK86" s="145"/>
      <c r="AL86" s="159"/>
      <c r="AM86" s="158"/>
      <c r="AN86" s="123"/>
    </row>
    <row r="87" spans="2:40" ht="33" customHeight="1">
      <c r="B87" s="125"/>
      <c r="C87" s="371"/>
      <c r="D87" s="371"/>
      <c r="E87" s="920" t="s">
        <v>834</v>
      </c>
      <c r="F87" s="921"/>
      <c r="G87" s="922"/>
      <c r="H87" s="123"/>
      <c r="J87" s="125"/>
      <c r="K87" s="371"/>
      <c r="L87" s="371"/>
      <c r="M87" s="920" t="s">
        <v>834</v>
      </c>
      <c r="N87" s="921"/>
      <c r="O87" s="922"/>
      <c r="P87" s="123"/>
      <c r="R87" s="125"/>
      <c r="S87" s="371"/>
      <c r="T87" s="371"/>
      <c r="U87" s="920" t="s">
        <v>834</v>
      </c>
      <c r="V87" s="921"/>
      <c r="W87" s="922"/>
      <c r="X87" s="123"/>
      <c r="Z87" s="125"/>
      <c r="AA87" s="371"/>
      <c r="AB87" s="371"/>
      <c r="AC87" s="145"/>
      <c r="AD87" s="159"/>
      <c r="AE87" s="158"/>
      <c r="AF87" s="123"/>
      <c r="AH87" s="125"/>
      <c r="AI87" s="371"/>
      <c r="AJ87" s="371"/>
      <c r="AK87" s="145"/>
      <c r="AL87" s="159"/>
      <c r="AM87" s="158"/>
      <c r="AN87" s="123"/>
    </row>
    <row r="88" spans="2:40" ht="73" customHeight="1">
      <c r="B88" s="125"/>
      <c r="C88" s="371"/>
      <c r="D88" s="371"/>
      <c r="E88" s="174" t="s">
        <v>935</v>
      </c>
      <c r="F88" s="389">
        <v>484779.5</v>
      </c>
      <c r="G88" s="176" t="s">
        <v>854</v>
      </c>
      <c r="H88" s="123"/>
      <c r="J88" s="125"/>
      <c r="K88" s="371"/>
      <c r="L88" s="371"/>
      <c r="M88" s="174" t="s">
        <v>935</v>
      </c>
      <c r="N88" s="389">
        <v>689470</v>
      </c>
      <c r="O88" s="176" t="s">
        <v>1057</v>
      </c>
      <c r="P88" s="123"/>
      <c r="R88" s="125"/>
      <c r="S88" s="371"/>
      <c r="T88" s="371"/>
      <c r="U88" s="174" t="s">
        <v>935</v>
      </c>
      <c r="V88" s="389">
        <v>1130020.95</v>
      </c>
      <c r="W88" s="176" t="s">
        <v>855</v>
      </c>
      <c r="X88" s="123"/>
      <c r="Z88" s="125"/>
      <c r="AA88" s="371"/>
      <c r="AB88" s="371"/>
      <c r="AC88" s="145"/>
      <c r="AD88" s="159"/>
      <c r="AE88" s="158"/>
      <c r="AF88" s="123"/>
      <c r="AH88" s="125"/>
      <c r="AI88" s="371"/>
      <c r="AJ88" s="371"/>
      <c r="AK88" s="145"/>
      <c r="AL88" s="159"/>
      <c r="AM88" s="158"/>
      <c r="AN88" s="123"/>
    </row>
    <row r="89" spans="2:40" ht="22" customHeight="1">
      <c r="B89" s="125"/>
      <c r="C89" s="371"/>
      <c r="D89" s="371"/>
      <c r="E89" s="174" t="s">
        <v>827</v>
      </c>
      <c r="F89" s="389">
        <v>9750</v>
      </c>
      <c r="G89" s="176" t="s">
        <v>855</v>
      </c>
      <c r="H89" s="123"/>
      <c r="J89" s="125"/>
      <c r="K89" s="371"/>
      <c r="L89" s="371"/>
      <c r="M89" s="174" t="s">
        <v>827</v>
      </c>
      <c r="N89" s="389">
        <v>9750</v>
      </c>
      <c r="O89" s="176" t="s">
        <v>855</v>
      </c>
      <c r="P89" s="123"/>
      <c r="R89" s="125"/>
      <c r="S89" s="371"/>
      <c r="T89" s="371"/>
      <c r="U89" s="174" t="s">
        <v>827</v>
      </c>
      <c r="V89" s="389">
        <v>13193.69</v>
      </c>
      <c r="W89" s="176" t="s">
        <v>855</v>
      </c>
      <c r="X89" s="123"/>
      <c r="Z89" s="125"/>
      <c r="AA89" s="371"/>
      <c r="AB89" s="371"/>
      <c r="AC89" s="145"/>
      <c r="AD89" s="159"/>
      <c r="AE89" s="158"/>
      <c r="AF89" s="123"/>
      <c r="AH89" s="125"/>
      <c r="AI89" s="371"/>
      <c r="AJ89" s="371"/>
      <c r="AK89" s="145"/>
      <c r="AL89" s="159"/>
      <c r="AM89" s="158"/>
      <c r="AN89" s="123"/>
    </row>
    <row r="90" spans="2:40" ht="22" customHeight="1">
      <c r="B90" s="125"/>
      <c r="C90" s="371"/>
      <c r="D90" s="371"/>
      <c r="E90" s="174" t="s">
        <v>828</v>
      </c>
      <c r="F90" s="389">
        <v>6600</v>
      </c>
      <c r="G90" s="176" t="s">
        <v>855</v>
      </c>
      <c r="H90" s="123"/>
      <c r="J90" s="125"/>
      <c r="K90" s="371"/>
      <c r="L90" s="371"/>
      <c r="M90" s="174" t="s">
        <v>828</v>
      </c>
      <c r="N90" s="389">
        <v>6600</v>
      </c>
      <c r="O90" s="176" t="s">
        <v>855</v>
      </c>
      <c r="P90" s="123"/>
      <c r="R90" s="125"/>
      <c r="S90" s="371"/>
      <c r="T90" s="371"/>
      <c r="U90" s="174" t="s">
        <v>828</v>
      </c>
      <c r="V90" s="389">
        <v>8165.68</v>
      </c>
      <c r="W90" s="176" t="s">
        <v>855</v>
      </c>
      <c r="X90" s="123"/>
      <c r="Z90" s="125"/>
      <c r="AA90" s="371"/>
      <c r="AB90" s="371"/>
      <c r="AC90" s="145"/>
      <c r="AD90" s="159"/>
      <c r="AE90" s="158"/>
      <c r="AF90" s="123"/>
      <c r="AH90" s="125"/>
      <c r="AI90" s="371"/>
      <c r="AJ90" s="371"/>
      <c r="AK90" s="145"/>
      <c r="AL90" s="159"/>
      <c r="AM90" s="158"/>
      <c r="AN90" s="123"/>
    </row>
    <row r="91" spans="2:40" ht="22" customHeight="1">
      <c r="B91" s="125"/>
      <c r="C91" s="371"/>
      <c r="D91" s="371"/>
      <c r="E91" s="174" t="s">
        <v>833</v>
      </c>
      <c r="F91" s="389">
        <v>5400</v>
      </c>
      <c r="G91" s="176" t="s">
        <v>855</v>
      </c>
      <c r="H91" s="123"/>
      <c r="J91" s="125"/>
      <c r="K91" s="371"/>
      <c r="L91" s="371"/>
      <c r="M91" s="174" t="s">
        <v>833</v>
      </c>
      <c r="N91" s="389">
        <v>5400</v>
      </c>
      <c r="O91" s="176" t="s">
        <v>855</v>
      </c>
      <c r="P91" s="123"/>
      <c r="R91" s="125"/>
      <c r="S91" s="371"/>
      <c r="T91" s="371"/>
      <c r="U91" s="174" t="s">
        <v>833</v>
      </c>
      <c r="V91" s="389">
        <v>4497.76</v>
      </c>
      <c r="W91" s="176" t="s">
        <v>855</v>
      </c>
      <c r="X91" s="123"/>
      <c r="Z91" s="125"/>
      <c r="AA91" s="371"/>
      <c r="AB91" s="371"/>
      <c r="AC91" s="145"/>
      <c r="AD91" s="159"/>
      <c r="AE91" s="158"/>
      <c r="AF91" s="123"/>
      <c r="AH91" s="125"/>
      <c r="AI91" s="371"/>
      <c r="AJ91" s="371"/>
      <c r="AK91" s="145"/>
      <c r="AL91" s="159"/>
      <c r="AM91" s="158"/>
      <c r="AN91" s="123"/>
    </row>
    <row r="92" spans="2:40" ht="22" customHeight="1">
      <c r="B92" s="125"/>
      <c r="C92" s="371"/>
      <c r="D92" s="371"/>
      <c r="E92" s="174" t="s">
        <v>829</v>
      </c>
      <c r="F92" s="389">
        <v>19000</v>
      </c>
      <c r="G92" s="176" t="s">
        <v>854</v>
      </c>
      <c r="H92" s="123"/>
      <c r="J92" s="125"/>
      <c r="K92" s="371"/>
      <c r="L92" s="371"/>
      <c r="M92" s="174" t="s">
        <v>829</v>
      </c>
      <c r="N92" s="389">
        <v>20000</v>
      </c>
      <c r="O92" s="176" t="s">
        <v>1057</v>
      </c>
      <c r="P92" s="123"/>
      <c r="R92" s="125"/>
      <c r="S92" s="371"/>
      <c r="T92" s="371"/>
      <c r="U92" s="174" t="s">
        <v>829</v>
      </c>
      <c r="V92" s="389">
        <v>27466.92</v>
      </c>
      <c r="W92" s="176" t="s">
        <v>855</v>
      </c>
      <c r="X92" s="123"/>
      <c r="Z92" s="125"/>
      <c r="AA92" s="371"/>
      <c r="AB92" s="371"/>
      <c r="AC92" s="145"/>
      <c r="AD92" s="159"/>
      <c r="AE92" s="158"/>
      <c r="AF92" s="123"/>
      <c r="AH92" s="125"/>
      <c r="AI92" s="371"/>
      <c r="AJ92" s="371"/>
      <c r="AK92" s="145"/>
      <c r="AL92" s="159"/>
      <c r="AM92" s="158"/>
      <c r="AN92" s="123"/>
    </row>
    <row r="93" spans="2:40" ht="22" customHeight="1">
      <c r="B93" s="125"/>
      <c r="C93" s="371"/>
      <c r="D93" s="371"/>
      <c r="E93" s="172" t="s">
        <v>830</v>
      </c>
      <c r="F93" s="390">
        <f>F92+F91+F90+F89+F88</f>
        <v>525529.5</v>
      </c>
      <c r="G93" s="176"/>
      <c r="H93" s="123"/>
      <c r="J93" s="125"/>
      <c r="K93" s="371"/>
      <c r="L93" s="371"/>
      <c r="M93" s="172" t="s">
        <v>830</v>
      </c>
      <c r="N93" s="390">
        <f>SUM(N88:N92)</f>
        <v>731220</v>
      </c>
      <c r="O93" s="176"/>
      <c r="P93" s="123"/>
      <c r="R93" s="125"/>
      <c r="S93" s="371"/>
      <c r="T93" s="371"/>
      <c r="U93" s="172" t="s">
        <v>830</v>
      </c>
      <c r="V93" s="390">
        <f>SUM(V88:V92)</f>
        <v>1183344.9999999998</v>
      </c>
      <c r="W93" s="176"/>
      <c r="X93" s="123"/>
      <c r="Z93" s="125"/>
      <c r="AA93" s="371"/>
      <c r="AB93" s="371"/>
      <c r="AC93" s="145"/>
      <c r="AD93" s="159"/>
      <c r="AE93" s="158"/>
      <c r="AF93" s="123"/>
      <c r="AH93" s="125"/>
      <c r="AI93" s="371"/>
      <c r="AJ93" s="371"/>
      <c r="AK93" s="145"/>
      <c r="AL93" s="159"/>
      <c r="AM93" s="158"/>
      <c r="AN93" s="123"/>
    </row>
    <row r="94" spans="2:40" ht="22" customHeight="1">
      <c r="B94" s="125"/>
      <c r="C94" s="371"/>
      <c r="D94" s="371"/>
      <c r="E94" s="149" t="s">
        <v>858</v>
      </c>
      <c r="F94" s="394">
        <f>F93+F86+F79</f>
        <v>2583933.1799999997</v>
      </c>
      <c r="G94" s="161"/>
      <c r="H94" s="123"/>
      <c r="J94" s="125"/>
      <c r="K94" s="371"/>
      <c r="L94" s="371"/>
      <c r="M94" s="149" t="s">
        <v>858</v>
      </c>
      <c r="N94" s="394">
        <f>N93+N86+N79</f>
        <v>3526849.91</v>
      </c>
      <c r="O94" s="161"/>
      <c r="P94" s="123"/>
      <c r="R94" s="125"/>
      <c r="S94" s="371"/>
      <c r="T94" s="371"/>
      <c r="U94" s="149" t="s">
        <v>858</v>
      </c>
      <c r="V94" s="394">
        <f>V93+V86+V79</f>
        <v>3196900.36</v>
      </c>
      <c r="W94" s="161"/>
      <c r="X94" s="123"/>
      <c r="Z94" s="125"/>
      <c r="AA94" s="371"/>
      <c r="AB94" s="371"/>
      <c r="AC94" s="145"/>
      <c r="AD94" s="159"/>
      <c r="AE94" s="158"/>
      <c r="AF94" s="123"/>
      <c r="AH94" s="125"/>
      <c r="AI94" s="371"/>
      <c r="AJ94" s="371"/>
      <c r="AK94" s="145"/>
      <c r="AL94" s="159"/>
      <c r="AM94" s="158"/>
      <c r="AN94" s="123"/>
    </row>
    <row r="95" spans="2:40" ht="36" customHeight="1">
      <c r="B95" s="125"/>
      <c r="C95" s="371"/>
      <c r="D95" s="371"/>
      <c r="E95" s="920" t="s">
        <v>859</v>
      </c>
      <c r="F95" s="921"/>
      <c r="G95" s="922"/>
      <c r="H95" s="123"/>
      <c r="J95" s="125"/>
      <c r="K95" s="371"/>
      <c r="L95" s="371"/>
      <c r="M95" s="920" t="s">
        <v>859</v>
      </c>
      <c r="N95" s="921"/>
      <c r="O95" s="922"/>
      <c r="P95" s="123"/>
      <c r="R95" s="125"/>
      <c r="S95" s="371"/>
      <c r="T95" s="371"/>
      <c r="U95" s="920" t="s">
        <v>859</v>
      </c>
      <c r="V95" s="921"/>
      <c r="W95" s="922"/>
      <c r="X95" s="123"/>
      <c r="Z95" s="125"/>
      <c r="AA95" s="371"/>
      <c r="AB95" s="371"/>
      <c r="AC95" s="145"/>
      <c r="AD95" s="159"/>
      <c r="AE95" s="158"/>
      <c r="AF95" s="123"/>
      <c r="AH95" s="125"/>
      <c r="AI95" s="371"/>
      <c r="AJ95" s="371"/>
      <c r="AK95" s="145"/>
      <c r="AL95" s="159"/>
      <c r="AM95" s="158"/>
      <c r="AN95" s="123"/>
    </row>
    <row r="96" spans="2:40" ht="73" customHeight="1">
      <c r="B96" s="125"/>
      <c r="C96" s="371"/>
      <c r="D96" s="371"/>
      <c r="E96" s="173" t="s">
        <v>936</v>
      </c>
      <c r="F96" s="389">
        <v>8500</v>
      </c>
      <c r="G96" s="176" t="s">
        <v>854</v>
      </c>
      <c r="H96" s="123"/>
      <c r="J96" s="125"/>
      <c r="K96" s="371"/>
      <c r="L96" s="371"/>
      <c r="M96" s="173" t="s">
        <v>936</v>
      </c>
      <c r="N96" s="389">
        <v>1500</v>
      </c>
      <c r="O96" s="176" t="s">
        <v>1057</v>
      </c>
      <c r="P96" s="123"/>
      <c r="R96" s="125"/>
      <c r="S96" s="371"/>
      <c r="T96" s="371"/>
      <c r="U96" s="173" t="s">
        <v>936</v>
      </c>
      <c r="V96" s="389">
        <v>13500</v>
      </c>
      <c r="W96" s="176" t="s">
        <v>855</v>
      </c>
      <c r="X96" s="123"/>
      <c r="Z96" s="125"/>
      <c r="AA96" s="371"/>
      <c r="AB96" s="371"/>
      <c r="AC96" s="145"/>
      <c r="AD96" s="159"/>
      <c r="AE96" s="158"/>
      <c r="AF96" s="123"/>
      <c r="AH96" s="125"/>
      <c r="AI96" s="371"/>
      <c r="AJ96" s="371"/>
      <c r="AK96" s="145"/>
      <c r="AL96" s="159"/>
      <c r="AM96" s="158"/>
      <c r="AN96" s="123"/>
    </row>
    <row r="97" spans="2:40" ht="42" customHeight="1">
      <c r="B97" s="125"/>
      <c r="C97" s="371"/>
      <c r="D97" s="371"/>
      <c r="E97" s="173" t="s">
        <v>860</v>
      </c>
      <c r="F97" s="389">
        <v>4600</v>
      </c>
      <c r="G97" s="176" t="s">
        <v>854</v>
      </c>
      <c r="H97" s="123"/>
      <c r="J97" s="125"/>
      <c r="K97" s="371"/>
      <c r="L97" s="371"/>
      <c r="M97" s="173" t="s">
        <v>860</v>
      </c>
      <c r="N97" s="389">
        <v>2050</v>
      </c>
      <c r="O97" s="176" t="s">
        <v>1057</v>
      </c>
      <c r="P97" s="123"/>
      <c r="R97" s="125"/>
      <c r="S97" s="371"/>
      <c r="T97" s="371"/>
      <c r="U97" s="173" t="s">
        <v>860</v>
      </c>
      <c r="V97" s="389">
        <v>2372.06</v>
      </c>
      <c r="W97" s="176" t="s">
        <v>855</v>
      </c>
      <c r="X97" s="123"/>
      <c r="Z97" s="125"/>
      <c r="AA97" s="371"/>
      <c r="AB97" s="371"/>
      <c r="AC97" s="145"/>
      <c r="AD97" s="159"/>
      <c r="AE97" s="158"/>
      <c r="AF97" s="123"/>
      <c r="AH97" s="125"/>
      <c r="AI97" s="371"/>
      <c r="AJ97" s="371"/>
      <c r="AK97" s="145"/>
      <c r="AL97" s="159"/>
      <c r="AM97" s="158"/>
      <c r="AN97" s="123"/>
    </row>
    <row r="98" spans="2:40" ht="37" customHeight="1">
      <c r="B98" s="125"/>
      <c r="C98" s="371"/>
      <c r="D98" s="371"/>
      <c r="E98" s="173" t="s">
        <v>861</v>
      </c>
      <c r="F98" s="389">
        <v>2850</v>
      </c>
      <c r="G98" s="176" t="s">
        <v>854</v>
      </c>
      <c r="H98" s="123"/>
      <c r="J98" s="125"/>
      <c r="K98" s="371"/>
      <c r="L98" s="371"/>
      <c r="M98" s="173" t="s">
        <v>861</v>
      </c>
      <c r="N98" s="389">
        <v>2850</v>
      </c>
      <c r="O98" s="176" t="s">
        <v>1057</v>
      </c>
      <c r="P98" s="123"/>
      <c r="R98" s="125"/>
      <c r="S98" s="371"/>
      <c r="T98" s="371"/>
      <c r="U98" s="173" t="s">
        <v>861</v>
      </c>
      <c r="V98" s="389">
        <v>2473.8000000000002</v>
      </c>
      <c r="W98" s="176" t="s">
        <v>855</v>
      </c>
      <c r="X98" s="123"/>
      <c r="Z98" s="125"/>
      <c r="AA98" s="371"/>
      <c r="AB98" s="371"/>
      <c r="AC98" s="145"/>
      <c r="AD98" s="159"/>
      <c r="AE98" s="158"/>
      <c r="AF98" s="123"/>
      <c r="AH98" s="125"/>
      <c r="AI98" s="371"/>
      <c r="AJ98" s="371"/>
      <c r="AK98" s="145"/>
      <c r="AL98" s="159"/>
      <c r="AM98" s="158"/>
      <c r="AN98" s="123"/>
    </row>
    <row r="99" spans="2:40" ht="22" customHeight="1">
      <c r="B99" s="125"/>
      <c r="C99" s="371"/>
      <c r="D99" s="371"/>
      <c r="E99" s="173" t="s">
        <v>862</v>
      </c>
      <c r="F99" s="389">
        <v>3500</v>
      </c>
      <c r="G99" s="176" t="s">
        <v>854</v>
      </c>
      <c r="H99" s="123"/>
      <c r="J99" s="125"/>
      <c r="K99" s="371"/>
      <c r="L99" s="371"/>
      <c r="M99" s="173" t="s">
        <v>862</v>
      </c>
      <c r="N99" s="389">
        <v>0</v>
      </c>
      <c r="O99" s="176"/>
      <c r="P99" s="123"/>
      <c r="R99" s="125"/>
      <c r="S99" s="371"/>
      <c r="T99" s="371"/>
      <c r="U99" s="173" t="s">
        <v>862</v>
      </c>
      <c r="V99" s="389">
        <v>859.62</v>
      </c>
      <c r="W99" s="176"/>
      <c r="X99" s="123"/>
      <c r="Z99" s="125"/>
      <c r="AA99" s="371"/>
      <c r="AB99" s="371"/>
      <c r="AC99" s="145"/>
      <c r="AD99" s="159"/>
      <c r="AE99" s="158"/>
      <c r="AF99" s="123"/>
      <c r="AH99" s="125"/>
      <c r="AI99" s="371"/>
      <c r="AJ99" s="371"/>
      <c r="AK99" s="145"/>
      <c r="AL99" s="159"/>
      <c r="AM99" s="158"/>
      <c r="AN99" s="123"/>
    </row>
    <row r="100" spans="2:40" ht="22" customHeight="1">
      <c r="B100" s="125"/>
      <c r="C100" s="371"/>
      <c r="D100" s="371"/>
      <c r="E100" s="173" t="s">
        <v>863</v>
      </c>
      <c r="F100" s="389">
        <v>1500</v>
      </c>
      <c r="G100" s="176" t="s">
        <v>855</v>
      </c>
      <c r="H100" s="123"/>
      <c r="J100" s="125"/>
      <c r="K100" s="371"/>
      <c r="L100" s="371"/>
      <c r="M100" s="173" t="s">
        <v>863</v>
      </c>
      <c r="N100" s="389">
        <v>1500</v>
      </c>
      <c r="O100" s="176" t="s">
        <v>855</v>
      </c>
      <c r="P100" s="123"/>
      <c r="R100" s="125"/>
      <c r="S100" s="371"/>
      <c r="T100" s="371"/>
      <c r="U100" s="173" t="s">
        <v>863</v>
      </c>
      <c r="V100" s="389">
        <v>3000</v>
      </c>
      <c r="W100" s="176" t="s">
        <v>855</v>
      </c>
      <c r="X100" s="123"/>
      <c r="Z100" s="125"/>
      <c r="AA100" s="371"/>
      <c r="AB100" s="371"/>
      <c r="AC100" s="145"/>
      <c r="AD100" s="159"/>
      <c r="AE100" s="158"/>
      <c r="AF100" s="123"/>
      <c r="AH100" s="125"/>
      <c r="AI100" s="371"/>
      <c r="AJ100" s="371"/>
      <c r="AK100" s="145"/>
      <c r="AL100" s="159"/>
      <c r="AM100" s="158"/>
      <c r="AN100" s="123"/>
    </row>
    <row r="101" spans="2:40" ht="22" customHeight="1">
      <c r="B101" s="125"/>
      <c r="C101" s="371"/>
      <c r="D101" s="371"/>
      <c r="E101" s="174" t="s">
        <v>829</v>
      </c>
      <c r="F101" s="389">
        <v>1250</v>
      </c>
      <c r="G101" s="176" t="s">
        <v>854</v>
      </c>
      <c r="H101" s="123"/>
      <c r="J101" s="125"/>
      <c r="K101" s="371"/>
      <c r="L101" s="371"/>
      <c r="M101" s="174" t="s">
        <v>829</v>
      </c>
      <c r="N101" s="389">
        <v>1250</v>
      </c>
      <c r="O101" s="176" t="s">
        <v>1057</v>
      </c>
      <c r="P101" s="123"/>
      <c r="R101" s="125"/>
      <c r="S101" s="371"/>
      <c r="T101" s="371"/>
      <c r="U101" s="174" t="s">
        <v>829</v>
      </c>
      <c r="V101" s="389">
        <v>1381.73</v>
      </c>
      <c r="W101" s="176" t="s">
        <v>855</v>
      </c>
      <c r="X101" s="123"/>
      <c r="Z101" s="125"/>
      <c r="AA101" s="371"/>
      <c r="AB101" s="371"/>
      <c r="AC101" s="145"/>
      <c r="AD101" s="159"/>
      <c r="AE101" s="158"/>
      <c r="AF101" s="123"/>
      <c r="AH101" s="125"/>
      <c r="AI101" s="371"/>
      <c r="AJ101" s="371"/>
      <c r="AK101" s="145"/>
      <c r="AL101" s="159"/>
      <c r="AM101" s="158"/>
      <c r="AN101" s="123"/>
    </row>
    <row r="102" spans="2:40" ht="22" customHeight="1">
      <c r="B102" s="125"/>
      <c r="C102" s="371"/>
      <c r="D102" s="371"/>
      <c r="E102" s="172" t="s">
        <v>830</v>
      </c>
      <c r="F102" s="390">
        <f>F101+F100+F99+F98+F97+F96</f>
        <v>22200</v>
      </c>
      <c r="G102" s="176"/>
      <c r="H102" s="123"/>
      <c r="J102" s="125"/>
      <c r="K102" s="371"/>
      <c r="L102" s="371"/>
      <c r="M102" s="172" t="s">
        <v>830</v>
      </c>
      <c r="N102" s="390">
        <f>SUM(N96:N101)</f>
        <v>9150</v>
      </c>
      <c r="O102" s="176"/>
      <c r="P102" s="123"/>
      <c r="R102" s="125"/>
      <c r="S102" s="371"/>
      <c r="T102" s="371"/>
      <c r="U102" s="172" t="s">
        <v>830</v>
      </c>
      <c r="V102" s="390">
        <f>SUM(V96:V101)</f>
        <v>23587.21</v>
      </c>
      <c r="W102" s="176"/>
      <c r="X102" s="123"/>
      <c r="Z102" s="125"/>
      <c r="AA102" s="371"/>
      <c r="AB102" s="371"/>
      <c r="AC102" s="145"/>
      <c r="AD102" s="159"/>
      <c r="AE102" s="158"/>
      <c r="AF102" s="123"/>
      <c r="AH102" s="125"/>
      <c r="AI102" s="371"/>
      <c r="AJ102" s="371"/>
      <c r="AK102" s="145"/>
      <c r="AL102" s="159"/>
      <c r="AM102" s="158"/>
      <c r="AN102" s="123"/>
    </row>
    <row r="103" spans="2:40" ht="32" customHeight="1">
      <c r="B103" s="125"/>
      <c r="C103" s="371"/>
      <c r="D103" s="371"/>
      <c r="E103" s="920" t="s">
        <v>836</v>
      </c>
      <c r="F103" s="921"/>
      <c r="G103" s="922"/>
      <c r="H103" s="123"/>
      <c r="J103" s="125"/>
      <c r="K103" s="371"/>
      <c r="L103" s="371"/>
      <c r="M103" s="920" t="s">
        <v>836</v>
      </c>
      <c r="N103" s="921"/>
      <c r="O103" s="922"/>
      <c r="P103" s="123"/>
      <c r="R103" s="125"/>
      <c r="S103" s="371"/>
      <c r="T103" s="371"/>
      <c r="U103" s="920" t="s">
        <v>836</v>
      </c>
      <c r="V103" s="921"/>
      <c r="W103" s="922"/>
      <c r="X103" s="123"/>
      <c r="Z103" s="125"/>
      <c r="AA103" s="371"/>
      <c r="AB103" s="371"/>
      <c r="AC103" s="145"/>
      <c r="AD103" s="159"/>
      <c r="AE103" s="158"/>
      <c r="AF103" s="123"/>
      <c r="AH103" s="125"/>
      <c r="AI103" s="371"/>
      <c r="AJ103" s="371"/>
      <c r="AK103" s="145"/>
      <c r="AL103" s="159"/>
      <c r="AM103" s="158"/>
      <c r="AN103" s="123"/>
    </row>
    <row r="104" spans="2:40" ht="40" customHeight="1">
      <c r="B104" s="125"/>
      <c r="C104" s="371"/>
      <c r="D104" s="371"/>
      <c r="E104" s="174" t="s">
        <v>864</v>
      </c>
      <c r="F104" s="389">
        <v>2250</v>
      </c>
      <c r="G104" s="176" t="s">
        <v>854</v>
      </c>
      <c r="H104" s="123"/>
      <c r="J104" s="125"/>
      <c r="K104" s="371"/>
      <c r="L104" s="371"/>
      <c r="M104" s="174" t="s">
        <v>864</v>
      </c>
      <c r="N104" s="389">
        <v>4000</v>
      </c>
      <c r="O104" s="176" t="s">
        <v>1057</v>
      </c>
      <c r="P104" s="123"/>
      <c r="R104" s="125"/>
      <c r="S104" s="371"/>
      <c r="T104" s="371"/>
      <c r="U104" s="174" t="s">
        <v>864</v>
      </c>
      <c r="V104" s="389">
        <v>5668.03</v>
      </c>
      <c r="W104" s="176" t="s">
        <v>855</v>
      </c>
      <c r="X104" s="123"/>
      <c r="Z104" s="125"/>
      <c r="AA104" s="371"/>
      <c r="AB104" s="371"/>
      <c r="AC104" s="145"/>
      <c r="AD104" s="159"/>
      <c r="AE104" s="158"/>
      <c r="AF104" s="123"/>
      <c r="AH104" s="125"/>
      <c r="AI104" s="371"/>
      <c r="AJ104" s="371"/>
      <c r="AK104" s="145"/>
      <c r="AL104" s="159"/>
      <c r="AM104" s="158"/>
      <c r="AN104" s="123"/>
    </row>
    <row r="105" spans="2:40" ht="22" customHeight="1">
      <c r="B105" s="125"/>
      <c r="C105" s="371"/>
      <c r="D105" s="371"/>
      <c r="E105" s="174" t="s">
        <v>837</v>
      </c>
      <c r="F105" s="389">
        <v>3500</v>
      </c>
      <c r="G105" s="176" t="s">
        <v>854</v>
      </c>
      <c r="H105" s="123"/>
      <c r="J105" s="125"/>
      <c r="K105" s="371"/>
      <c r="L105" s="371"/>
      <c r="M105" s="174" t="s">
        <v>837</v>
      </c>
      <c r="N105" s="389">
        <v>3500</v>
      </c>
      <c r="O105" s="176" t="s">
        <v>1057</v>
      </c>
      <c r="P105" s="123"/>
      <c r="R105" s="125"/>
      <c r="S105" s="371"/>
      <c r="T105" s="371"/>
      <c r="U105" s="174" t="s">
        <v>837</v>
      </c>
      <c r="V105" s="389">
        <v>2521.6</v>
      </c>
      <c r="W105" s="176" t="s">
        <v>855</v>
      </c>
      <c r="X105" s="123"/>
      <c r="Z105" s="125"/>
      <c r="AA105" s="371"/>
      <c r="AB105" s="371"/>
      <c r="AC105" s="145"/>
      <c r="AD105" s="159"/>
      <c r="AE105" s="158"/>
      <c r="AF105" s="123"/>
      <c r="AH105" s="125"/>
      <c r="AI105" s="371"/>
      <c r="AJ105" s="371"/>
      <c r="AK105" s="145"/>
      <c r="AL105" s="159"/>
      <c r="AM105" s="158"/>
      <c r="AN105" s="123"/>
    </row>
    <row r="106" spans="2:40" ht="29" customHeight="1">
      <c r="B106" s="125"/>
      <c r="C106" s="371"/>
      <c r="D106" s="371"/>
      <c r="E106" s="174" t="s">
        <v>829</v>
      </c>
      <c r="F106" s="389">
        <v>1500</v>
      </c>
      <c r="G106" s="176" t="s">
        <v>854</v>
      </c>
      <c r="H106" s="123"/>
      <c r="J106" s="125"/>
      <c r="K106" s="371"/>
      <c r="L106" s="371"/>
      <c r="M106" s="174" t="s">
        <v>829</v>
      </c>
      <c r="N106" s="389">
        <v>1500</v>
      </c>
      <c r="O106" s="176" t="s">
        <v>1057</v>
      </c>
      <c r="P106" s="123"/>
      <c r="R106" s="125"/>
      <c r="S106" s="371"/>
      <c r="T106" s="371"/>
      <c r="U106" s="174" t="s">
        <v>829</v>
      </c>
      <c r="V106" s="389">
        <v>293.62</v>
      </c>
      <c r="W106" s="176" t="s">
        <v>1130</v>
      </c>
      <c r="X106" s="123"/>
      <c r="Z106" s="125"/>
      <c r="AA106" s="371"/>
      <c r="AB106" s="371"/>
      <c r="AC106" s="145"/>
      <c r="AD106" s="159"/>
      <c r="AE106" s="158"/>
      <c r="AF106" s="123"/>
      <c r="AH106" s="125"/>
      <c r="AI106" s="371"/>
      <c r="AJ106" s="371"/>
      <c r="AK106" s="145"/>
      <c r="AL106" s="159"/>
      <c r="AM106" s="158"/>
      <c r="AN106" s="123"/>
    </row>
    <row r="107" spans="2:40" ht="22" customHeight="1">
      <c r="B107" s="125"/>
      <c r="C107" s="371"/>
      <c r="D107" s="371"/>
      <c r="E107" s="172" t="s">
        <v>830</v>
      </c>
      <c r="F107" s="390">
        <f>F106+F105+F104</f>
        <v>7250</v>
      </c>
      <c r="G107" s="178"/>
      <c r="H107" s="123"/>
      <c r="J107" s="125"/>
      <c r="K107" s="371"/>
      <c r="L107" s="371"/>
      <c r="M107" s="172" t="s">
        <v>830</v>
      </c>
      <c r="N107" s="390">
        <f>N106+N105+N104</f>
        <v>9000</v>
      </c>
      <c r="O107" s="178"/>
      <c r="P107" s="123"/>
      <c r="R107" s="125"/>
      <c r="S107" s="371"/>
      <c r="T107" s="371"/>
      <c r="U107" s="172" t="s">
        <v>830</v>
      </c>
      <c r="V107" s="390">
        <f>V106+V105+V104</f>
        <v>8483.25</v>
      </c>
      <c r="W107" s="178"/>
      <c r="X107" s="123"/>
      <c r="Z107" s="125"/>
      <c r="AA107" s="371"/>
      <c r="AB107" s="371"/>
      <c r="AC107" s="145"/>
      <c r="AD107" s="159"/>
      <c r="AE107" s="158"/>
      <c r="AF107" s="123"/>
      <c r="AH107" s="125"/>
      <c r="AI107" s="371"/>
      <c r="AJ107" s="371"/>
      <c r="AK107" s="145"/>
      <c r="AL107" s="159"/>
      <c r="AM107" s="158"/>
      <c r="AN107" s="123"/>
    </row>
    <row r="108" spans="2:40" ht="47" customHeight="1">
      <c r="B108" s="125"/>
      <c r="C108" s="371"/>
      <c r="D108" s="371"/>
      <c r="E108" s="920" t="s">
        <v>838</v>
      </c>
      <c r="F108" s="921"/>
      <c r="G108" s="922"/>
      <c r="H108" s="123"/>
      <c r="J108" s="125"/>
      <c r="K108" s="371"/>
      <c r="L108" s="371"/>
      <c r="M108" s="920" t="s">
        <v>838</v>
      </c>
      <c r="N108" s="921"/>
      <c r="O108" s="922"/>
      <c r="P108" s="123"/>
      <c r="R108" s="125"/>
      <c r="S108" s="371"/>
      <c r="T108" s="371"/>
      <c r="U108" s="920" t="s">
        <v>838</v>
      </c>
      <c r="V108" s="921"/>
      <c r="W108" s="922"/>
      <c r="X108" s="123"/>
      <c r="Z108" s="125"/>
      <c r="AA108" s="371"/>
      <c r="AB108" s="371"/>
      <c r="AC108" s="145"/>
      <c r="AD108" s="159"/>
      <c r="AE108" s="158"/>
      <c r="AF108" s="123"/>
      <c r="AH108" s="125"/>
      <c r="AI108" s="371"/>
      <c r="AJ108" s="371"/>
      <c r="AK108" s="145"/>
      <c r="AL108" s="159"/>
      <c r="AM108" s="158"/>
      <c r="AN108" s="123"/>
    </row>
    <row r="109" spans="2:40" ht="56" customHeight="1">
      <c r="B109" s="125"/>
      <c r="C109" s="371"/>
      <c r="D109" s="371"/>
      <c r="E109" s="173" t="s">
        <v>865</v>
      </c>
      <c r="F109" s="389">
        <v>3600</v>
      </c>
      <c r="G109" s="176" t="s">
        <v>854</v>
      </c>
      <c r="H109" s="123"/>
      <c r="J109" s="125"/>
      <c r="K109" s="371"/>
      <c r="L109" s="371"/>
      <c r="M109" s="173" t="s">
        <v>865</v>
      </c>
      <c r="N109" s="389">
        <v>7850</v>
      </c>
      <c r="O109" s="176" t="s">
        <v>1057</v>
      </c>
      <c r="P109" s="123"/>
      <c r="R109" s="125"/>
      <c r="S109" s="371"/>
      <c r="T109" s="371"/>
      <c r="U109" s="173" t="s">
        <v>865</v>
      </c>
      <c r="V109" s="389">
        <v>488.25</v>
      </c>
      <c r="W109" s="176" t="s">
        <v>1130</v>
      </c>
      <c r="X109" s="123"/>
      <c r="Z109" s="125"/>
      <c r="AA109" s="371"/>
      <c r="AB109" s="371"/>
      <c r="AC109" s="145"/>
      <c r="AD109" s="159"/>
      <c r="AE109" s="158"/>
      <c r="AF109" s="123"/>
      <c r="AH109" s="125"/>
      <c r="AI109" s="371"/>
      <c r="AJ109" s="371"/>
      <c r="AK109" s="145"/>
      <c r="AL109" s="159"/>
      <c r="AM109" s="158"/>
      <c r="AN109" s="123"/>
    </row>
    <row r="110" spans="2:40" ht="36" customHeight="1">
      <c r="B110" s="125"/>
      <c r="C110" s="371"/>
      <c r="D110" s="371"/>
      <c r="E110" s="173" t="s">
        <v>866</v>
      </c>
      <c r="F110" s="389">
        <v>2500</v>
      </c>
      <c r="G110" s="176" t="s">
        <v>854</v>
      </c>
      <c r="H110" s="123"/>
      <c r="J110" s="125"/>
      <c r="K110" s="371"/>
      <c r="L110" s="371"/>
      <c r="M110" s="173" t="s">
        <v>866</v>
      </c>
      <c r="N110" s="389">
        <v>2500</v>
      </c>
      <c r="O110" s="176" t="s">
        <v>1057</v>
      </c>
      <c r="P110" s="123"/>
      <c r="R110" s="125"/>
      <c r="S110" s="371"/>
      <c r="T110" s="371"/>
      <c r="U110" s="173" t="s">
        <v>866</v>
      </c>
      <c r="V110" s="389">
        <v>6070.07</v>
      </c>
      <c r="W110" s="176" t="s">
        <v>855</v>
      </c>
      <c r="X110" s="123"/>
      <c r="Z110" s="125"/>
      <c r="AA110" s="371"/>
      <c r="AB110" s="371"/>
      <c r="AC110" s="145"/>
      <c r="AD110" s="159"/>
      <c r="AE110" s="158"/>
      <c r="AF110" s="123"/>
      <c r="AH110" s="125"/>
      <c r="AI110" s="371"/>
      <c r="AJ110" s="371"/>
      <c r="AK110" s="145"/>
      <c r="AL110" s="159"/>
      <c r="AM110" s="158"/>
      <c r="AN110" s="123"/>
    </row>
    <row r="111" spans="2:40" ht="54" customHeight="1">
      <c r="B111" s="125"/>
      <c r="C111" s="371"/>
      <c r="D111" s="371"/>
      <c r="E111" s="173" t="s">
        <v>839</v>
      </c>
      <c r="F111" s="389">
        <v>6500</v>
      </c>
      <c r="G111" s="176" t="s">
        <v>854</v>
      </c>
      <c r="H111" s="123"/>
      <c r="J111" s="125"/>
      <c r="K111" s="371"/>
      <c r="L111" s="371"/>
      <c r="M111" s="173" t="s">
        <v>839</v>
      </c>
      <c r="N111" s="389">
        <v>4150</v>
      </c>
      <c r="O111" s="176" t="s">
        <v>1057</v>
      </c>
      <c r="P111" s="123"/>
      <c r="R111" s="125"/>
      <c r="S111" s="371"/>
      <c r="T111" s="371"/>
      <c r="U111" s="173" t="s">
        <v>839</v>
      </c>
      <c r="V111" s="389">
        <v>13278.77</v>
      </c>
      <c r="W111" s="176" t="s">
        <v>855</v>
      </c>
      <c r="X111" s="123"/>
      <c r="Z111" s="125"/>
      <c r="AA111" s="371"/>
      <c r="AB111" s="371"/>
      <c r="AC111" s="145"/>
      <c r="AD111" s="159"/>
      <c r="AE111" s="158"/>
      <c r="AF111" s="123"/>
      <c r="AH111" s="125"/>
      <c r="AI111" s="371"/>
      <c r="AJ111" s="371"/>
      <c r="AK111" s="145"/>
      <c r="AL111" s="159"/>
      <c r="AM111" s="158"/>
      <c r="AN111" s="123"/>
    </row>
    <row r="112" spans="2:40" ht="22" customHeight="1">
      <c r="B112" s="125"/>
      <c r="C112" s="371"/>
      <c r="D112" s="371"/>
      <c r="E112" s="174" t="s">
        <v>827</v>
      </c>
      <c r="F112" s="389">
        <v>3900</v>
      </c>
      <c r="G112" s="176" t="s">
        <v>855</v>
      </c>
      <c r="H112" s="123"/>
      <c r="J112" s="125"/>
      <c r="K112" s="371"/>
      <c r="L112" s="371"/>
      <c r="M112" s="174" t="s">
        <v>827</v>
      </c>
      <c r="N112" s="389">
        <v>3900</v>
      </c>
      <c r="O112" s="176" t="s">
        <v>855</v>
      </c>
      <c r="P112" s="123"/>
      <c r="R112" s="125"/>
      <c r="S112" s="371"/>
      <c r="T112" s="371"/>
      <c r="U112" s="174" t="s">
        <v>827</v>
      </c>
      <c r="V112" s="389">
        <v>3900.8</v>
      </c>
      <c r="W112" s="176" t="s">
        <v>855</v>
      </c>
      <c r="X112" s="123"/>
      <c r="Z112" s="125"/>
      <c r="AA112" s="371"/>
      <c r="AB112" s="371"/>
      <c r="AC112" s="145"/>
      <c r="AD112" s="159"/>
      <c r="AE112" s="158"/>
      <c r="AF112" s="123"/>
      <c r="AH112" s="125"/>
      <c r="AI112" s="371"/>
      <c r="AJ112" s="371"/>
      <c r="AK112" s="145"/>
      <c r="AL112" s="159"/>
      <c r="AM112" s="158"/>
      <c r="AN112" s="123"/>
    </row>
    <row r="113" spans="2:40" ht="22" customHeight="1">
      <c r="B113" s="125"/>
      <c r="C113" s="371"/>
      <c r="D113" s="371"/>
      <c r="E113" s="174" t="s">
        <v>828</v>
      </c>
      <c r="F113" s="389">
        <v>1650</v>
      </c>
      <c r="G113" s="176" t="s">
        <v>855</v>
      </c>
      <c r="H113" s="123"/>
      <c r="J113" s="125"/>
      <c r="K113" s="371"/>
      <c r="L113" s="371"/>
      <c r="M113" s="174" t="s">
        <v>828</v>
      </c>
      <c r="N113" s="389">
        <v>1650</v>
      </c>
      <c r="O113" s="176" t="s">
        <v>855</v>
      </c>
      <c r="P113" s="123"/>
      <c r="R113" s="125"/>
      <c r="S113" s="371"/>
      <c r="T113" s="371"/>
      <c r="U113" s="174" t="s">
        <v>828</v>
      </c>
      <c r="V113" s="389">
        <v>1659.25</v>
      </c>
      <c r="W113" s="176" t="s">
        <v>855</v>
      </c>
      <c r="X113" s="123"/>
      <c r="Z113" s="125"/>
      <c r="AA113" s="371"/>
      <c r="AB113" s="371"/>
      <c r="AC113" s="145"/>
      <c r="AD113" s="159"/>
      <c r="AE113" s="158"/>
      <c r="AF113" s="123"/>
      <c r="AH113" s="125"/>
      <c r="AI113" s="371"/>
      <c r="AJ113" s="371"/>
      <c r="AK113" s="145"/>
      <c r="AL113" s="159"/>
      <c r="AM113" s="158"/>
      <c r="AN113" s="123"/>
    </row>
    <row r="114" spans="2:40" ht="22" customHeight="1">
      <c r="B114" s="125"/>
      <c r="C114" s="371"/>
      <c r="D114" s="371"/>
      <c r="E114" s="173" t="s">
        <v>863</v>
      </c>
      <c r="F114" s="389">
        <v>10500</v>
      </c>
      <c r="G114" s="176" t="s">
        <v>855</v>
      </c>
      <c r="H114" s="123"/>
      <c r="J114" s="125"/>
      <c r="K114" s="371"/>
      <c r="L114" s="371"/>
      <c r="M114" s="173" t="s">
        <v>863</v>
      </c>
      <c r="N114" s="389">
        <v>10500</v>
      </c>
      <c r="O114" s="176" t="s">
        <v>855</v>
      </c>
      <c r="P114" s="123"/>
      <c r="R114" s="125"/>
      <c r="S114" s="371"/>
      <c r="T114" s="371"/>
      <c r="U114" s="173" t="s">
        <v>863</v>
      </c>
      <c r="V114" s="389">
        <v>17496.22</v>
      </c>
      <c r="W114" s="176" t="s">
        <v>855</v>
      </c>
      <c r="X114" s="123"/>
      <c r="Z114" s="125"/>
      <c r="AA114" s="371"/>
      <c r="AB114" s="371"/>
      <c r="AC114" s="145"/>
      <c r="AD114" s="159"/>
      <c r="AE114" s="158"/>
      <c r="AF114" s="123"/>
      <c r="AH114" s="125"/>
      <c r="AI114" s="371"/>
      <c r="AJ114" s="371"/>
      <c r="AK114" s="145"/>
      <c r="AL114" s="159"/>
      <c r="AM114" s="158"/>
      <c r="AN114" s="123"/>
    </row>
    <row r="115" spans="2:40" ht="22" customHeight="1">
      <c r="B115" s="125"/>
      <c r="C115" s="371"/>
      <c r="D115" s="371"/>
      <c r="E115" s="160" t="s">
        <v>830</v>
      </c>
      <c r="F115" s="390">
        <f>F114+F113+F112+F111+F110+F109</f>
        <v>28650</v>
      </c>
      <c r="G115" s="176"/>
      <c r="H115" s="123"/>
      <c r="J115" s="125"/>
      <c r="K115" s="371"/>
      <c r="L115" s="371"/>
      <c r="M115" s="160" t="s">
        <v>830</v>
      </c>
      <c r="N115" s="390">
        <f>SUM(N109:N114)</f>
        <v>30550</v>
      </c>
      <c r="O115" s="176"/>
      <c r="P115" s="123"/>
      <c r="R115" s="125"/>
      <c r="S115" s="371"/>
      <c r="T115" s="371"/>
      <c r="U115" s="160" t="s">
        <v>830</v>
      </c>
      <c r="V115" s="390">
        <f>SUM(V109:V114)</f>
        <v>42893.36</v>
      </c>
      <c r="W115" s="176"/>
      <c r="X115" s="123"/>
      <c r="Z115" s="125"/>
      <c r="AA115" s="371"/>
      <c r="AB115" s="371"/>
      <c r="AC115" s="145"/>
      <c r="AD115" s="159"/>
      <c r="AE115" s="158"/>
      <c r="AF115" s="123"/>
      <c r="AH115" s="125"/>
      <c r="AI115" s="371"/>
      <c r="AJ115" s="371"/>
      <c r="AK115" s="145"/>
      <c r="AL115" s="159"/>
      <c r="AM115" s="158"/>
      <c r="AN115" s="123"/>
    </row>
    <row r="116" spans="2:40" ht="22" customHeight="1">
      <c r="B116" s="125"/>
      <c r="C116" s="371"/>
      <c r="D116" s="371"/>
      <c r="E116" s="149" t="s">
        <v>867</v>
      </c>
      <c r="F116" s="394">
        <f>F115+F107+F102</f>
        <v>58100</v>
      </c>
      <c r="G116" s="179"/>
      <c r="H116" s="123"/>
      <c r="J116" s="125"/>
      <c r="K116" s="371"/>
      <c r="L116" s="371"/>
      <c r="M116" s="149" t="s">
        <v>867</v>
      </c>
      <c r="N116" s="394">
        <f>N115+N107+N102</f>
        <v>48700</v>
      </c>
      <c r="O116" s="179"/>
      <c r="P116" s="123"/>
      <c r="R116" s="125"/>
      <c r="S116" s="371"/>
      <c r="T116" s="371"/>
      <c r="U116" s="149" t="s">
        <v>867</v>
      </c>
      <c r="V116" s="394">
        <f>V115+V107+V102</f>
        <v>74963.820000000007</v>
      </c>
      <c r="W116" s="179"/>
      <c r="X116" s="123"/>
      <c r="Z116" s="125"/>
      <c r="AA116" s="371"/>
      <c r="AB116" s="371"/>
      <c r="AC116" s="145"/>
      <c r="AD116" s="159"/>
      <c r="AE116" s="158"/>
      <c r="AF116" s="123"/>
      <c r="AH116" s="125"/>
      <c r="AI116" s="371"/>
      <c r="AJ116" s="371"/>
      <c r="AK116" s="145"/>
      <c r="AL116" s="159"/>
      <c r="AM116" s="158"/>
      <c r="AN116" s="123"/>
    </row>
    <row r="117" spans="2:40" ht="22" customHeight="1">
      <c r="B117" s="125"/>
      <c r="C117" s="371"/>
      <c r="D117" s="371"/>
      <c r="E117" s="149" t="s">
        <v>868</v>
      </c>
      <c r="F117" s="394">
        <f>F116+F94</f>
        <v>2642033.1799999997</v>
      </c>
      <c r="G117" s="180"/>
      <c r="H117" s="123"/>
      <c r="J117" s="125"/>
      <c r="K117" s="371"/>
      <c r="L117" s="371"/>
      <c r="M117" s="149" t="s">
        <v>868</v>
      </c>
      <c r="N117" s="394">
        <f>N116+N94</f>
        <v>3575549.91</v>
      </c>
      <c r="O117" s="180"/>
      <c r="P117" s="123"/>
      <c r="R117" s="125"/>
      <c r="S117" s="371"/>
      <c r="T117" s="371"/>
      <c r="U117" s="149" t="s">
        <v>868</v>
      </c>
      <c r="V117" s="394">
        <f>V116+V94</f>
        <v>3271864.1799999997</v>
      </c>
      <c r="W117" s="180"/>
      <c r="X117" s="123"/>
      <c r="Z117" s="125"/>
      <c r="AA117" s="371"/>
      <c r="AB117" s="371"/>
      <c r="AC117" s="145"/>
      <c r="AD117" s="159"/>
      <c r="AE117" s="158"/>
      <c r="AF117" s="123"/>
      <c r="AH117" s="125"/>
      <c r="AI117" s="371"/>
      <c r="AJ117" s="371"/>
      <c r="AK117" s="145"/>
      <c r="AL117" s="159"/>
      <c r="AM117" s="158"/>
      <c r="AN117" s="123"/>
    </row>
    <row r="118" spans="2:40" ht="22" customHeight="1">
      <c r="B118" s="125"/>
      <c r="C118" s="371"/>
      <c r="D118" s="371"/>
      <c r="E118" s="172" t="s">
        <v>842</v>
      </c>
      <c r="F118" s="157"/>
      <c r="G118" s="176"/>
      <c r="H118" s="123"/>
      <c r="J118" s="125"/>
      <c r="K118" s="371"/>
      <c r="L118" s="371"/>
      <c r="M118" s="172" t="s">
        <v>842</v>
      </c>
      <c r="N118" s="157"/>
      <c r="O118" s="176"/>
      <c r="P118" s="123"/>
      <c r="R118" s="125"/>
      <c r="S118" s="371"/>
      <c r="T118" s="371"/>
      <c r="U118" s="172" t="s">
        <v>842</v>
      </c>
      <c r="V118" s="157"/>
      <c r="W118" s="176"/>
      <c r="X118" s="123"/>
      <c r="Z118" s="125"/>
      <c r="AA118" s="371"/>
      <c r="AB118" s="371"/>
      <c r="AC118" s="145"/>
      <c r="AD118" s="159"/>
      <c r="AE118" s="158"/>
      <c r="AF118" s="123"/>
      <c r="AH118" s="125"/>
      <c r="AI118" s="371"/>
      <c r="AJ118" s="371"/>
      <c r="AK118" s="145"/>
      <c r="AL118" s="159"/>
      <c r="AM118" s="158"/>
      <c r="AN118" s="123"/>
    </row>
    <row r="119" spans="2:40" ht="22" customHeight="1">
      <c r="B119" s="125"/>
      <c r="C119" s="371"/>
      <c r="D119" s="371"/>
      <c r="E119" s="174" t="s">
        <v>843</v>
      </c>
      <c r="F119" s="389">
        <v>156979</v>
      </c>
      <c r="G119" s="176" t="s">
        <v>854</v>
      </c>
      <c r="H119" s="123"/>
      <c r="J119" s="125"/>
      <c r="K119" s="371"/>
      <c r="L119" s="371"/>
      <c r="M119" s="174" t="s">
        <v>843</v>
      </c>
      <c r="N119" s="389">
        <v>160433</v>
      </c>
      <c r="O119" s="176" t="s">
        <v>1057</v>
      </c>
      <c r="P119" s="123"/>
      <c r="R119" s="125"/>
      <c r="S119" s="371"/>
      <c r="T119" s="371"/>
      <c r="U119" s="174" t="s">
        <v>843</v>
      </c>
      <c r="V119" s="389">
        <v>166190.32</v>
      </c>
      <c r="W119" s="176" t="s">
        <v>855</v>
      </c>
      <c r="X119" s="123"/>
      <c r="Z119" s="125"/>
      <c r="AA119" s="371"/>
      <c r="AB119" s="371"/>
      <c r="AC119" s="145"/>
      <c r="AD119" s="159"/>
      <c r="AE119" s="158"/>
      <c r="AF119" s="123"/>
      <c r="AH119" s="125"/>
      <c r="AI119" s="371"/>
      <c r="AJ119" s="371"/>
      <c r="AK119" s="145"/>
      <c r="AL119" s="159"/>
      <c r="AM119" s="158"/>
      <c r="AN119" s="123"/>
    </row>
    <row r="120" spans="2:40" ht="22" customHeight="1">
      <c r="B120" s="125"/>
      <c r="C120" s="371"/>
      <c r="D120" s="371"/>
      <c r="E120" s="173" t="s">
        <v>844</v>
      </c>
      <c r="F120" s="389">
        <v>2500</v>
      </c>
      <c r="G120" s="176" t="s">
        <v>854</v>
      </c>
      <c r="H120" s="123"/>
      <c r="J120" s="125"/>
      <c r="K120" s="371"/>
      <c r="L120" s="371"/>
      <c r="M120" s="173" t="s">
        <v>844</v>
      </c>
      <c r="N120" s="389">
        <v>2500</v>
      </c>
      <c r="O120" s="176" t="s">
        <v>1057</v>
      </c>
      <c r="P120" s="123"/>
      <c r="R120" s="125"/>
      <c r="S120" s="371"/>
      <c r="T120" s="371"/>
      <c r="U120" s="173" t="s">
        <v>844</v>
      </c>
      <c r="V120" s="389">
        <v>0</v>
      </c>
      <c r="W120" s="176"/>
      <c r="X120" s="123"/>
      <c r="Z120" s="125"/>
      <c r="AA120" s="371"/>
      <c r="AB120" s="371"/>
      <c r="AC120" s="145"/>
      <c r="AD120" s="159"/>
      <c r="AE120" s="158"/>
      <c r="AF120" s="123"/>
      <c r="AH120" s="125"/>
      <c r="AI120" s="371"/>
      <c r="AJ120" s="371"/>
      <c r="AK120" s="145"/>
      <c r="AL120" s="159"/>
      <c r="AM120" s="158"/>
      <c r="AN120" s="123"/>
    </row>
    <row r="121" spans="2:40" ht="22" customHeight="1">
      <c r="B121" s="125"/>
      <c r="C121" s="371"/>
      <c r="D121" s="371"/>
      <c r="E121" s="173" t="s">
        <v>845</v>
      </c>
      <c r="F121" s="389">
        <v>300</v>
      </c>
      <c r="G121" s="176" t="s">
        <v>854</v>
      </c>
      <c r="H121" s="123"/>
      <c r="J121" s="125"/>
      <c r="K121" s="371"/>
      <c r="L121" s="371"/>
      <c r="M121" s="173" t="s">
        <v>845</v>
      </c>
      <c r="N121" s="389">
        <v>300</v>
      </c>
      <c r="O121" s="176" t="s">
        <v>1057</v>
      </c>
      <c r="P121" s="123"/>
      <c r="R121" s="125"/>
      <c r="S121" s="371"/>
      <c r="T121" s="371"/>
      <c r="U121" s="173" t="s">
        <v>845</v>
      </c>
      <c r="V121" s="389">
        <f>5683.87-988.22-245.62-0.42</f>
        <v>4449.6099999999997</v>
      </c>
      <c r="W121" s="176" t="s">
        <v>855</v>
      </c>
      <c r="X121" s="123"/>
      <c r="Z121" s="125"/>
      <c r="AA121" s="371"/>
      <c r="AB121" s="371"/>
      <c r="AC121" s="145"/>
      <c r="AD121" s="159"/>
      <c r="AE121" s="158"/>
      <c r="AF121" s="123"/>
      <c r="AH121" s="125"/>
      <c r="AI121" s="371"/>
      <c r="AJ121" s="371"/>
      <c r="AK121" s="145"/>
      <c r="AL121" s="159"/>
      <c r="AM121" s="158"/>
      <c r="AN121" s="123"/>
    </row>
    <row r="122" spans="2:40" ht="22" customHeight="1">
      <c r="B122" s="125"/>
      <c r="C122" s="371"/>
      <c r="D122" s="371"/>
      <c r="E122" s="173" t="s">
        <v>846</v>
      </c>
      <c r="F122" s="389">
        <v>0</v>
      </c>
      <c r="G122" s="176"/>
      <c r="H122" s="123"/>
      <c r="J122" s="125"/>
      <c r="K122" s="371"/>
      <c r="L122" s="371"/>
      <c r="M122" s="173" t="s">
        <v>846</v>
      </c>
      <c r="N122" s="389">
        <v>0</v>
      </c>
      <c r="O122" s="176"/>
      <c r="P122" s="123"/>
      <c r="R122" s="125"/>
      <c r="S122" s="371"/>
      <c r="T122" s="371"/>
      <c r="U122" s="173" t="s">
        <v>846</v>
      </c>
      <c r="V122" s="389">
        <v>6919.27</v>
      </c>
      <c r="W122" s="176" t="s">
        <v>855</v>
      </c>
      <c r="X122" s="123"/>
      <c r="Z122" s="125"/>
      <c r="AA122" s="371"/>
      <c r="AB122" s="371"/>
      <c r="AC122" s="145"/>
      <c r="AD122" s="159"/>
      <c r="AE122" s="158"/>
      <c r="AF122" s="123"/>
      <c r="AH122" s="125"/>
      <c r="AI122" s="371"/>
      <c r="AJ122" s="371"/>
      <c r="AK122" s="145"/>
      <c r="AL122" s="159"/>
      <c r="AM122" s="158"/>
      <c r="AN122" s="123"/>
    </row>
    <row r="123" spans="2:40" ht="32" customHeight="1">
      <c r="B123" s="125"/>
      <c r="C123" s="371"/>
      <c r="D123" s="371"/>
      <c r="E123" s="173" t="s">
        <v>847</v>
      </c>
      <c r="F123" s="389">
        <v>1600</v>
      </c>
      <c r="G123" s="176" t="s">
        <v>854</v>
      </c>
      <c r="H123" s="123"/>
      <c r="J123" s="125"/>
      <c r="K123" s="371"/>
      <c r="L123" s="371"/>
      <c r="M123" s="173" t="s">
        <v>847</v>
      </c>
      <c r="N123" s="389">
        <v>1600</v>
      </c>
      <c r="O123" s="176" t="s">
        <v>1057</v>
      </c>
      <c r="P123" s="123"/>
      <c r="R123" s="125"/>
      <c r="S123" s="371"/>
      <c r="T123" s="371"/>
      <c r="U123" s="173" t="s">
        <v>847</v>
      </c>
      <c r="V123" s="389">
        <v>0</v>
      </c>
      <c r="W123" s="176"/>
      <c r="X123" s="123"/>
      <c r="Z123" s="125"/>
      <c r="AA123" s="371"/>
      <c r="AB123" s="371"/>
      <c r="AC123" s="145"/>
      <c r="AD123" s="159"/>
      <c r="AE123" s="158"/>
      <c r="AF123" s="123"/>
      <c r="AH123" s="125"/>
      <c r="AI123" s="371"/>
      <c r="AJ123" s="371"/>
      <c r="AK123" s="145"/>
      <c r="AL123" s="159"/>
      <c r="AM123" s="158"/>
      <c r="AN123" s="123"/>
    </row>
    <row r="124" spans="2:40" ht="22" customHeight="1">
      <c r="B124" s="125"/>
      <c r="C124" s="371"/>
      <c r="D124" s="371"/>
      <c r="E124" s="173" t="s">
        <v>848</v>
      </c>
      <c r="F124" s="389">
        <v>15000</v>
      </c>
      <c r="G124" s="176" t="s">
        <v>763</v>
      </c>
      <c r="H124" s="123"/>
      <c r="J124" s="125"/>
      <c r="K124" s="371"/>
      <c r="L124" s="371"/>
      <c r="M124" s="173" t="s">
        <v>848</v>
      </c>
      <c r="N124" s="389">
        <v>17500</v>
      </c>
      <c r="O124" s="176" t="s">
        <v>1057</v>
      </c>
      <c r="P124" s="123"/>
      <c r="R124" s="125"/>
      <c r="S124" s="371"/>
      <c r="T124" s="371"/>
      <c r="U124" s="173" t="s">
        <v>848</v>
      </c>
      <c r="V124" s="389">
        <v>23795.23</v>
      </c>
      <c r="W124" s="176" t="s">
        <v>855</v>
      </c>
      <c r="X124" s="123"/>
      <c r="Z124" s="125"/>
      <c r="AA124" s="371"/>
      <c r="AB124" s="371"/>
      <c r="AC124" s="145"/>
      <c r="AD124" s="159"/>
      <c r="AE124" s="158"/>
      <c r="AF124" s="123"/>
      <c r="AH124" s="125"/>
      <c r="AI124" s="371"/>
      <c r="AJ124" s="371"/>
      <c r="AK124" s="145"/>
      <c r="AL124" s="159"/>
      <c r="AM124" s="158"/>
      <c r="AN124" s="123"/>
    </row>
    <row r="125" spans="2:40" ht="22" customHeight="1">
      <c r="B125" s="125"/>
      <c r="C125" s="371"/>
      <c r="D125" s="371"/>
      <c r="E125" s="149" t="s">
        <v>849</v>
      </c>
      <c r="F125" s="394">
        <f>F124+F123+F121+F120+F119</f>
        <v>176379</v>
      </c>
      <c r="G125" s="180"/>
      <c r="H125" s="123"/>
      <c r="J125" s="125"/>
      <c r="K125" s="371"/>
      <c r="L125" s="371"/>
      <c r="M125" s="149" t="s">
        <v>849</v>
      </c>
      <c r="N125" s="394">
        <f>N124+N123+N121+N120+N119</f>
        <v>182333</v>
      </c>
      <c r="O125" s="180"/>
      <c r="P125" s="123"/>
      <c r="R125" s="125"/>
      <c r="S125" s="371"/>
      <c r="T125" s="371"/>
      <c r="U125" s="149" t="s">
        <v>849</v>
      </c>
      <c r="V125" s="394">
        <f>V124+V123+V121+V120+V119+V122</f>
        <v>201354.43</v>
      </c>
      <c r="W125" s="180"/>
      <c r="X125" s="123"/>
      <c r="Z125" s="125"/>
      <c r="AA125" s="371"/>
      <c r="AB125" s="371"/>
      <c r="AC125" s="145"/>
      <c r="AD125" s="159"/>
      <c r="AE125" s="158"/>
      <c r="AF125" s="123"/>
      <c r="AH125" s="125"/>
      <c r="AI125" s="371"/>
      <c r="AJ125" s="371"/>
      <c r="AK125" s="145"/>
      <c r="AL125" s="159"/>
      <c r="AM125" s="158"/>
      <c r="AN125" s="123"/>
    </row>
    <row r="126" spans="2:40" ht="22" customHeight="1">
      <c r="B126" s="125"/>
      <c r="C126" s="371"/>
      <c r="D126" s="371"/>
      <c r="E126" s="172" t="s">
        <v>850</v>
      </c>
      <c r="F126" s="386">
        <f>F125+F117</f>
        <v>2818412.1799999997</v>
      </c>
      <c r="G126" s="176"/>
      <c r="H126" s="123"/>
      <c r="J126" s="125"/>
      <c r="K126" s="371"/>
      <c r="L126" s="371"/>
      <c r="M126" s="172" t="s">
        <v>850</v>
      </c>
      <c r="N126" s="386">
        <f>N125+N117</f>
        <v>3757882.91</v>
      </c>
      <c r="O126" s="176"/>
      <c r="P126" s="123"/>
      <c r="R126" s="125"/>
      <c r="S126" s="371"/>
      <c r="T126" s="371"/>
      <c r="U126" s="172" t="s">
        <v>850</v>
      </c>
      <c r="V126" s="386">
        <f>V125+V117</f>
        <v>3473218.61</v>
      </c>
      <c r="W126" s="176"/>
      <c r="X126" s="123"/>
      <c r="Z126" s="125"/>
      <c r="AA126" s="371"/>
      <c r="AB126" s="371"/>
      <c r="AC126" s="145"/>
      <c r="AD126" s="159"/>
      <c r="AE126" s="158"/>
      <c r="AF126" s="123"/>
      <c r="AH126" s="125"/>
      <c r="AI126" s="371"/>
      <c r="AJ126" s="371"/>
      <c r="AK126" s="145"/>
      <c r="AL126" s="159"/>
      <c r="AM126" s="158"/>
      <c r="AN126" s="123"/>
    </row>
    <row r="127" spans="2:40" ht="43" customHeight="1">
      <c r="B127" s="125"/>
      <c r="C127" s="371"/>
      <c r="D127" s="371"/>
      <c r="E127" s="173" t="s">
        <v>851</v>
      </c>
      <c r="F127" s="389">
        <v>167695.51999999999</v>
      </c>
      <c r="G127" s="176"/>
      <c r="H127" s="123"/>
      <c r="J127" s="125"/>
      <c r="K127" s="371"/>
      <c r="L127" s="371"/>
      <c r="M127" s="173" t="s">
        <v>851</v>
      </c>
      <c r="N127" s="389">
        <v>223594.03</v>
      </c>
      <c r="O127" s="176"/>
      <c r="P127" s="123"/>
      <c r="R127" s="125"/>
      <c r="S127" s="371"/>
      <c r="T127" s="371"/>
      <c r="U127" s="173" t="s">
        <v>851</v>
      </c>
      <c r="V127" s="389">
        <v>111836.74</v>
      </c>
      <c r="W127" s="176"/>
      <c r="X127" s="123"/>
      <c r="Z127" s="125"/>
      <c r="AA127" s="371"/>
      <c r="AB127" s="371"/>
      <c r="AC127" s="145"/>
      <c r="AD127" s="159"/>
      <c r="AE127" s="158"/>
      <c r="AF127" s="123"/>
      <c r="AH127" s="125"/>
      <c r="AI127" s="371"/>
      <c r="AJ127" s="371"/>
      <c r="AK127" s="145"/>
      <c r="AL127" s="159"/>
      <c r="AM127" s="158"/>
      <c r="AN127" s="123"/>
    </row>
    <row r="128" spans="2:40" ht="22" customHeight="1" thickBot="1">
      <c r="B128" s="125"/>
      <c r="C128" s="371"/>
      <c r="D128" s="371"/>
      <c r="E128" s="162" t="s">
        <v>285</v>
      </c>
      <c r="F128" s="395">
        <f>F127</f>
        <v>167695.51999999999</v>
      </c>
      <c r="G128" s="181"/>
      <c r="H128" s="123"/>
      <c r="J128" s="125"/>
      <c r="K128" s="371"/>
      <c r="L128" s="371"/>
      <c r="M128" s="162" t="s">
        <v>285</v>
      </c>
      <c r="N128" s="395">
        <f>N127</f>
        <v>223594.03</v>
      </c>
      <c r="O128" s="181"/>
      <c r="P128" s="123"/>
      <c r="R128" s="125"/>
      <c r="S128" s="371"/>
      <c r="T128" s="371"/>
      <c r="U128" s="162" t="s">
        <v>285</v>
      </c>
      <c r="V128" s="395">
        <f>V127</f>
        <v>111836.74</v>
      </c>
      <c r="W128" s="181"/>
      <c r="X128" s="123"/>
      <c r="Z128" s="125"/>
      <c r="AA128" s="371"/>
      <c r="AB128" s="371"/>
      <c r="AC128" s="163"/>
      <c r="AD128" s="164"/>
      <c r="AE128" s="165"/>
      <c r="AF128" s="123"/>
      <c r="AH128" s="125"/>
      <c r="AI128" s="371"/>
      <c r="AJ128" s="371"/>
      <c r="AK128" s="163"/>
      <c r="AL128" s="164"/>
      <c r="AM128" s="165"/>
      <c r="AN128" s="123"/>
    </row>
    <row r="129" spans="2:40" ht="22" customHeight="1" thickBot="1">
      <c r="B129" s="125"/>
      <c r="C129" s="371"/>
      <c r="D129" s="371"/>
      <c r="E129" s="151" t="s">
        <v>869</v>
      </c>
      <c r="F129" s="396">
        <f>F126+F127</f>
        <v>2986107.6999999997</v>
      </c>
      <c r="G129" s="177"/>
      <c r="H129" s="123"/>
      <c r="J129" s="125"/>
      <c r="K129" s="371"/>
      <c r="L129" s="371"/>
      <c r="M129" s="151" t="s">
        <v>1058</v>
      </c>
      <c r="N129" s="396">
        <f>N126+N127</f>
        <v>3981476.94</v>
      </c>
      <c r="O129" s="166"/>
      <c r="P129" s="123"/>
      <c r="R129" s="125"/>
      <c r="S129" s="371"/>
      <c r="T129" s="371"/>
      <c r="U129" s="151" t="s">
        <v>1131</v>
      </c>
      <c r="V129" s="396">
        <f>V126+V127</f>
        <v>3585055.35</v>
      </c>
      <c r="W129" s="166"/>
      <c r="X129" s="123"/>
      <c r="Z129" s="125"/>
      <c r="AA129" s="371"/>
      <c r="AB129" s="371"/>
      <c r="AC129" s="151" t="s">
        <v>255</v>
      </c>
      <c r="AD129" s="167">
        <f>SUM(AD73:AD128)</f>
        <v>0</v>
      </c>
      <c r="AE129" s="166"/>
      <c r="AF129" s="123"/>
      <c r="AH129" s="125"/>
      <c r="AI129" s="371"/>
      <c r="AJ129" s="371"/>
      <c r="AK129" s="151" t="s">
        <v>255</v>
      </c>
      <c r="AL129" s="167">
        <f>SUM(AL73:AL128)</f>
        <v>0</v>
      </c>
      <c r="AM129" s="166"/>
      <c r="AN129" s="123"/>
    </row>
    <row r="130" spans="2:40">
      <c r="B130" s="125"/>
      <c r="C130" s="371"/>
      <c r="D130" s="371"/>
      <c r="E130" s="124"/>
      <c r="F130" s="124"/>
      <c r="G130" s="124"/>
      <c r="H130" s="123"/>
      <c r="J130" s="125"/>
      <c r="K130" s="371"/>
      <c r="L130" s="371"/>
      <c r="M130" s="124"/>
      <c r="N130" s="124"/>
      <c r="O130" s="124"/>
      <c r="P130" s="123"/>
      <c r="R130" s="125"/>
      <c r="S130" s="371"/>
      <c r="T130" s="371"/>
      <c r="U130" s="124"/>
      <c r="V130" s="124"/>
      <c r="W130" s="124"/>
      <c r="X130" s="123"/>
      <c r="Z130" s="125"/>
      <c r="AA130" s="371"/>
      <c r="AB130" s="371"/>
      <c r="AC130" s="124"/>
      <c r="AD130" s="124"/>
      <c r="AE130" s="124"/>
      <c r="AF130" s="123"/>
      <c r="AH130" s="125"/>
      <c r="AI130" s="371"/>
      <c r="AJ130" s="371"/>
      <c r="AK130" s="124"/>
      <c r="AL130" s="124"/>
      <c r="AM130" s="124"/>
      <c r="AN130" s="123"/>
    </row>
    <row r="131" spans="2:40" ht="34.5" customHeight="1" thickBot="1">
      <c r="B131" s="125"/>
      <c r="C131" s="910"/>
      <c r="D131" s="910"/>
      <c r="E131" s="910"/>
      <c r="F131" s="910"/>
      <c r="G131" s="371"/>
      <c r="H131" s="123"/>
      <c r="J131" s="125"/>
      <c r="K131" s="910"/>
      <c r="L131" s="910"/>
      <c r="M131" s="910"/>
      <c r="N131" s="910"/>
      <c r="O131" s="371"/>
      <c r="P131" s="123"/>
      <c r="R131" s="125"/>
      <c r="S131" s="910" t="s">
        <v>933</v>
      </c>
      <c r="T131" s="910"/>
      <c r="U131" s="910"/>
      <c r="V131" s="910"/>
      <c r="W131" s="371"/>
      <c r="X131" s="123"/>
      <c r="Z131" s="125"/>
      <c r="AA131" s="910" t="s">
        <v>933</v>
      </c>
      <c r="AB131" s="910"/>
      <c r="AC131" s="910"/>
      <c r="AD131" s="910"/>
      <c r="AE131" s="371"/>
      <c r="AF131" s="123"/>
      <c r="AH131" s="125"/>
      <c r="AI131" s="910" t="s">
        <v>933</v>
      </c>
      <c r="AJ131" s="910"/>
      <c r="AK131" s="910"/>
      <c r="AL131" s="910"/>
      <c r="AM131" s="371"/>
      <c r="AN131" s="123"/>
    </row>
    <row r="132" spans="2:40" ht="63.75" customHeight="1" thickBot="1">
      <c r="B132" s="125"/>
      <c r="C132" s="910"/>
      <c r="D132" s="910"/>
      <c r="E132" s="923"/>
      <c r="F132" s="923"/>
      <c r="G132" s="124"/>
      <c r="H132" s="123"/>
      <c r="J132" s="125"/>
      <c r="K132" s="910"/>
      <c r="L132" s="910"/>
      <c r="M132" s="923"/>
      <c r="N132" s="923"/>
      <c r="O132" s="124"/>
      <c r="P132" s="123"/>
      <c r="R132" s="125"/>
      <c r="S132" s="910" t="s">
        <v>209</v>
      </c>
      <c r="T132" s="910"/>
      <c r="U132" s="924" t="s">
        <v>1186</v>
      </c>
      <c r="V132" s="925"/>
      <c r="W132" s="124"/>
      <c r="X132" s="123"/>
      <c r="Z132" s="125"/>
      <c r="AA132" s="910" t="s">
        <v>209</v>
      </c>
      <c r="AB132" s="910"/>
      <c r="AC132" s="926"/>
      <c r="AD132" s="927"/>
      <c r="AE132" s="124"/>
      <c r="AF132" s="123"/>
      <c r="AH132" s="125"/>
      <c r="AI132" s="910" t="s">
        <v>209</v>
      </c>
      <c r="AJ132" s="910"/>
      <c r="AK132" s="926"/>
      <c r="AL132" s="927"/>
      <c r="AM132" s="124"/>
      <c r="AN132" s="123"/>
    </row>
    <row r="133" spans="2:40" ht="14.5" thickBot="1">
      <c r="B133" s="125"/>
      <c r="C133" s="916"/>
      <c r="D133" s="916"/>
      <c r="E133" s="916"/>
      <c r="F133" s="916"/>
      <c r="G133" s="124"/>
      <c r="H133" s="123"/>
      <c r="J133" s="125"/>
      <c r="K133" s="916"/>
      <c r="L133" s="916"/>
      <c r="M133" s="916"/>
      <c r="N133" s="916"/>
      <c r="O133" s="124"/>
      <c r="P133" s="123"/>
      <c r="R133" s="125"/>
      <c r="S133" s="916"/>
      <c r="T133" s="916"/>
      <c r="U133" s="916"/>
      <c r="V133" s="916"/>
      <c r="W133" s="124"/>
      <c r="X133" s="123"/>
      <c r="Z133" s="125"/>
      <c r="AA133" s="916"/>
      <c r="AB133" s="916"/>
      <c r="AC133" s="916"/>
      <c r="AD133" s="916"/>
      <c r="AE133" s="124"/>
      <c r="AF133" s="123"/>
      <c r="AH133" s="125"/>
      <c r="AI133" s="916"/>
      <c r="AJ133" s="916"/>
      <c r="AK133" s="916"/>
      <c r="AL133" s="916"/>
      <c r="AM133" s="124"/>
      <c r="AN133" s="123"/>
    </row>
    <row r="134" spans="2:40" ht="59" customHeight="1" thickBot="1">
      <c r="B134" s="125"/>
      <c r="C134" s="910"/>
      <c r="D134" s="910"/>
      <c r="E134" s="917"/>
      <c r="F134" s="917"/>
      <c r="G134" s="124"/>
      <c r="H134" s="123"/>
      <c r="J134" s="125"/>
      <c r="K134" s="910"/>
      <c r="L134" s="910"/>
      <c r="M134" s="917"/>
      <c r="N134" s="917"/>
      <c r="O134" s="124"/>
      <c r="P134" s="123"/>
      <c r="R134" s="125"/>
      <c r="S134" s="910" t="s">
        <v>210</v>
      </c>
      <c r="T134" s="910"/>
      <c r="U134" s="918">
        <v>395230</v>
      </c>
      <c r="V134" s="919"/>
      <c r="W134" s="124"/>
      <c r="X134" s="123"/>
      <c r="Z134" s="125"/>
      <c r="AA134" s="910" t="s">
        <v>210</v>
      </c>
      <c r="AB134" s="910"/>
      <c r="AC134" s="918"/>
      <c r="AD134" s="919"/>
      <c r="AE134" s="124"/>
      <c r="AF134" s="123"/>
      <c r="AH134" s="125"/>
      <c r="AI134" s="910" t="s">
        <v>210</v>
      </c>
      <c r="AJ134" s="910"/>
      <c r="AK134" s="918"/>
      <c r="AL134" s="919"/>
      <c r="AM134" s="124"/>
      <c r="AN134" s="123"/>
    </row>
    <row r="135" spans="2:40" ht="16.25" customHeight="1" thickBot="1">
      <c r="B135" s="125"/>
      <c r="C135" s="370"/>
      <c r="D135" s="370"/>
      <c r="E135" s="372"/>
      <c r="F135" s="372"/>
      <c r="G135" s="124"/>
      <c r="H135" s="123"/>
      <c r="J135" s="125"/>
      <c r="K135" s="370"/>
      <c r="L135" s="370"/>
      <c r="M135" s="372"/>
      <c r="N135" s="372"/>
      <c r="O135" s="124"/>
      <c r="P135" s="123"/>
      <c r="R135" s="125"/>
      <c r="S135" s="370"/>
      <c r="T135" s="370"/>
      <c r="U135" s="914"/>
      <c r="V135" s="914"/>
      <c r="W135" s="124"/>
      <c r="X135" s="123"/>
      <c r="Z135" s="125"/>
      <c r="AA135" s="370"/>
      <c r="AB135" s="370"/>
      <c r="AC135" s="168"/>
      <c r="AD135" s="168"/>
      <c r="AE135" s="124"/>
      <c r="AF135" s="123"/>
      <c r="AH135" s="125"/>
      <c r="AI135" s="370"/>
      <c r="AJ135" s="370"/>
      <c r="AK135" s="168"/>
      <c r="AL135" s="168"/>
      <c r="AM135" s="124"/>
      <c r="AN135" s="123"/>
    </row>
    <row r="136" spans="2:40" ht="241.25" customHeight="1" thickBot="1">
      <c r="B136" s="125"/>
      <c r="C136" s="910"/>
      <c r="D136" s="910"/>
      <c r="E136" s="915"/>
      <c r="F136" s="915"/>
      <c r="G136" s="124"/>
      <c r="H136" s="123"/>
      <c r="J136" s="125"/>
      <c r="K136" s="910"/>
      <c r="L136" s="910"/>
      <c r="M136" s="915"/>
      <c r="N136" s="915"/>
      <c r="O136" s="124"/>
      <c r="P136" s="123"/>
      <c r="R136" s="125"/>
      <c r="S136" s="910" t="s">
        <v>211</v>
      </c>
      <c r="T136" s="910"/>
      <c r="U136" s="911" t="s">
        <v>1187</v>
      </c>
      <c r="V136" s="912"/>
      <c r="W136" s="124"/>
      <c r="X136" s="123"/>
      <c r="Z136" s="125"/>
      <c r="AA136" s="910" t="s">
        <v>211</v>
      </c>
      <c r="AB136" s="910"/>
      <c r="AC136" s="911"/>
      <c r="AD136" s="912"/>
      <c r="AE136" s="124"/>
      <c r="AF136" s="123"/>
      <c r="AH136" s="125"/>
      <c r="AI136" s="910" t="s">
        <v>211</v>
      </c>
      <c r="AJ136" s="910"/>
      <c r="AK136" s="911"/>
      <c r="AL136" s="912"/>
      <c r="AM136" s="124"/>
      <c r="AN136" s="123"/>
    </row>
    <row r="137" spans="2:40">
      <c r="B137" s="125"/>
      <c r="C137" s="371"/>
      <c r="D137" s="371"/>
      <c r="E137" s="124"/>
      <c r="F137" s="124"/>
      <c r="G137" s="124"/>
      <c r="H137" s="123"/>
      <c r="J137" s="125"/>
      <c r="K137" s="371"/>
      <c r="L137" s="371"/>
      <c r="M137" s="124"/>
      <c r="N137" s="124"/>
      <c r="O137" s="124"/>
      <c r="P137" s="123"/>
      <c r="R137" s="125"/>
      <c r="S137" s="371"/>
      <c r="T137" s="371"/>
      <c r="U137" s="124"/>
      <c r="V137" s="540"/>
      <c r="W137" s="124"/>
      <c r="X137" s="123"/>
      <c r="Z137" s="125"/>
      <c r="AA137" s="371"/>
      <c r="AB137" s="371"/>
      <c r="AC137" s="124"/>
      <c r="AD137" s="124"/>
      <c r="AE137" s="124"/>
      <c r="AF137" s="123"/>
      <c r="AH137" s="125"/>
      <c r="AI137" s="371"/>
      <c r="AJ137" s="371"/>
      <c r="AK137" s="124"/>
      <c r="AL137" s="124"/>
      <c r="AM137" s="124"/>
      <c r="AN137" s="123"/>
    </row>
    <row r="138" spans="2:40" ht="14.5" thickBot="1">
      <c r="B138" s="169"/>
      <c r="C138" s="913"/>
      <c r="D138" s="913"/>
      <c r="E138" s="170"/>
      <c r="F138" s="79"/>
      <c r="G138" s="79"/>
      <c r="H138" s="11"/>
      <c r="J138" s="169"/>
      <c r="K138" s="913"/>
      <c r="L138" s="913"/>
      <c r="M138" s="170"/>
      <c r="N138" s="79"/>
      <c r="O138" s="79"/>
      <c r="P138" s="11"/>
      <c r="R138" s="169"/>
      <c r="S138" s="913"/>
      <c r="T138" s="913"/>
      <c r="U138" s="170"/>
      <c r="V138" s="541"/>
      <c r="W138" s="79"/>
      <c r="X138" s="11"/>
      <c r="Z138" s="169"/>
      <c r="AA138" s="913"/>
      <c r="AB138" s="913"/>
      <c r="AC138" s="170"/>
      <c r="AD138" s="79"/>
      <c r="AE138" s="79"/>
      <c r="AF138" s="11"/>
      <c r="AH138" s="169"/>
      <c r="AI138" s="913"/>
      <c r="AJ138" s="913"/>
      <c r="AK138" s="170"/>
      <c r="AL138" s="79"/>
      <c r="AM138" s="79"/>
      <c r="AN138" s="11"/>
    </row>
    <row r="139" spans="2:40" s="107" customFormat="1" ht="65" customHeight="1">
      <c r="B139" s="373"/>
      <c r="C139" s="933"/>
      <c r="D139" s="933"/>
      <c r="E139" s="571"/>
      <c r="F139" s="571"/>
      <c r="G139" s="13"/>
      <c r="N139" s="461"/>
      <c r="V139" s="542"/>
    </row>
    <row r="140" spans="2:40" ht="38" customHeight="1">
      <c r="B140" s="373"/>
      <c r="C140" s="475"/>
      <c r="D140" s="475"/>
      <c r="E140" s="475"/>
      <c r="F140" s="475"/>
      <c r="G140" s="475"/>
      <c r="V140" s="472"/>
    </row>
    <row r="141" spans="2:40" ht="36" customHeight="1">
      <c r="B141" s="373"/>
      <c r="C141" s="13"/>
      <c r="D141" s="13"/>
      <c r="E141" s="374"/>
      <c r="F141" s="374"/>
      <c r="G141" s="13"/>
      <c r="V141" s="543"/>
    </row>
    <row r="142" spans="2:40" ht="43" customHeight="1">
      <c r="B142" s="373"/>
      <c r="C142" s="13"/>
      <c r="D142" s="13"/>
      <c r="E142" s="476"/>
      <c r="F142" s="476"/>
      <c r="G142" s="13"/>
      <c r="V142" s="543"/>
    </row>
    <row r="143" spans="2:40">
      <c r="B143" s="373"/>
      <c r="C143" s="373"/>
      <c r="D143" s="373"/>
      <c r="E143" s="13"/>
      <c r="F143" s="13"/>
      <c r="G143" s="13"/>
    </row>
    <row r="144" spans="2:40">
      <c r="B144" s="373"/>
      <c r="C144" s="14"/>
      <c r="D144" s="14"/>
      <c r="E144" s="13"/>
      <c r="F144" s="13"/>
      <c r="G144" s="13"/>
    </row>
    <row r="145" spans="2:22" ht="50" customHeight="1">
      <c r="B145" s="373"/>
      <c r="C145" s="14"/>
      <c r="D145" s="14"/>
      <c r="E145" s="375"/>
      <c r="F145" s="375"/>
      <c r="G145" s="13"/>
      <c r="V145" s="543"/>
    </row>
    <row r="146" spans="2:22" ht="100.25" customHeight="1">
      <c r="B146" s="373"/>
      <c r="C146" s="13"/>
      <c r="D146" s="13"/>
      <c r="E146" s="462"/>
      <c r="F146" s="462"/>
      <c r="G146" s="13"/>
    </row>
    <row r="147" spans="2:22">
      <c r="B147" s="373"/>
      <c r="C147" s="171"/>
      <c r="D147" s="373"/>
      <c r="E147" s="15"/>
      <c r="F147" s="13"/>
      <c r="G147" s="13"/>
    </row>
    <row r="148" spans="2:22">
      <c r="B148" s="373"/>
      <c r="C148" s="171"/>
      <c r="D148" s="171"/>
      <c r="E148" s="15"/>
      <c r="F148" s="15"/>
      <c r="G148" s="15"/>
    </row>
  </sheetData>
  <mergeCells count="164">
    <mergeCell ref="C3:G3"/>
    <mergeCell ref="K3:O3"/>
    <mergeCell ref="S3:W3"/>
    <mergeCell ref="AA3:AE3"/>
    <mergeCell ref="AI3:AM3"/>
    <mergeCell ref="B4:F4"/>
    <mergeCell ref="J4:N4"/>
    <mergeCell ref="R4:V4"/>
    <mergeCell ref="Z4:AD4"/>
    <mergeCell ref="AH4:AL4"/>
    <mergeCell ref="C5:F5"/>
    <mergeCell ref="K5:N5"/>
    <mergeCell ref="S5:V5"/>
    <mergeCell ref="AA5:AD5"/>
    <mergeCell ref="AI5:AL5"/>
    <mergeCell ref="C7:D7"/>
    <mergeCell ref="K7:L7"/>
    <mergeCell ref="S7:T7"/>
    <mergeCell ref="AA7:AB7"/>
    <mergeCell ref="AI7:AJ7"/>
    <mergeCell ref="C8:F8"/>
    <mergeCell ref="K8:N8"/>
    <mergeCell ref="S8:V8"/>
    <mergeCell ref="AA8:AD8"/>
    <mergeCell ref="AI8:AL8"/>
    <mergeCell ref="C9:D9"/>
    <mergeCell ref="E9:F9"/>
    <mergeCell ref="K9:L9"/>
    <mergeCell ref="M9:N9"/>
    <mergeCell ref="S9:T9"/>
    <mergeCell ref="U9:V9"/>
    <mergeCell ref="AA9:AB9"/>
    <mergeCell ref="AC9:AD9"/>
    <mergeCell ref="AI9:AJ9"/>
    <mergeCell ref="AK9:AL9"/>
    <mergeCell ref="AK12:AL12"/>
    <mergeCell ref="C13:F13"/>
    <mergeCell ref="K13:N13"/>
    <mergeCell ref="S13:V13"/>
    <mergeCell ref="AA13:AD13"/>
    <mergeCell ref="AI13:AL13"/>
    <mergeCell ref="U10:V10"/>
    <mergeCell ref="AA10:AB10"/>
    <mergeCell ref="AC10:AD10"/>
    <mergeCell ref="AI10:AJ10"/>
    <mergeCell ref="AK10:AL10"/>
    <mergeCell ref="C12:D12"/>
    <mergeCell ref="E12:F12"/>
    <mergeCell ref="K12:L12"/>
    <mergeCell ref="M12:N12"/>
    <mergeCell ref="S12:T12"/>
    <mergeCell ref="U12:V12"/>
    <mergeCell ref="AA12:AB12"/>
    <mergeCell ref="AC12:AD12"/>
    <mergeCell ref="AI12:AJ12"/>
    <mergeCell ref="C10:D10"/>
    <mergeCell ref="E10:F10"/>
    <mergeCell ref="K10:L10"/>
    <mergeCell ref="M10:N10"/>
    <mergeCell ref="S10:T10"/>
    <mergeCell ref="C14:D14"/>
    <mergeCell ref="K14:L14"/>
    <mergeCell ref="S14:T14"/>
    <mergeCell ref="AA14:AB14"/>
    <mergeCell ref="AI14:AJ14"/>
    <mergeCell ref="C15:D15"/>
    <mergeCell ref="K15:L15"/>
    <mergeCell ref="S15:T15"/>
    <mergeCell ref="AA15:AB15"/>
    <mergeCell ref="AI15:AJ15"/>
    <mergeCell ref="C139:D139"/>
    <mergeCell ref="E139:F139"/>
    <mergeCell ref="C132:D132"/>
    <mergeCell ref="E132:F132"/>
    <mergeCell ref="C134:D134"/>
    <mergeCell ref="E134:F134"/>
    <mergeCell ref="C133:F133"/>
    <mergeCell ref="E73:G73"/>
    <mergeCell ref="M73:O73"/>
    <mergeCell ref="E80:G80"/>
    <mergeCell ref="M80:O80"/>
    <mergeCell ref="E108:G108"/>
    <mergeCell ref="M108:O108"/>
    <mergeCell ref="K133:N133"/>
    <mergeCell ref="U16:V16"/>
    <mergeCell ref="U23:V23"/>
    <mergeCell ref="U30:V30"/>
    <mergeCell ref="U38:V38"/>
    <mergeCell ref="U45:V45"/>
    <mergeCell ref="U50:V50"/>
    <mergeCell ref="C71:D71"/>
    <mergeCell ref="K71:L71"/>
    <mergeCell ref="S71:T71"/>
    <mergeCell ref="E36:F36"/>
    <mergeCell ref="E38:F38"/>
    <mergeCell ref="M38:N38"/>
    <mergeCell ref="M41:N41"/>
    <mergeCell ref="M46:N46"/>
    <mergeCell ref="E16:F16"/>
    <mergeCell ref="M16:N16"/>
    <mergeCell ref="E23:F23"/>
    <mergeCell ref="M23:N23"/>
    <mergeCell ref="E30:F30"/>
    <mergeCell ref="M30:N30"/>
    <mergeCell ref="AA71:AB71"/>
    <mergeCell ref="AI71:AJ71"/>
    <mergeCell ref="C72:D72"/>
    <mergeCell ref="K72:L72"/>
    <mergeCell ref="S72:T72"/>
    <mergeCell ref="AA72:AB72"/>
    <mergeCell ref="AI72:AJ72"/>
    <mergeCell ref="C73:D73"/>
    <mergeCell ref="U73:W73"/>
    <mergeCell ref="U80:W80"/>
    <mergeCell ref="E87:G87"/>
    <mergeCell ref="M87:O87"/>
    <mergeCell ref="U87:W87"/>
    <mergeCell ref="E95:G95"/>
    <mergeCell ref="M95:O95"/>
    <mergeCell ref="U95:W95"/>
    <mergeCell ref="E103:G103"/>
    <mergeCell ref="M103:O103"/>
    <mergeCell ref="U103:W103"/>
    <mergeCell ref="U108:W108"/>
    <mergeCell ref="C131:F131"/>
    <mergeCell ref="K131:N131"/>
    <mergeCell ref="S131:V131"/>
    <mergeCell ref="AA131:AD131"/>
    <mergeCell ref="AI131:AL131"/>
    <mergeCell ref="K132:L132"/>
    <mergeCell ref="M132:N132"/>
    <mergeCell ref="S132:T132"/>
    <mergeCell ref="U132:V132"/>
    <mergeCell ref="AA132:AB132"/>
    <mergeCell ref="AC132:AD132"/>
    <mergeCell ref="AI132:AJ132"/>
    <mergeCell ref="AK132:AL132"/>
    <mergeCell ref="S133:V133"/>
    <mergeCell ref="AA133:AD133"/>
    <mergeCell ref="AI133:AL133"/>
    <mergeCell ref="K134:L134"/>
    <mergeCell ref="M134:N134"/>
    <mergeCell ref="S134:T134"/>
    <mergeCell ref="U134:V134"/>
    <mergeCell ref="AA134:AB134"/>
    <mergeCell ref="AC134:AD134"/>
    <mergeCell ref="AI134:AJ134"/>
    <mergeCell ref="AK134:AL134"/>
    <mergeCell ref="AI136:AJ136"/>
    <mergeCell ref="AK136:AL136"/>
    <mergeCell ref="K138:L138"/>
    <mergeCell ref="S138:T138"/>
    <mergeCell ref="AA138:AB138"/>
    <mergeCell ref="AI138:AJ138"/>
    <mergeCell ref="U135:V135"/>
    <mergeCell ref="C136:D136"/>
    <mergeCell ref="E136:F136"/>
    <mergeCell ref="K136:L136"/>
    <mergeCell ref="M136:N136"/>
    <mergeCell ref="S136:T136"/>
    <mergeCell ref="U136:V136"/>
    <mergeCell ref="AA136:AB136"/>
    <mergeCell ref="AC136:AD136"/>
    <mergeCell ref="C138:D138"/>
  </mergeCells>
  <dataValidations count="2">
    <dataValidation type="whole" allowBlank="1" showInputMessage="1" showErrorMessage="1" sqref="E141 E134:E135 E9 M134:M135 M9 U134:U135 U9 AC134:AC135 AC9 AK134:AK135 AK9" xr:uid="{00000000-0002-0000-0900-000000000000}">
      <formula1>-999999999</formula1>
      <formula2>999999999</formula2>
    </dataValidation>
    <dataValidation type="list" allowBlank="1" showInputMessage="1" showErrorMessage="1" sqref="E145" xr:uid="{00000000-0002-0000-0900-000001000000}">
      <formula1>$J$151:$J$152</formula1>
    </dataValidation>
  </dataValidations>
  <pageMargins left="0.25" right="0.25" top="0.18" bottom="0.19" header="0.17" footer="0.17"/>
  <pageSetup scale="74" orientation="portrait"/>
  <colBreaks count="2" manualBreakCount="2">
    <brk id="8" max="1048575" man="1"/>
    <brk id="16" max="1048575" man="1"/>
  </colBreak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Risk Assesment</vt:lpstr>
      <vt:lpstr>ESP and GP Guidance notes</vt:lpstr>
      <vt:lpstr>ESP Compliance</vt:lpstr>
      <vt:lpstr>GP Compliance</vt:lpstr>
      <vt:lpstr>Rating</vt:lpstr>
      <vt:lpstr>Project Indicators</vt:lpstr>
      <vt:lpstr>Lessons Learned</vt:lpstr>
      <vt:lpstr>Results Tracker</vt:lpstr>
      <vt:lpstr>Financial Data</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2019-07-02T21:11:44Z</cp:lastPrinted>
  <dcterms:created xsi:type="dcterms:W3CDTF">2010-11-30T14:15:01Z</dcterms:created>
  <dcterms:modified xsi:type="dcterms:W3CDTF">2023-01-12T22:48:40Z</dcterms:modified>
</cp:coreProperties>
</file>