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ongolia\PPR 2013\"/>
    </mc:Choice>
  </mc:AlternateContent>
  <bookViews>
    <workbookView xWindow="0" yWindow="120" windowWidth="15600" windowHeight="7725"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AF Tracking Tool" sheetId="7" r:id="rId7"/>
    <sheet name="Units for Indicators" sheetId="6" r:id="rId8"/>
  </sheets>
  <externalReferences>
    <externalReference r:id="rId9"/>
  </externalReferences>
  <definedNames>
    <definedName name="Month">[1]Dropdowns!$G$2:$G$13</definedName>
    <definedName name="Year">[1]Dropdowns!$H$2:$H$36</definedName>
  </definedNames>
  <calcPr calcId="171027"/>
</workbook>
</file>

<file path=xl/calcChain.xml><?xml version="1.0" encoding="utf-8"?>
<calcChain xmlns="http://schemas.openxmlformats.org/spreadsheetml/2006/main">
  <c r="F17" i="2" l="1"/>
  <c r="F16" i="2"/>
  <c r="F15" i="2"/>
  <c r="F14" i="2"/>
  <c r="F20" i="2" s="1"/>
  <c r="F27" i="2"/>
  <c r="F26" i="2"/>
  <c r="F25" i="2"/>
  <c r="F24" i="2"/>
  <c r="F30" i="2" l="1"/>
</calcChain>
</file>

<file path=xl/comments1.xml><?xml version="1.0" encoding="utf-8"?>
<comments xmlns="http://schemas.openxmlformats.org/spreadsheetml/2006/main">
  <authors>
    <author>Doungjun Roongruang</author>
  </authors>
  <commentList>
    <comment ref="D15" authorId="0" shapeId="0">
      <text>
        <r>
          <rPr>
            <b/>
            <sz val="8"/>
            <color indexed="81"/>
            <rFont val="Tahoma"/>
            <family val="2"/>
          </rPr>
          <t>Doungjun Roongruang:</t>
        </r>
        <r>
          <rPr>
            <sz val="8"/>
            <color indexed="81"/>
            <rFont val="Tahoma"/>
            <family val="2"/>
          </rPr>
          <t xml:space="preserve">
This should refer to PIMS number 4505</t>
        </r>
      </text>
    </comment>
  </commentList>
</comments>
</file>

<file path=xl/comments2.xml><?xml version="1.0" encoding="utf-8"?>
<comments xmlns="http://schemas.openxmlformats.org/spreadsheetml/2006/main">
  <authors>
    <author>Doungjun Roongruang</author>
  </authors>
  <commentList>
    <comment ref="D9" authorId="0" shapeId="0">
      <text>
        <r>
          <rPr>
            <b/>
            <sz val="8"/>
            <color indexed="81"/>
            <rFont val="Tahoma"/>
            <family val="2"/>
          </rPr>
          <t>Doungjun Roongruang:</t>
        </r>
        <r>
          <rPr>
            <sz val="8"/>
            <color indexed="81"/>
            <rFont val="Tahoma"/>
            <family val="2"/>
          </rPr>
          <t xml:space="preserve">
Level of risks?</t>
        </r>
      </text>
    </comment>
  </commentList>
</comments>
</file>

<file path=xl/sharedStrings.xml><?xml version="1.0" encoding="utf-8"?>
<sst xmlns="http://schemas.openxmlformats.org/spreadsheetml/2006/main" count="773" uniqueCount="625">
  <si>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</si>
  <si>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</si>
  <si>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</si>
  <si>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</si>
  <si>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</si>
  <si>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</si>
  <si>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</si>
  <si>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</si>
  <si>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</si>
  <si>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</si>
  <si>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</si>
  <si>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</si>
  <si>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</si>
  <si>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</si>
  <si>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</si>
  <si>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</si>
  <si>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</si>
  <si>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</si>
  <si>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</si>
  <si>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</si>
  <si>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</si>
  <si>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</si>
  <si>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</si>
  <si>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</si>
  <si>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</si>
  <si>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</si>
  <si>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</si>
  <si>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</si>
  <si>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</si>
  <si>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</si>
  <si>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</si>
  <si>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</si>
  <si>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</si>
  <si>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</si>
  <si>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</si>
  <si>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</si>
  <si>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</si>
  <si>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</si>
  <si>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</si>
  <si>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</si>
  <si>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</si>
  <si>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</si>
  <si>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</si>
  <si>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</si>
  <si>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</si>
  <si>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</si>
  <si>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</si>
  <si>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</si>
  <si>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</si>
  <si>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</si>
  <si>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</si>
  <si>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</si>
  <si>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</si>
  <si>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</si>
  <si>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</si>
  <si>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</si>
  <si>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</si>
  <si>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</si>
  <si>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</si>
  <si>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</si>
  <si>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</si>
  <si>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</si>
  <si>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</si>
  <si>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</si>
  <si>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</si>
  <si>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</si>
  <si>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</si>
  <si>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</si>
  <si>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</si>
  <si>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</si>
  <si>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</si>
  <si>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</si>
  <si>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</si>
  <si>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</si>
  <si>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</si>
  <si>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</si>
  <si>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</si>
  <si>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</si>
  <si>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</si>
  <si>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</si>
  <si>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</si>
  <si>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</si>
  <si>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</si>
  <si>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</si>
  <si>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</si>
  <si>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</si>
  <si>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</si>
  <si>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</si>
  <si>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</si>
  <si>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</si>
  <si>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</si>
  <si>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</si>
  <si>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</si>
  <si>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</si>
  <si>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</si>
  <si>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</si>
  <si>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</si>
  <si>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</si>
  <si>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</si>
  <si>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</si>
  <si>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</si>
  <si>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</si>
  <si>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</si>
  <si>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</si>
  <si>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</si>
  <si>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</si>
  <si>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</si>
  <si>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</si>
  <si>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</si>
  <si>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</si>
  <si>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</si>
  <si>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</si>
  <si>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</si>
  <si>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</si>
  <si>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</si>
  <si>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</si>
  <si>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</si>
  <si>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</si>
  <si>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</si>
  <si>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</si>
  <si>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</si>
  <si>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</si>
  <si>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</si>
  <si>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</si>
  <si>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</si>
  <si>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</si>
  <si>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</si>
  <si>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</si>
  <si>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</si>
  <si>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</si>
  <si>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</si>
  <si>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</si>
  <si>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</si>
  <si>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</si>
  <si>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</si>
  <si>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</si>
  <si>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</si>
  <si>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</si>
  <si>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</si>
  <si>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</si>
  <si>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</si>
  <si>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</si>
  <si>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</si>
  <si>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</si>
  <si>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</si>
  <si>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</si>
  <si>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</si>
  <si>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</si>
  <si>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</si>
  <si>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</si>
  <si>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</si>
  <si>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</si>
  <si>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</si>
  <si>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</si>
  <si>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</si>
  <si>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</si>
  <si>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</si>
  <si>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</si>
  <si>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</si>
  <si>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</si>
  <si>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</si>
  <si>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</si>
  <si>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</si>
  <si>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</si>
  <si>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</si>
  <si>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</si>
  <si>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</si>
  <si>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</si>
  <si>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</si>
  <si>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</si>
  <si>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</si>
  <si>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</si>
  <si>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</si>
  <si>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</si>
  <si>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</si>
  <si>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</si>
  <si>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</si>
  <si>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</si>
  <si>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</si>
  <si>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</si>
  <si>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</si>
  <si>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</si>
  <si>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</si>
  <si>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</si>
  <si>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</si>
  <si>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</si>
  <si>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</si>
  <si>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</si>
  <si>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</si>
  <si>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</si>
  <si>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</si>
  <si>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</si>
  <si>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</si>
  <si>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</si>
  <si>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</si>
  <si>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</si>
  <si>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</si>
  <si>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</si>
  <si>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</si>
  <si>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</si>
  <si>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</si>
  <si>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</si>
  <si>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</si>
  <si>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</si>
  <si>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</si>
  <si>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</si>
  <si>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</si>
  <si>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</si>
  <si>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</si>
  <si>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</si>
  <si>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</si>
  <si>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</si>
  <si>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</si>
  <si>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</si>
  <si>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</si>
  <si>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 xml:space="preserve">ACTUAL CO-FINANCING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</si>
  <si>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</si>
  <si>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</si>
  <si>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</si>
  <si>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</si>
  <si>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PLANNED DISBURSEMENT SCHEDULE</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</si>
  <si>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</si>
  <si>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</si>
  <si>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</si>
  <si>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</si>
  <si>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</si>
  <si>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</si>
  <si>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</si>
  <si>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</si>
  <si>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</si>
  <si>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</si>
  <si>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</si>
  <si>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</si>
  <si>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</si>
  <si>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</si>
  <si>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</si>
  <si>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</si>
  <si>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</si>
  <si>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</si>
  <si>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</si>
  <si>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</si>
  <si>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</si>
  <si>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</si>
  <si>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t xml:space="preserve">Tracking Tool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</si>
  <si>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</si>
  <si>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</si>
  <si>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Fund Outcome</t>
  </si>
  <si>
    <t>Please select  from dropdown menu below</t>
  </si>
  <si>
    <t>Fund Outcome Indicator</t>
  </si>
  <si>
    <t>Target at CEO Endorsement                    (see Units in next sheet)</t>
  </si>
  <si>
    <t>Baseline                 (see Units in next sheet)</t>
  </si>
  <si>
    <t>Mid-term Results</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</si>
  <si>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color indexed="8"/>
        <rFont val="Microsoft Sans Serif"/>
        <family val="2"/>
      </rPr>
      <t>Outcome 5:</t>
    </r>
    <r>
      <rPr>
        <sz val="10"/>
        <color indexed="8"/>
        <rFont val="Microsoft Sans Serif"/>
        <family val="2"/>
      </rPr>
      <t xml:space="preserve"> Increased ecosystem resilience in response to climate change and variability-induced stress
</t>
    </r>
    <r>
      <rPr>
        <b/>
        <sz val="10"/>
        <color indexed="8"/>
        <rFont val="Microsoft Sans Serif"/>
        <family val="2"/>
      </rPr>
      <t xml:space="preserve">Outcome 6: </t>
    </r>
    <r>
      <rPr>
        <sz val="10"/>
        <color indexed="8"/>
        <rFont val="Microsoft Sans Serif"/>
        <family val="2"/>
      </rPr>
      <t xml:space="preserve">Diversified and strengthened livelihoods and sources of income for vulnerable people in targeted areas                                                                                                 </t>
    </r>
    <r>
      <rPr>
        <b/>
        <sz val="10"/>
        <color indexed="8"/>
        <rFont val="Microsoft Sans Serif"/>
        <family val="2"/>
      </rPr>
      <t xml:space="preserve">Outcome 7: </t>
    </r>
    <r>
      <rPr>
        <sz val="10"/>
        <color indexed="8"/>
        <rFont val="Microsoft Sans Serif"/>
        <family val="2"/>
      </rPr>
      <t>Improved policies and regulations that promote and enforce resilience measures</t>
    </r>
  </si>
  <si>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</si>
  <si>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Fund Output</t>
  </si>
  <si>
    <t>Fund Output Indicator</t>
  </si>
  <si>
    <r>
      <rPr>
        <b/>
        <sz val="10"/>
        <color indexed="8"/>
        <rFont val="Microsoft Sans Serif"/>
        <family val="2"/>
      </rPr>
      <t xml:space="preserve">Output 1: </t>
    </r>
    <r>
      <rPr>
        <sz val="10"/>
        <color indexed="8"/>
        <rFont val="Microsoft Sans Serif"/>
        <family val="2"/>
      </rPr>
      <t xml:space="preserve">Risk and vulnerability assessments conducted and updated at a national level
</t>
    </r>
    <r>
      <rPr>
        <b/>
        <sz val="10"/>
        <color indexed="8"/>
        <rFont val="Microsoft Sans Serif"/>
        <family val="2"/>
      </rPr>
      <t xml:space="preserve">Output 2.1: </t>
    </r>
    <r>
      <rPr>
        <sz val="10"/>
        <color indexed="8"/>
        <rFont val="Microsoft Sans Serif"/>
        <family val="2"/>
      </rPr>
      <t xml:space="preserve">Strengthened capacity of national and regional centres and networks to respond rapidly to extreme weather events
</t>
    </r>
    <r>
      <rPr>
        <b/>
        <sz val="10"/>
        <color indexed="8"/>
        <rFont val="Microsoft Sans Serif"/>
        <family val="2"/>
      </rPr>
      <t xml:space="preserve">Output 2.2: </t>
    </r>
    <r>
      <rPr>
        <sz val="10"/>
        <color indexed="8"/>
        <rFont val="Microsoft Sans Serif"/>
        <family val="2"/>
      </rPr>
      <t xml:space="preserve">Targeted population groups covered by adequate risk reduction systems
</t>
    </r>
    <r>
      <rPr>
        <b/>
        <sz val="10"/>
        <color indexed="8"/>
        <rFont val="Microsoft Sans Serif"/>
        <family val="2"/>
      </rPr>
      <t xml:space="preserve">Output 3: </t>
    </r>
    <r>
      <rPr>
        <sz val="10"/>
        <color indexed="8"/>
        <rFont val="Microsoft Sans Serif"/>
        <family val="2"/>
      </rPr>
      <t xml:space="preserve">Targeted population groups participating in
adaptation and risk reduction awareness activities
</t>
    </r>
    <r>
      <rPr>
        <b/>
        <sz val="10"/>
        <color indexed="8"/>
        <rFont val="Microsoft Sans Serif"/>
        <family val="2"/>
      </rPr>
      <t xml:space="preserve">Output 4: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5: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6: </t>
    </r>
    <r>
      <rPr>
        <sz val="10"/>
        <color indexed="8"/>
        <rFont val="Microsoft Sans Serif"/>
        <family val="2"/>
      </rPr>
      <t xml:space="preserve">Targeted individual and community livelihood strategies strengthened in relation to climate change impacts, including variability                                                                            </t>
    </r>
    <r>
      <rPr>
        <b/>
        <sz val="10"/>
        <color indexed="8"/>
        <rFont val="Microsoft Sans Serif"/>
        <family val="2"/>
      </rPr>
      <t>Output 7:</t>
    </r>
    <r>
      <rPr>
        <sz val="10"/>
        <color indexed="8"/>
        <rFont val="Microsoft Sans Serif"/>
        <family val="2"/>
      </rPr>
      <t xml:space="preserve"> Improved integration of climate-resilience strategies into country development plans</t>
    </r>
  </si>
  <si>
    <t xml:space="preserve">Target at CEO Endorsement </t>
  </si>
  <si>
    <t>Baseline</t>
  </si>
  <si>
    <t>Project Performance Report (PPR)</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</si>
  <si>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objectives/outcomes.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</si>
  <si>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objectives/outcomes.</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</si>
  <si>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objectives/outcomes with </t>
    </r>
    <r>
      <rPr>
        <b/>
        <sz val="11"/>
        <rFont val="Times New Roman"/>
        <family val="1"/>
      </rPr>
      <t>major shortcomings</t>
    </r>
    <r>
      <rPr>
        <sz val="11"/>
        <rFont val="Times New Roman"/>
        <family val="1"/>
      </rPr>
      <t xml:space="preserve"> or is expected to achieve only some of its major objectives/outcomes.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</si>
  <si>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objectives/outcomes, </t>
    </r>
    <r>
      <rPr>
        <b/>
        <sz val="11"/>
        <rFont val="Times New Roman"/>
        <family val="1"/>
      </rPr>
      <t>but</t>
    </r>
    <r>
      <rPr>
        <sz val="11"/>
        <rFont val="Times New Roman"/>
        <family val="1"/>
      </rPr>
      <t xml:space="preserve"> with either significant shortcomings or modest overall relevance. </t>
    </r>
  </si>
  <si>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</si>
  <si>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</si>
  <si>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</si>
  <si>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</si>
  <si>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</si>
  <si>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</si>
  <si>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</si>
  <si>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</si>
  <si>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</si>
  <si>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</si>
  <si>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objectives/outcomes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</si>
  <si>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objectives/outcomes with only minor shortcomings.</t>
    </r>
  </si>
  <si>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</si>
  <si>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</si>
  <si>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</si>
  <si>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List item / activity / action and corresponding amount spent for the current reporting period</t>
  </si>
  <si>
    <t>List item / activity / action planned and corresponding projected cost for the upcoming reporting period</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</si>
  <si>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</si>
  <si>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</si>
  <si>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</si>
  <si>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</si>
  <si>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</si>
  <si>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</si>
  <si>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Please Complete the following section every reporting period</t>
  </si>
  <si>
    <t>Implementation and Adaptive Management</t>
  </si>
  <si>
    <t>Response</t>
  </si>
  <si>
    <t>Describe any implementation issues/lessons affecting progress (positive and negative)</t>
  </si>
  <si>
    <t>Describe any changes undertaken to improve results on the ground or any changes made to project outputs (i.e. changes to project design)</t>
  </si>
  <si>
    <t>Lessons for Adaptation</t>
  </si>
  <si>
    <t>Climate Resilent Measures</t>
  </si>
  <si>
    <t>Please Describe the Climate Resilent measures being undertaken by  the project/programme.</t>
  </si>
  <si>
    <t>Which of these masures has been most effective and why?</t>
  </si>
  <si>
    <t>Which have been least effective and why?</t>
  </si>
  <si>
    <t>Concrete Adaptaiton Interventions</t>
  </si>
  <si>
    <t>Please desribe the concrete adaptation measures being undertaken by the project/programme</t>
  </si>
  <si>
    <t>What are/were the most difficult aspects of implementing such measures?</t>
  </si>
  <si>
    <t>What are/were the most successful aspects of the implementation of the interventions?</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</si>
  <si>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</si>
  <si>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</si>
  <si>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</si>
  <si>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</si>
  <si>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</si>
  <si>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what kind and how existing information/data/knowledge has been used to inform the development and the implementation of the project.</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</si>
  <si>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</si>
  <si>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why have they contributed?</t>
  </si>
  <si>
    <t>Identify Risks with a 50% or &gt; likelihood of affecting progress of project</t>
  </si>
  <si>
    <t>Implementing Entity (IE) [name]:</t>
  </si>
  <si>
    <t>Steps Taken to Mitigate Risk</t>
  </si>
  <si>
    <t>List all Risks identified in project preparation phase and what  steps are being taken to mitigate them (word limit = 200)</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</si>
  <si>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</si>
  <si>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</si>
  <si>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</si>
  <si>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What have been the major lessons learned that would add to the knowledge base for dissemination within and beyond  the project area?</t>
  </si>
  <si>
    <t>Mid-term Review Date (if planned):</t>
  </si>
  <si>
    <t>IE-AFB Agreement Signature Date:</t>
  </si>
  <si>
    <t>Implementing Entity</t>
  </si>
  <si>
    <r>
      <t xml:space="preserve">If the MTR or TE have not been undertaken this reporting period, </t>
    </r>
    <r>
      <rPr>
        <b/>
        <i/>
        <sz val="11"/>
        <rFont val="Times New Roman"/>
        <family val="1"/>
      </rPr>
      <t>DO NOT</t>
    </r>
    <r>
      <rPr>
        <i/>
        <sz val="11"/>
        <rFont val="Times New Roman"/>
        <family val="1"/>
      </rPr>
      <t xml:space="preserve"> report on actual co-financing.</t>
    </r>
  </si>
  <si>
    <t>Please Provide the Name and Contact information of person(s) reponsible for completeling the Rating section</t>
  </si>
  <si>
    <t>Terminal Evaluation Date:</t>
  </si>
  <si>
    <t>TOTAL</t>
  </si>
  <si>
    <t>Were there any delays in implementation?  If so, include any causes of delays. What are the measures taken to reduce delays?</t>
  </si>
  <si>
    <t>Other</t>
  </si>
  <si>
    <t>Target for Project End</t>
  </si>
  <si>
    <t>Period of Report (Dates)</t>
  </si>
  <si>
    <t>If Learning Objectives have been established, have they been met? Please describe.</t>
  </si>
  <si>
    <t xml:space="preserve">Project's initial economic valuations initiated comparing the landscape level costs and benefits of EBA approaches. The purpose of the study is to assist in identification of the economically efficient adaptation strategies to climate change taking into full account the value of ecosystem services and biodiversity and will be a flatform to prioritize EBA local level strategies.                                                                     
</t>
  </si>
  <si>
    <t>The Climate change coordination office (CCCO) had the webpage that was out-of-date, difficult to access and hard to modify. Therefore, a fully functional and easy to access web page was crucial to design which now became important tool and platform to share and disseminate information, knowledge and experience sharing, as well as to publicize CCCO and the Project activities and achievements to the public. The Climate change coordination office (CCCO) website is now accessible beginning on December 25, 2012</t>
  </si>
  <si>
    <t xml:space="preserve">Project overall Indicator  </t>
  </si>
  <si>
    <t>Mean annual in-stream summer 30-day base flow maintained (not decreased)  in two project sites (Kharkhiraa/Turgen, Ulz)</t>
  </si>
  <si>
    <t xml:space="preserve">Kharkhiraa River:  </t>
  </si>
  <si>
    <t>2.43 m3/sec</t>
  </si>
  <si>
    <t>Turgen River:</t>
  </si>
  <si>
    <t>1.98 m3/sec</t>
  </si>
  <si>
    <t>Ulz River: (the current monitoring station (Chuluunkhoroot) for the Ulz river is located at a channel without water.)</t>
  </si>
  <si>
    <t xml:space="preserve">0.0 m3/sec </t>
  </si>
  <si>
    <t>5% improvement on average</t>
  </si>
  <si>
    <t>Soil nutrient, organic carbon (matter) pool</t>
  </si>
  <si>
    <t>Surface water temperature (Celsius)</t>
  </si>
  <si>
    <t>Indicator of outcomes</t>
  </si>
  <si>
    <r>
      <rPr>
        <b/>
        <sz val="11"/>
        <color indexed="8"/>
        <rFont val="Times New Roman"/>
        <family val="1"/>
      </rPr>
      <t xml:space="preserve">1.1 </t>
    </r>
    <r>
      <rPr>
        <sz val="11"/>
        <color indexed="8"/>
        <rFont val="Times New Roman"/>
        <family val="1"/>
      </rPr>
      <t xml:space="preserve">Number of integrated strategies/ management plans for river basins approved and adopted by National and Aimag Governments </t>
    </r>
  </si>
  <si>
    <t>Operational integrated strategies/management plans for river basins(or sub-basins)</t>
  </si>
  <si>
    <t>at least 2</t>
  </si>
  <si>
    <r>
      <rPr>
        <b/>
        <sz val="11"/>
        <color indexed="8"/>
        <rFont val="Times New Roman"/>
        <family val="1"/>
      </rPr>
      <t>1.2</t>
    </r>
    <r>
      <rPr>
        <sz val="11"/>
        <color indexed="8"/>
        <rFont val="Times New Roman"/>
        <family val="1"/>
      </rPr>
      <t xml:space="preserve"> Number of Aimag governments monitoring, assessing, and reporting to MEGD and relevant agencies (water authority, National Climate Change Coordination Office) on integrated river basin management  measures</t>
    </r>
  </si>
  <si>
    <t xml:space="preserve">Number Aimag Governments implementing integrated strategies/management plans for river basins: </t>
  </si>
  <si>
    <t xml:space="preserve">The implementation of these plans will begin in January 2014. </t>
  </si>
  <si>
    <t>at least  3</t>
  </si>
  <si>
    <r>
      <rPr>
        <b/>
        <sz val="11"/>
        <color indexed="8"/>
        <rFont val="Times New Roman"/>
        <family val="1"/>
      </rPr>
      <t>1.3</t>
    </r>
    <r>
      <rPr>
        <sz val="11"/>
        <color indexed="8"/>
        <rFont val="Times New Roman"/>
        <family val="1"/>
      </rPr>
      <t xml:space="preserve"> Total hectares included within protected areas system in the two project sites (Kharkhira/Turgen, Ulz)</t>
    </r>
  </si>
  <si>
    <t xml:space="preserve">Altai Mountains / GLB:  </t>
  </si>
  <si>
    <t>37,420 km²</t>
  </si>
  <si>
    <t xml:space="preserve"> -</t>
  </si>
  <si>
    <t>Altai Mountains / GLB:  39,420 km²</t>
  </si>
  <si>
    <t xml:space="preserve">Kharkhiraa/Turgen Watershed: </t>
  </si>
  <si>
    <t>800 km²</t>
  </si>
  <si>
    <t>Kharkhiraa/Turgen:  1,000 km²</t>
  </si>
  <si>
    <t xml:space="preserve">Eastern Steppe:  </t>
  </si>
  <si>
    <t>42,676 km²</t>
  </si>
  <si>
    <t>Eastern Steppe:  44,676 km²</t>
  </si>
  <si>
    <t xml:space="preserve">Ulz Watershed: </t>
  </si>
  <si>
    <t>3,120 km²</t>
  </si>
  <si>
    <t>Ulz: 3,750 km2</t>
  </si>
  <si>
    <r>
      <rPr>
        <b/>
        <sz val="11"/>
        <color indexed="8"/>
        <rFont val="Times New Roman"/>
        <family val="1"/>
      </rPr>
      <t>2.1</t>
    </r>
    <r>
      <rPr>
        <sz val="11"/>
        <color indexed="8"/>
        <rFont val="Times New Roman"/>
        <family val="1"/>
      </rPr>
      <t xml:space="preserve"> Number of Soums in target area considering EBA measures/Integrated River Basin Management into their annual land-use planning and in Soum development plans and strategies.</t>
    </r>
  </si>
  <si>
    <t>Total number of Soums in target area considering integrated River Basin Management in their annual land-use planning and in Soum development plans and strategies:</t>
  </si>
  <si>
    <t xml:space="preserve">The project is planning to achieve this goal step by step. Strong capacity of relevant parties are expected to be a platform of dealing with this issue. For the reporting period soum level capacity assessment was carried out by a professional team. With this assessment, local capacity was identified by target groups such as  soum and aimag level officers, herders, and NGO-s. Considering this assessment results, the project is planning  to organize systematic and detailed trainings wihs specific reference to EBA and IRBM for project soums. As a preparatory work of above mentioned trainings, hand outs and  training programms  on EBA and IRBM were prepared by professors of National University of Mongolia and University of Humanities. These handbooks and training programs will be used as reference materials for further trainings. </t>
  </si>
  <si>
    <t xml:space="preserve">2.2 Water use efficiency  improved to maintain ecosystem integrity as measured by:  
</t>
  </si>
  <si>
    <t>2.2.1 Amount of surface water extracted for irrigation in project sites (cubic meter)</t>
  </si>
  <si>
    <t xml:space="preserve"> Kharkhiraa/Turgen River basin:</t>
  </si>
  <si>
    <t>Ulz River basin:</t>
  </si>
  <si>
    <t>2.2.2 Number of monitored wells increasing ground-water consumption efficiency in project sites</t>
  </si>
  <si>
    <t xml:space="preserve">2.2.3 Small scale Rain and snow melt  Water harvesting </t>
  </si>
  <si>
    <t xml:space="preserve">No water harvesting activities </t>
  </si>
  <si>
    <r>
      <rPr>
        <b/>
        <sz val="11"/>
        <color indexed="8"/>
        <rFont val="Times New Roman"/>
        <family val="1"/>
      </rPr>
      <t>2.3</t>
    </r>
    <r>
      <rPr>
        <sz val="11"/>
        <color indexed="8"/>
        <rFont val="Times New Roman"/>
        <family val="1"/>
      </rPr>
      <t xml:space="preserve"> Land use practices and climate change resilience improved as indicated by:</t>
    </r>
  </si>
  <si>
    <t>2.3.1 Total hectares of riparian and wetland habitat restored with native vegetation within project sites</t>
  </si>
  <si>
    <t>2.3.2 Springs protected with livestock exclosures, Livestock watering and access to creeks managed with appropriate facilities/fencing</t>
  </si>
  <si>
    <t xml:space="preserve">2.3.3 Total area with improved pasture land management </t>
  </si>
  <si>
    <t xml:space="preserve">Approx. 30% increase </t>
  </si>
  <si>
    <t>2.3.4 Areas with  Reforestation and improved forest management in Western target areas</t>
  </si>
  <si>
    <r>
      <rPr>
        <b/>
        <sz val="11"/>
        <color indexed="8"/>
        <rFont val="Times New Roman"/>
        <family val="1"/>
      </rPr>
      <t>2.4</t>
    </r>
    <r>
      <rPr>
        <sz val="11"/>
        <color indexed="8"/>
        <rFont val="Times New Roman"/>
        <family val="1"/>
      </rPr>
      <t xml:space="preserve"> Decrease in average Rural Poverty rate for 17 Soums within the target watersheds.</t>
    </r>
  </si>
  <si>
    <t xml:space="preserve">Current poverty rate: Kharkhiraa/Turgen basin:  </t>
  </si>
  <si>
    <t xml:space="preserve">Approx. 10% average decrease </t>
  </si>
  <si>
    <t xml:space="preserve">Average Poverty headcount for Ulz basin: </t>
  </si>
  <si>
    <r>
      <rPr>
        <b/>
        <sz val="11"/>
        <color indexed="8"/>
        <rFont val="Times New Roman"/>
        <family val="1"/>
      </rPr>
      <t>2.5</t>
    </r>
    <r>
      <rPr>
        <sz val="11"/>
        <color indexed="8"/>
        <rFont val="Times New Roman"/>
        <family val="1"/>
      </rPr>
      <t xml:space="preserve"> Number of Small Enterprises established and operating successfully  </t>
    </r>
  </si>
  <si>
    <r>
      <rPr>
        <b/>
        <sz val="11"/>
        <color indexed="8"/>
        <rFont val="Times New Roman"/>
        <family val="1"/>
      </rPr>
      <t>2.6</t>
    </r>
    <r>
      <rPr>
        <sz val="11"/>
        <color indexed="8"/>
        <rFont val="Times New Roman"/>
        <family val="1"/>
      </rPr>
      <t xml:space="preserve"> Hydrological monitoring is strengthened</t>
    </r>
  </si>
  <si>
    <t xml:space="preserve">Monitoring posts for glacial run-off in Western project area: </t>
  </si>
  <si>
    <t xml:space="preserve">Establishing monitoring post for glacial run-off in western target area is in progress. So far, the site have been identified by relevant instiutuion. In addition, expanding of water resources monitoring network is initiated in Eastern target soums. </t>
  </si>
  <si>
    <t>At least 1 in Western target area;      at least 2 in Eastern target area</t>
  </si>
  <si>
    <r>
      <rPr>
        <b/>
        <sz val="11"/>
        <color indexed="8"/>
        <rFont val="Times New Roman"/>
        <family val="1"/>
      </rPr>
      <t>3.1</t>
    </r>
    <r>
      <rPr>
        <sz val="11"/>
        <color indexed="8"/>
        <rFont val="Times New Roman"/>
        <family val="1"/>
      </rPr>
      <t xml:space="preserve"> Number of River Basin Administrations (RBA) established and strengthened in target two watersheds</t>
    </r>
  </si>
  <si>
    <t xml:space="preserve">Operational RBAs: </t>
  </si>
  <si>
    <t xml:space="preserve">The action to establish RBAs in target two watershed was initiated. Supportive actions for the establishment of RBAs  such as training and technical capacity building were planned in Annual Work Plan (AWP) for 2013. </t>
  </si>
  <si>
    <r>
      <rPr>
        <b/>
        <sz val="11"/>
        <color indexed="8"/>
        <rFont val="Times New Roman"/>
        <family val="1"/>
      </rPr>
      <t>3.2</t>
    </r>
    <r>
      <rPr>
        <sz val="11"/>
        <color indexed="8"/>
        <rFont val="Times New Roman"/>
        <family val="1"/>
      </rPr>
      <t xml:space="preserve"> Number of River Basin Councils (RBC) established and strengthened in target two watersheds</t>
    </r>
  </si>
  <si>
    <t>None of operational RBCs in target two watersheds</t>
  </si>
  <si>
    <t>Not started yet</t>
  </si>
  <si>
    <r>
      <rPr>
        <b/>
        <sz val="11"/>
        <color indexed="8"/>
        <rFont val="Times New Roman"/>
        <family val="1"/>
      </rPr>
      <t>3.3</t>
    </r>
    <r>
      <rPr>
        <sz val="11"/>
        <color indexed="8"/>
        <rFont val="Times New Roman"/>
        <family val="1"/>
      </rPr>
      <t xml:space="preserve"> Number of staffs of relevant agencies and local governments trained in river basin management guidelines</t>
    </r>
  </si>
  <si>
    <t>The guideline on RBMP principles and concepts was developed for public and decision-makers. Project unit members both working at central and local office were trained for trainers on   RBMP principles and concepts. RBMP for target two watersheds and relevant workshops and trainings were planned in AWP for 2013</t>
  </si>
  <si>
    <t>at least 21 experts including staffs of relevant agencies in each 21 aimags (provinces), and members of RBAs and RBCs.</t>
  </si>
  <si>
    <r>
      <rPr>
        <b/>
        <sz val="11"/>
        <color indexed="8"/>
        <rFont val="Times New Roman"/>
        <family val="1"/>
      </rPr>
      <t>3.4</t>
    </r>
    <r>
      <rPr>
        <sz val="11"/>
        <color indexed="8"/>
        <rFont val="Times New Roman"/>
        <family val="1"/>
      </rPr>
      <t xml:space="preserve"> Number of Soums replicating EBA measures and integrated river basin management  principles and practices within the target eco-regions</t>
    </r>
  </si>
  <si>
    <t>at least  20</t>
  </si>
  <si>
    <r>
      <rPr>
        <b/>
        <sz val="11"/>
        <color indexed="8"/>
        <rFont val="Times New Roman"/>
        <family val="1"/>
      </rPr>
      <t>3.5</t>
    </r>
    <r>
      <rPr>
        <sz val="11"/>
        <color indexed="8"/>
        <rFont val="Times New Roman"/>
        <family val="1"/>
      </rPr>
      <t xml:space="preserve"> National mainstreaming of EBA as indicated by:</t>
    </r>
  </si>
  <si>
    <t xml:space="preserve"> 3.5.1 Number of official government policy documents adopting EBA principles/practices</t>
  </si>
  <si>
    <t>at least 7</t>
  </si>
  <si>
    <t>3.5.2 Amount of annual government spending to support application of EBA principles and practices nationally</t>
  </si>
  <si>
    <t xml:space="preserve">Total national annual investment in EBA: </t>
  </si>
  <si>
    <t>3.5.3 Number of National Climate Change Authority EBA policy documents mainstreaming EBA within sectoral decision-making frameworks.</t>
  </si>
  <si>
    <t>Number of  National Climate Change Authority Policy Documents:</t>
  </si>
  <si>
    <t>Assessment of Comprehensive Institutional Capacity Building for internalizing EbA approaches into development policy and planning of key agencies (MEGD*, National Committee on Climate Change, Climate Change Coordination Office and Agency of Meteorology and Hydrology etc) was conducted.</t>
  </si>
  <si>
    <t>at least 3</t>
  </si>
  <si>
    <t>Tuya Tserenbataa</t>
  </si>
  <si>
    <t>tuya.tserenbataa@undp.org</t>
  </si>
  <si>
    <t>Two RBMPs and two EbA strategies will be developed and implemented</t>
  </si>
  <si>
    <t xml:space="preserve">Capacity of target and relevant stakeholders strengthened to develop and implement EbA strategies and River Basin Management Plans at two target areas.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</si>
  <si>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</si>
  <si>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r>
      <t xml:space="preserve">Please select the relevant Fund level </t>
    </r>
    <r>
      <rPr>
        <b/>
        <i/>
        <sz val="11"/>
        <color indexed="8"/>
        <rFont val="Times New Roman"/>
        <family val="1"/>
      </rPr>
      <t xml:space="preserve">Outcome and Output indicators </t>
    </r>
    <r>
      <rPr>
        <b/>
        <sz val="11"/>
        <color indexed="8"/>
        <rFont val="Times New Roman"/>
        <family val="1"/>
      </rPr>
      <t>that allign with the project objectives and outcomes</t>
    </r>
  </si>
  <si>
    <t xml:space="preserve">OBJECTIVE 1: Integrated Strategies/Management Plans for target landscapes/river basins developed and under implementation.                                                                                                                                               </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</si>
  <si>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rFont val="Microsoft Sans Serif"/>
        <family val="2"/>
      </rPr>
      <t>Outcome 5:</t>
    </r>
    <r>
      <rPr>
        <sz val="10"/>
        <rFont val="Microsoft Sans Serif"/>
        <family val="2"/>
      </rPr>
      <t xml:space="preserve"> Increased ecosystem resilience in response to climate change and variability-induced stress
</t>
    </r>
    <r>
      <rPr>
        <b/>
        <sz val="10"/>
        <rFont val="Microsoft Sans Serif"/>
        <family val="2"/>
      </rPr>
      <t xml:space="preserve">Outcome 6: </t>
    </r>
    <r>
      <rPr>
        <sz val="10"/>
        <rFont val="Microsoft Sans Serif"/>
        <family val="2"/>
      </rPr>
      <t xml:space="preserve">Diversified and strengthened livelihoods and sources of income for vulnerable people in targeted areas                                                                                                 </t>
    </r>
    <r>
      <rPr>
        <b/>
        <sz val="10"/>
        <rFont val="Microsoft Sans Serif"/>
        <family val="2"/>
      </rPr>
      <t xml:space="preserve">Outcome 7: </t>
    </r>
    <r>
      <rPr>
        <sz val="10"/>
        <rFont val="Microsoft Sans Serif"/>
        <family val="2"/>
      </rPr>
      <t>Improved policies and regulations that promote and enforce resilience measures</t>
    </r>
  </si>
  <si>
    <t xml:space="preserve">OBJECTIVE 2: Implementing landscape level adaptation techniques to maintain ecosystem integrity and water security under conditions of climate change.  </t>
  </si>
  <si>
    <t xml:space="preserve">OBJECTIVE 3: Strengthening capacities/Institutions to support EbA strategies and integrated river basin management, their replication and mainstreaming in sector policies. </t>
  </si>
  <si>
    <t>Ecosystem Based Adaptation Approach to Maintaining Water Security in Critical Water Catchments in Mongolia</t>
  </si>
  <si>
    <t>MIE</t>
  </si>
  <si>
    <t>3 months prior to the final Project Board Meeting</t>
  </si>
  <si>
    <t xml:space="preserve">http://www.climatechange.gov.mn/ </t>
  </si>
  <si>
    <t xml:space="preserve">tuya.tserenbataa@undp.org </t>
  </si>
  <si>
    <t>Dagvadorj. D, Special Envoy for Climate Change, Director, Climate Change Coordination Office of MEGD</t>
  </si>
  <si>
    <t>Oyun. S, Parliament member, Minister of Environment and Green Development</t>
  </si>
  <si>
    <t>oyun@mne.gov.mn</t>
  </si>
  <si>
    <t>Number of small scale water harvesting reservoirs</t>
  </si>
  <si>
    <t xml:space="preserve">Public Awareness Programme of EBA principles and practices  were developed and 20' documentary film to increase public knowledge and information on the state of ecosystem, its services and value was broadcasted. </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</si>
  <si>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</si>
  <si>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d_dagvadorj@yahoo.com, dagvadorj@mne.gov.mn</t>
  </si>
  <si>
    <t>d_dagvadorj@yahoo.com; dagvadorj@mne.gov.mn</t>
  </si>
  <si>
    <t>Tuya Tserenbataa, National Project Coordinator</t>
  </si>
  <si>
    <t>Policy makers prioritize economic benefits over sustainable and resilient ecosystems</t>
  </si>
  <si>
    <t>Ineffective
mitigation of nonclimate
drivers of
ecosystem
alteration</t>
  </si>
  <si>
    <t>Extreme natural
disasters affect
confidence of
local community
to adaptation
measures</t>
  </si>
  <si>
    <t>Adaptation
measures
increase inequity</t>
  </si>
  <si>
    <t>Capacity of
Aimag and Soum
level
stakeholders will
match project
activity demands</t>
  </si>
  <si>
    <t>Steps Taken to Mitigate Risk (as identified in the Prodoc)</t>
  </si>
  <si>
    <t>Activity 2</t>
  </si>
  <si>
    <t>Activity 1</t>
  </si>
  <si>
    <t>Activity 3</t>
  </si>
  <si>
    <t>Activity 4</t>
  </si>
  <si>
    <t>1. The Altai Mountains and Great Lakes Basin Eco-region: Turgen/ Kharkhiraa Sub River Basins -Turgen, Ulaangom, Sagil, Bukhmurun, Khovd, Tarialan, Naranbulag soums of Uvs aimag
2. The Eastern Steppe Eco- region: Ulz River Basin- Chuluunkhoroot, Dashbalbar, Bayndun, Bayn-Uul, Gurvanzagal, Choibalsan, Sergelen soums of Dornod aimag, Bayn-Adarga, Batnorov, Norovlin soums of Khentii aimag</t>
  </si>
  <si>
    <t xml:space="preserve"> 1. Reports: a) Inception report, b) Quarterly reports,  c)Annual report, d) Project leaflet  f) Soum level capacity needs assessment   </t>
  </si>
  <si>
    <t>S+</t>
  </si>
  <si>
    <t>United Nations Development Programme - UNDP</t>
  </si>
  <si>
    <t>N/A</t>
  </si>
  <si>
    <t>See above.</t>
  </si>
  <si>
    <t>Impact: Moderately high (4) ; Probability: Low  (1)</t>
  </si>
  <si>
    <t>Impact: Moderately high (4);  Probability: Low (1)</t>
  </si>
  <si>
    <t>Impact: Moderate (3);                                                            Probability:  Moderately low (2)</t>
  </si>
  <si>
    <t xml:space="preserve">As a part of adaptation measures, the project will
apply a proven approach of community-based
disaster risk management, thus reducing the
vulnerability of communities to natural disasters. The
primary units will be the herder groups or community
organizations joining the efforts. Local level
demonstrations will provide incentives for the local
communities to cooperate towards a long-term
resilience. To date, a survey is being conducted on areas affected by forest and steppe fire that was identified as one of the priority issues during the local stakeholders discussions. </t>
  </si>
  <si>
    <t xml:space="preserve"> Local level  capacity building programme was developed to be realized throughout the project lifetime.  This will be supported by a project capacity building strategy, including national/local mentoring programme.</t>
  </si>
  <si>
    <t xml:space="preserve">No critical risks identified. </t>
  </si>
  <si>
    <t xml:space="preserve"> Preparation of the integrated strategies/ management plans has started in 2013. Baseline studies will feed into management planning. Integrated strategies/management plans will be made for Kharkhiraa/ Tugren and Ulz Rivers basin; further progress will be reported in the next PPR. </t>
  </si>
  <si>
    <t>Chimeg Junai, Programme Manager</t>
  </si>
  <si>
    <t>chimeg.junai@undp.org</t>
  </si>
  <si>
    <t>Survey is being done on gender ratio in connection to livelihood and poverty in 17 soums of the 3 aimags within framework of baseline studies. Additional data will be collected by Soum coordinators to be considered for further planning of EbA measures and small scale projects. The project will ensure that the adaptation measures are gender and other population group sensitive and demonstration at the local level that they do not limit the participation of women and the disabled as beneficiaries.</t>
  </si>
  <si>
    <t xml:space="preserve">Baseline studies determined mean average annual in-stream summer 30-day in Kharkhiraa/ Turgen and Ulz River basin for 2012. Kharkhiraa River: 3.17 m3/sec, Turgen River: 2.32 m3/sec, Ulz River: 0.0 m3/sec </t>
  </si>
  <si>
    <t>Suspended solids (mg/l)</t>
  </si>
  <si>
    <t>Permanganate COD (mg/l)</t>
  </si>
  <si>
    <t>Total Fe (mg/l)</t>
  </si>
  <si>
    <t>Total mineral P (g/l)</t>
  </si>
  <si>
    <t>Depth, cm</t>
  </si>
  <si>
    <t>13 (Celsius)</t>
  </si>
  <si>
    <t>12 (Celsius)</t>
  </si>
  <si>
    <t>20.5 (Celsius)</t>
  </si>
  <si>
    <t>Humus %</t>
  </si>
  <si>
    <t>Surface water quality improved or maintained in two project sites (Kharkhiraa/Turgen, Ulz)</t>
  </si>
  <si>
    <t>Knowledge and skills of  project stakeholders including  local authority , and local community is completely  limited with regard to increasing  ecosystmem resilience in response to climate change and variability -induced stress</t>
  </si>
  <si>
    <t xml:space="preserve">National and local level policies and regulations to promote EbA measures are extremely weak. National Action Plan on Climate Change is approved by The Government of Mongolia. However, it does not explicitly reflect EBA approaches that suited to Mongolian economic and ecological conditions. </t>
  </si>
  <si>
    <t>No irrigation system in Ulz River basin.</t>
  </si>
  <si>
    <t>Ulz River basin</t>
  </si>
  <si>
    <t>Target sites</t>
  </si>
  <si>
    <t>Mammals</t>
  </si>
  <si>
    <t>Fishes</t>
  </si>
  <si>
    <t>Insects</t>
  </si>
  <si>
    <t>Birds</t>
  </si>
  <si>
    <r>
      <rPr>
        <b/>
        <sz val="11"/>
        <color indexed="8"/>
        <rFont val="Times New Roman"/>
        <family val="1"/>
      </rPr>
      <t>Outcome 1</t>
    </r>
    <r>
      <rPr>
        <sz val="11"/>
        <color indexed="8"/>
        <rFont val="Times New Roman"/>
        <family val="1"/>
      </rPr>
      <t xml:space="preserve">: Landscape level integrated land use and water resources monitoring and planning system focused upon reduction of ecosystem vulnerability to climate change. </t>
    </r>
  </si>
  <si>
    <t>Strategic environmental assessment, including climate change considerations, conducted for target landscapes to document threats to ecosystem function and resilience and provide recommendations for avoiding and mitigating impacts.</t>
  </si>
  <si>
    <t>Economic valuations completed summarizing landscape level costs and benefits of EBA.</t>
  </si>
  <si>
    <t>Ecosystem-based Adaptation integrated within land
use and water resources monitoring and decision-making system in two eco-regions.</t>
  </si>
  <si>
    <t xml:space="preserve">Soum level capacity assessment was carried out by a professional team. </t>
  </si>
  <si>
    <t xml:space="preserve">Integrated landscape level Ecosystem-based Adaptation management action plans operational within two target watersheds. </t>
  </si>
  <si>
    <t>Local level climate change adaptation assessment and monitoring implemented in two target watersheds.</t>
  </si>
  <si>
    <t>Ecosystem-based adaptation approaches mainstreamed in national resource use planning and implementation mechanisms.</t>
  </si>
  <si>
    <t>Institutional support for integrating climate change risks in land and water resource management planning.</t>
  </si>
  <si>
    <t xml:space="preserve">Project Manager / Coordinator: </t>
  </si>
  <si>
    <t>Program for up-scaling best practices developed and implemented.</t>
  </si>
  <si>
    <t xml:space="preserve">Development of Climate change website for distributing climate change and EbA related information with the aim to improve public awareness on climate change and EbA. </t>
  </si>
  <si>
    <r>
      <t xml:space="preserve">Project Objective </t>
    </r>
    <r>
      <rPr>
        <sz val="11"/>
        <color indexed="8"/>
        <rFont val="Times New Roman"/>
        <family val="1"/>
      </rPr>
      <t>is to</t>
    </r>
    <r>
      <rPr>
        <b/>
        <sz val="11"/>
        <color indexed="8"/>
        <rFont val="Times New Roman"/>
        <family val="1"/>
      </rPr>
      <t xml:space="preserve"> </t>
    </r>
    <r>
      <rPr>
        <sz val="11"/>
        <color indexed="8"/>
        <rFont val="Times New Roman"/>
        <family val="1"/>
      </rPr>
      <t>maintain the water provisioning services supplied by mountain and steppe ecosystems by internalizing climate change risks within land and water resource management regimes.</t>
    </r>
  </si>
  <si>
    <r>
      <rPr>
        <b/>
        <sz val="11"/>
        <color indexed="8"/>
        <rFont val="Times New Roman"/>
        <family val="1"/>
      </rPr>
      <t>Outcome 2:</t>
    </r>
    <r>
      <rPr>
        <sz val="11"/>
        <color indexed="8"/>
        <rFont val="Times New Roman"/>
        <family val="1"/>
      </rPr>
      <t xml:space="preserve"> Landscape level adaptation techniques maintaining ecosystem integrity and water security under conditions of climate change.</t>
    </r>
  </si>
  <si>
    <t>Water chemical analysis        (long term average)</t>
  </si>
  <si>
    <t>Tur-gen River</t>
  </si>
  <si>
    <t>Khar-khiraa River</t>
  </si>
  <si>
    <t>Ulz River</t>
  </si>
  <si>
    <t>Turgen/ Kharkhiraa Rivers basin</t>
  </si>
  <si>
    <t xml:space="preserve">Type of soil name </t>
  </si>
  <si>
    <t>Dry steppe pale-brown soil</t>
  </si>
  <si>
    <t>0-20</t>
  </si>
  <si>
    <t>Dark kastanozem soil</t>
  </si>
  <si>
    <t>Swampy soil  brown soil</t>
  </si>
  <si>
    <t>Light kastanozem soil</t>
  </si>
  <si>
    <t>Saline soil</t>
  </si>
  <si>
    <t>Type of indicators</t>
  </si>
  <si>
    <t>Indicators name</t>
  </si>
  <si>
    <t>Year</t>
  </si>
  <si>
    <t>Population number</t>
  </si>
  <si>
    <t xml:space="preserve">Argali sheep (Ovis ammon) </t>
  </si>
  <si>
    <t>Procapra gutturosa</t>
  </si>
  <si>
    <t>800000- 900000 ps</t>
  </si>
  <si>
    <t xml:space="preserve">Phoxinusczekanowskii  </t>
  </si>
  <si>
    <t xml:space="preserve"> +</t>
  </si>
  <si>
    <t xml:space="preserve"> ++</t>
  </si>
  <si>
    <t xml:space="preserve">Ph. lagowskii </t>
  </si>
  <si>
    <t>Ph.percnurus</t>
  </si>
  <si>
    <t xml:space="preserve">(Ephemeroptera)- Ameletus inopinatus Eaton, 1887 </t>
  </si>
  <si>
    <t>(Ephemeroptera)- Baetidae-Baetis sp.</t>
  </si>
  <si>
    <t>(Plecoptera)- Isoperla sp.</t>
  </si>
  <si>
    <t>(Plecoptera)- Perlidae-Agnetina sp.</t>
  </si>
  <si>
    <t>Altai snowcock  </t>
  </si>
  <si>
    <t>Grus vipio Pal</t>
  </si>
  <si>
    <t>Turgen River ( in September 2012)</t>
  </si>
  <si>
    <t>Kharkhiraa River ( in September 2012)</t>
  </si>
  <si>
    <t>Ulz River ( in September 2012)</t>
  </si>
  <si>
    <t>Surface water temperature will be measured jointly with Provincial Meteorological offices of target aimags each year in summer time.</t>
  </si>
  <si>
    <t xml:space="preserve">Kharkhiraa/ Turgen Rivers basin: approx.  10% of average annual flow </t>
  </si>
  <si>
    <r>
      <t xml:space="preserve">The Project's objective is to “maintain the water provisioning services supplied by mountain and steppe  ecosystems  by internalizing  climate  change risks  within  land  and  water resource management regimes.” This  project applies the  principles  of  Ecosystem-based  Adaptation (EBA)  to increase  climate change resilience at a landscape level. EBA is broadly defined as “a range of local and landscape scale strategies for managing ecosystems to increase resilience and maintain essential ecosystem services and reduce the vulnerability of people, their livelihoods and nature in the face of climate change” (UNFCCC)
Project investments will alleviate vulnerabilities and dismantle identified barriers by implementing three interconnected components:                                                                                                                                                   </t>
    </r>
    <r>
      <rPr>
        <b/>
        <sz val="11"/>
        <color indexed="8"/>
        <rFont val="Times New Roman"/>
        <family val="1"/>
      </rPr>
      <t xml:space="preserve">Component I: </t>
    </r>
    <r>
      <rPr>
        <sz val="11"/>
        <color indexed="8"/>
        <rFont val="Times New Roman"/>
        <family val="1"/>
      </rPr>
      <t xml:space="preserve">Integrated Strategies/Management Plans for target landscapes/river basins developed and under implementation.                                                                                                                                                                                                                                                                   </t>
    </r>
    <r>
      <rPr>
        <b/>
        <sz val="11"/>
        <color indexed="8"/>
        <rFont val="Times New Roman"/>
        <family val="1"/>
      </rPr>
      <t>Component II:</t>
    </r>
    <r>
      <rPr>
        <sz val="11"/>
        <color indexed="8"/>
        <rFont val="Times New Roman"/>
        <family val="1"/>
      </rPr>
      <t xml:space="preserve"> Implementing landscape level adaptation techniques to maintain ecosystem integrity and water security under conditions of climate change.                                                                                                                             </t>
    </r>
    <r>
      <rPr>
        <b/>
        <sz val="11"/>
        <color indexed="8"/>
        <rFont val="Times New Roman"/>
        <family val="1"/>
      </rPr>
      <t xml:space="preserve">Component III: </t>
    </r>
    <r>
      <rPr>
        <sz val="11"/>
        <color indexed="8"/>
        <rFont val="Times New Roman"/>
        <family val="1"/>
      </rPr>
      <t xml:space="preserve">Strengthening capacities/Institutions to support EbA strategies and integrated river basin management, their replication and mainstreaming in sector policies.                                                                                                 </t>
    </r>
  </si>
  <si>
    <t xml:space="preserve">In order to ensure the government's understanding on climate change risk on ecosystem services and its impact on the economy, the Project supports an economic study.  This study will quantify the economic impacts of envisaged ecological changes under the climate change conditions and measure the economics costs and benefits of alternative adaptation strategies to cope with these changes. The Project will develop an integrated model that links climate change to ecosystem changes and then economic changes. One component of the Project will study the effect of these changes on the supply and demand for water.  The various sectors of the economy that depend on water include livestock, human settlements, aquatic systems, mining, and wildlife.  A second component will analyze the effect on the supply and demand for land. The various sectors that depend on land include livestock and wildlife and to a lesser extent mining and human settlements.  The Project will also support capacity building of government officials and stakeholders at national and local levels. </t>
  </si>
  <si>
    <t xml:space="preserve">Inception Phase of the Project completed </t>
  </si>
  <si>
    <t xml:space="preserve"> Inception Phase activities commenced in April, 2012. Within this phase, recruitment of the Project staff at both at Ulaanbaatar and local levels, the Inception workshop and Local stakeholder consultations were held. </t>
  </si>
  <si>
    <t>The Project provided the NAMEM with technical support with aim to expand the monitoring network.</t>
  </si>
  <si>
    <t xml:space="preserve">With this assessment, local capacity with regard to   EBA and IWRM activities  was identified by categorized target groups such as  soum and aimag level officers, herders, and NGO-s. Based on this, needs of trainings were identified.  The  assessment indicates that the knowledge and skills of local community  is limited to undertake local level measures of EBA in a sustainable manner. In addition, the assessment pointed out  that existing terms of references for soum level officials did not clearly state the duties and responsibilities concerning effective application of EBA concepts and participatory approaches for their works. Therefore, in cooperation with Aimag governments, the Project will develop Soum level EbA plans which will allow to revise and update of the existing terms of references for officials in charge of agriculture, environment and land management in order to reflect the above. </t>
  </si>
  <si>
    <t>Suite of physical techniques to improve ecosystem resilience established in two target watersheds.</t>
  </si>
  <si>
    <t xml:space="preserve">Feasibility study of physical techniques to improve ecosystem resilience to climate change will be conducted in 2013. Based on the study, required actions will be undertaken step by step. </t>
  </si>
  <si>
    <t>Regulatory and financial management techniques for
improving climate change resilience implemented within two target watersheds.</t>
  </si>
  <si>
    <t>As a preparation work, specific trainings on best practices on EbA at international and national levels, IWRM and sustainability of Community-based Natural Resources Management will be organized in 2013. After implementing these capacity building activities, actual EbA measures will be initiated in 2014 through implementing Small Grants Programme in target soums.</t>
  </si>
  <si>
    <t xml:space="preserve">Assessment of Institutional Capacity  for mainstreaming  EBA approaches into development policy and planning of key agencies was completed. With the project support, capacities of several institutions including Ministry of Environment and Green Development,  National Committee on Climate Change, Climate Change Coordination Office and Agency of Meteorology and Hydrology  were assessed. Based on the assessment,   specific  recommendations were developed for ensuring better Instiututional capacity to mainstream EBA approaches into state policy and coordination.  Furthermore, Capacity building programme was developed.         </t>
  </si>
  <si>
    <t xml:space="preserve"> Public Awareness Programme disseminating   EBA knowledge and information to general public was developed. Within the Programme, handbooks on EbA and IWRM were developed by professionals. As a complimentary part of the handbooks, training modules/ curriculums reflecting specific topics and  delivering approaches were included to be used for different  knowledge level users and trainers. These user friendly  handbooks and associated  training modules will be used as reference materials for further trainings.                                                                                                                                                                                                                                                                                                                                        </t>
  </si>
  <si>
    <t xml:space="preserve">Ways and methods to foster general public education with regard to EBA were identified and recommended. This will be used as a basic document to be considered and followed up to deal with public awareness raising  issues within the Project objective. The program includes specific topics and activities designed for different knowlegde-level  users. Implementation mechanisms and form of engagement of responsible parties to be considered were defined in detail and recommended. This is a basis for futher public awareness activities of the Project. As follow up activities of Public Awareness Programme, the products are designed as set of training packages including handbooks and training modules. The handbooks include general concepts and principles of EBA and IWRM  and clear exapmles of national and international  best practices, and pilot activities.  Those activities can be underaken in the Project target soums. </t>
  </si>
  <si>
    <r>
      <t xml:space="preserve">Outcome 1: Landscape level integrated land use and water resources monitoring and planning system focused upon reduction of ecosystem vulnerability to climate change.      </t>
    </r>
    <r>
      <rPr>
        <i/>
        <sz val="11"/>
        <color indexed="8"/>
        <rFont val="Times New Roman"/>
        <family val="1"/>
      </rPr>
      <t/>
    </r>
  </si>
  <si>
    <t xml:space="preserve">Inception phase including initiation of establishment benchmarks as a basis for the development of Ecosystem-based Adaptation Strategies for the target landscapes  and River Basin Management Plans are completed through contracting of experts teams to carry out assessments with wide discussions and carry out learning by doing and experience sharing trainings. Apart from that, preparation of establishment of additional surface water monitoring posts in 3 sites of the river basins and 1 glacial observation post in Western area was initiated  in cooperation with the National Agency of Meteorology and Environmental Monitoring (NAMEM) for the purpose expansion of existing environmental monitoring network.   Economic valuation of the targeted landscapes in two water sheds was progressed. </t>
  </si>
  <si>
    <r>
      <t xml:space="preserve">Outcome 2: Landscape level adaptation techniques maintaining ecosystem integrity and water security under conditions of climate change.                                      </t>
    </r>
    <r>
      <rPr>
        <i/>
        <sz val="11"/>
        <color indexed="8"/>
        <rFont val="Times New Roman"/>
        <family val="1"/>
      </rPr>
      <t xml:space="preserve">Baseline and benchmarks for the development of the River Basin Management Plans at two River Basins and EbA Strategies at target ecoregions completed. </t>
    </r>
  </si>
  <si>
    <t xml:space="preserve">Preparatory works for development and implementation of the RBMPs and EbA strategies are aligned with planning of MEGD to establish and operate River Basin Administrations (RBA) at Ulz river and Turgen/Kharkhiraa rivers with consultations. As a result of it and Capacity development needs plan, series of trainings on IWRM, EbA strategy, hydrology, ecology and environmental policy for the staff of newly established RBAs and technical assistance on water and environmental monitoring are planned in 2013. Compilation of ecological and socio-economic conditions and series of discussions with relevant parties resulted progress report that was used in update of the Project Indicators as well. </t>
  </si>
  <si>
    <t>Outcome 3: Institutional and policy capacity strengthened to support Ecosystembased Adaption replication, monitoring, and enforcement for critical watersheds                                     Institutional and policy improvements</t>
  </si>
  <si>
    <t xml:space="preserve">Inception phase completed 
    </t>
  </si>
  <si>
    <t xml:space="preserve">Local needs assessment and adaptive management conducted. Recruitment of Project staff and set up of office  completed. The Inception workshop held with participation of relevant stakeholders. </t>
  </si>
  <si>
    <t>Chimeg Junai, Programme Analyst</t>
  </si>
  <si>
    <t xml:space="preserve">*Please note that the baseline data here and in the logframe is the average of data gathered through long term monitoring (10 and more years). Surface water quality and composition in Kharkhiraa/ Turgen and Ulz Rivers are identified through  Baseline studies  in 2012. However, these data from one year is not appropriate to compara with the baseline data. Thus, data will be annually collected at similar sites throughout the Project lifeteme, and the emerging average is expected to be compared with the baseline. </t>
  </si>
  <si>
    <t>70*</t>
  </si>
  <si>
    <t xml:space="preserve">The same as above. </t>
  </si>
  <si>
    <t xml:space="preserve">Biological indicators, e.g., insect and/or fish                            </t>
  </si>
  <si>
    <t xml:space="preserve">Biological indicators will be defined by local monitoring groups from target sites to be established in 2013. Survey on mammals will be conducted jointly with related research institutions prior to the midterm evaluation and final year of the Project implementation.  </t>
  </si>
  <si>
    <t>Remarks</t>
  </si>
  <si>
    <t xml:space="preserve">Status:  +-rare; ++ normal; +++- abundant </t>
  </si>
  <si>
    <t xml:space="preserve">No changes during the reporting period. </t>
  </si>
  <si>
    <t xml:space="preserve">The baseline data was determined by baseline survey conducted in 2012 in the Kharkhiraa/ Turgen Rivers basin. Next survey will be conducted jointly with related research institutions prior to the midterm and final evaluation of the Project implementation.  </t>
  </si>
  <si>
    <t xml:space="preserve">Number of monitored wells in target river basins will be identified by Feasibility study to be conducted in 2013. Relevant field level activities will be commenced  in 2014. </t>
  </si>
  <si>
    <t xml:space="preserve">Number of small scale and snow melt water harvesting in target river basins will be identified by the Feasibility study . Relevant field level activities are expected to be commenced  in 2014. </t>
  </si>
  <si>
    <t xml:space="preserve">The project plans to conduct feasiblity study to define sites and priority actions of EBA in target soums in 2013. Based on findings of this assessment, areas and sites to be rehabiliated will be identified. Relevant field level activities are expected to be commenced  in 2014. </t>
  </si>
  <si>
    <t xml:space="preserve">226 ha </t>
  </si>
  <si>
    <t xml:space="preserve">The baseline data was determined by the baseline survey conducted in Western target soums from 2010 to 2012. This area includes forest areas with reforestation,  reafforestation  and, area of cleaning and thining. </t>
  </si>
  <si>
    <t>Western target areas: 226 ha (approx. 10% increase)</t>
  </si>
  <si>
    <t>Rural Poverty rate for the target basins can be determinied by end of 2013 applying the UNDP census-based poverty map of 2012 and data from National Statistical Office of Monoglia for 2012.</t>
  </si>
  <si>
    <t>312*</t>
  </si>
  <si>
    <t>Baseline data were determined by the baseline studies conducted in 2012.</t>
  </si>
  <si>
    <t xml:space="preserve">570 Small Enterprises at both project sites (appr. 5% increase).  </t>
  </si>
  <si>
    <t>237*</t>
  </si>
  <si>
    <t xml:space="preserve"> 4/5</t>
  </si>
  <si>
    <t xml:space="preserve">During the reporting period, set of environmental laws were amended and approved by the Parliament of Mongolia. New concepts such as establishment of River Basin Administration (RBA) and RBA Management Plans were introduced into the Law on Water and Law on Water pollution fee. In this regard, supportive actions and cooperation to facilitate newly established RBAs in two project target regions are integrated into the logical framework through rephrasing, applying the newly introduced terms as RBA, RBA Management Plan.
</t>
  </si>
  <si>
    <t>With the project support, EbA strategy and RBMPs for targeted basins will have  been developed and implemented with engagement of local authority and community.  Approximately, 90 percent of targeted populaton will be aware of predicted adverse impacts of climate change and of appropriate responses. More than 20 percent of the targeted population will have been trained and involved in community-led environmental impact monitoring and Communtiy based Adaptation.</t>
  </si>
  <si>
    <t xml:space="preserve">Awareness and ownership of EbA and climate risk reduction processes at local level are insufficient. No actions are taken to dissiminate  information on adverse impacts of climate change and appropriate responses.  Local level  authorities have limited experience and skills to develop and implement special programs and strategies with the aim of providing local community with required ecological education on EbA. </t>
  </si>
  <si>
    <r>
      <rPr>
        <b/>
        <sz val="9.5"/>
        <color indexed="8"/>
        <rFont val="Microsoft Sans Serif"/>
        <family val="2"/>
      </rPr>
      <t>1.1.</t>
    </r>
    <r>
      <rPr>
        <sz val="9.5"/>
        <color indexed="8"/>
        <rFont val="Microsoft Sans Serif"/>
        <family val="2"/>
      </rPr>
      <t xml:space="preserve"> No. and type of projects that conduct and update risk and vulnerability assessments                                                                                      </t>
    </r>
    <r>
      <rPr>
        <b/>
        <sz val="9.5"/>
        <color indexed="8"/>
        <rFont val="Microsoft Sans Serif"/>
        <family val="2"/>
      </rPr>
      <t xml:space="preserve">1.2. </t>
    </r>
    <r>
      <rPr>
        <sz val="9.5"/>
        <color indexed="8"/>
        <rFont val="Microsoft Sans Serif"/>
        <family val="2"/>
      </rPr>
      <t xml:space="preserve">Development of early warning systems
</t>
    </r>
    <r>
      <rPr>
        <b/>
        <sz val="9.5"/>
        <color indexed="8"/>
        <rFont val="Microsoft Sans Serif"/>
        <family val="2"/>
      </rPr>
      <t>2.1.1.</t>
    </r>
    <r>
      <rPr>
        <sz val="9.5"/>
        <color indexed="8"/>
        <rFont val="Microsoft Sans Serif"/>
        <family val="2"/>
      </rPr>
      <t xml:space="preserve"> No. of staff trained to respond to, and mitigate impacts of, climate-related events
</t>
    </r>
    <r>
      <rPr>
        <b/>
        <sz val="9.5"/>
        <color indexed="8"/>
        <rFont val="Microsoft Sans Serif"/>
        <family val="2"/>
      </rPr>
      <t>2.1.2.</t>
    </r>
    <r>
      <rPr>
        <sz val="9.5"/>
        <color indexed="8"/>
        <rFont val="Microsoft Sans Serif"/>
        <family val="2"/>
      </rPr>
      <t xml:space="preserve"> Capacity of staff to respond to, and mitigate impacts of, climate-related events from targeted
institutions increased
</t>
    </r>
    <r>
      <rPr>
        <b/>
        <sz val="9.5"/>
        <color indexed="8"/>
        <rFont val="Microsoft Sans Serif"/>
        <family val="2"/>
      </rPr>
      <t xml:space="preserve">2.2.1. </t>
    </r>
    <r>
      <rPr>
        <sz val="9.5"/>
        <color indexed="8"/>
        <rFont val="Microsoft Sans Serif"/>
        <family val="2"/>
      </rPr>
      <t xml:space="preserve">Percentage of population covered by adequate risk-reduction systems
</t>
    </r>
    <r>
      <rPr>
        <b/>
        <sz val="9.5"/>
        <color indexed="8"/>
        <rFont val="Microsoft Sans Serif"/>
        <family val="2"/>
      </rPr>
      <t>2.2.2.</t>
    </r>
    <r>
      <rPr>
        <sz val="9.5"/>
        <color indexed="8"/>
        <rFont val="Microsoft Sans Serif"/>
        <family val="2"/>
      </rPr>
      <t xml:space="preserve"> No. of people affected by climate variability                                                                                                          </t>
    </r>
    <r>
      <rPr>
        <b/>
        <sz val="9.5"/>
        <color indexed="8"/>
        <rFont val="Microsoft Sans Serif"/>
        <family val="2"/>
      </rPr>
      <t>3.1</t>
    </r>
    <r>
      <rPr>
        <sz val="9.5"/>
        <color indexed="8"/>
        <rFont val="Microsoft Sans Serif"/>
        <family val="2"/>
      </rPr>
      <t xml:space="preserve"> No. and type of risk reduction actions or strategies introduced at local level                                                                                                     </t>
    </r>
    <r>
      <rPr>
        <b/>
        <sz val="9.5"/>
        <color indexed="8"/>
        <rFont val="Microsoft Sans Serif"/>
        <family val="2"/>
      </rPr>
      <t>3.2</t>
    </r>
    <r>
      <rPr>
        <sz val="9.5"/>
        <color indexed="8"/>
        <rFont val="Microsoft Sans Serif"/>
        <family val="2"/>
      </rPr>
      <t xml:space="preserve"> No. of news outlets in the local press and media that have covered the topic                                                                                                    </t>
    </r>
    <r>
      <rPr>
        <b/>
        <sz val="9.5"/>
        <color indexed="8"/>
        <rFont val="Microsoft Sans Serif"/>
        <family val="2"/>
      </rPr>
      <t>4.1.</t>
    </r>
    <r>
      <rPr>
        <sz val="9.5"/>
        <color indexed="8"/>
        <rFont val="Microsoft Sans Serif"/>
        <family val="2"/>
      </rPr>
      <t xml:space="preserve"> No. and type of health or social infrastructure developed or modified to respond to new conditions
resulting from climate variability and change (by type)                                                                                                                                                            </t>
    </r>
    <r>
      <rPr>
        <b/>
        <sz val="9.5"/>
        <color indexed="8"/>
        <rFont val="Microsoft Sans Serif"/>
        <family val="2"/>
      </rPr>
      <t xml:space="preserve">4. 2. </t>
    </r>
    <r>
      <rPr>
        <sz val="9.5"/>
        <color indexed="8"/>
        <rFont val="Microsoft Sans Serif"/>
        <family val="2"/>
      </rPr>
      <t xml:space="preserve">No. of physical assets strengthened or constructed to withstand conditions resulting from climate variability and change (by asset types)                                                                                                                                   </t>
    </r>
    <r>
      <rPr>
        <b/>
        <sz val="9.5"/>
        <color indexed="8"/>
        <rFont val="Microsoft Sans Serif"/>
        <family val="2"/>
      </rPr>
      <t>5.</t>
    </r>
    <r>
      <rPr>
        <sz val="9.5"/>
        <color indexed="8"/>
        <rFont val="Microsoft Sans Serif"/>
        <family val="2"/>
      </rPr>
      <t xml:space="preserve"> No. and type of natural resource assets created, maintained or improved to withstand conditions resulting from climate variability and change (by type of assets)                                                                                                                   </t>
    </r>
    <r>
      <rPr>
        <b/>
        <sz val="9.5"/>
        <color indexed="8"/>
        <rFont val="Microsoft Sans Serif"/>
        <family val="2"/>
      </rPr>
      <t>6.1.</t>
    </r>
    <r>
      <rPr>
        <sz val="9.5"/>
        <color indexed="8"/>
        <rFont val="Microsoft Sans Serif"/>
        <family val="2"/>
      </rPr>
      <t xml:space="preserve"> No. and type of adaptation assets (physical as well as knowledge) created in support of individualor
community-livelihood strategies                                                                                                                                                   </t>
    </r>
    <r>
      <rPr>
        <b/>
        <sz val="9.5"/>
        <color indexed="8"/>
        <rFont val="Microsoft Sans Serif"/>
        <family val="2"/>
      </rPr>
      <t xml:space="preserve">6.2. </t>
    </r>
    <r>
      <rPr>
        <sz val="9.5"/>
        <color indexed="8"/>
        <rFont val="Microsoft Sans Serif"/>
        <family val="2"/>
      </rPr>
      <t xml:space="preserve">Type of income sources for households generated under climate change scenario                                                                                    </t>
    </r>
    <r>
      <rPr>
        <b/>
        <sz val="9.5"/>
        <color indexed="8"/>
        <rFont val="Microsoft Sans Serif"/>
        <family val="2"/>
      </rPr>
      <t xml:space="preserve">7.1. </t>
    </r>
    <r>
      <rPr>
        <sz val="9.5"/>
        <color indexed="8"/>
        <rFont val="Microsoft Sans Serif"/>
        <family val="2"/>
      </rPr>
      <t xml:space="preserve">No., type, and sector of policies introduced or adjusted to address climate change risks                                                                                 </t>
    </r>
    <r>
      <rPr>
        <b/>
        <sz val="9.5"/>
        <color indexed="8"/>
        <rFont val="Microsoft Sans Serif"/>
        <family val="2"/>
      </rPr>
      <t xml:space="preserve">7.2. </t>
    </r>
    <r>
      <rPr>
        <sz val="9.5"/>
        <color indexed="8"/>
        <rFont val="Microsoft Sans Serif"/>
        <family val="2"/>
      </rPr>
      <t>No. or targeted development strategies with incorporated climate change priorities enforced</t>
    </r>
  </si>
  <si>
    <t xml:space="preserve">Basic surveys and ( Baseline study, vulnerability and risk assessment and Economic valuation) have been initiated in the target sites. Findings of these studies will be used as a platform for EbA strategy and RBMPs. Participatory approaches will be widely used for development of the strategy.  90 percent of the population will be provided with information on the strategy. </t>
  </si>
  <si>
    <t>Awareness and ownership of EbA and climate risk reduction processes at local level are insufficient. No actions are taken to dissiminate  information on adverse impacts of climate change and appropriate responses.  Local level  authorities have limited experience and skills to develop and implement special programs and strategies with the aim of providing local community with required ecological education on EbA.</t>
  </si>
  <si>
    <t xml:space="preserve">By  the end of the Project, approximately 12000 persons will have been trained and involved in Ecosystem based Adaptation (EbA)  measures at 17 target soums.  Local level officers will have required knowledge and skills to serve as local level trainers    to disseminate specific   EBA techniques suited to socio-ecological condition of their locality. </t>
  </si>
  <si>
    <r>
      <rPr>
        <b/>
        <sz val="9.5"/>
        <color indexed="8"/>
        <rFont val="Microsoft Sans Serif"/>
        <family val="2"/>
      </rPr>
      <t>1.1.</t>
    </r>
    <r>
      <rPr>
        <sz val="9.5"/>
        <color indexed="8"/>
        <rFont val="Microsoft Sans Serif"/>
        <family val="2"/>
      </rPr>
      <t xml:space="preserve"> No. and type of projects that conduct and update risk and vulnerability assessments                                                                                      </t>
    </r>
    <r>
      <rPr>
        <b/>
        <sz val="9.5"/>
        <color indexed="8"/>
        <rFont val="Microsoft Sans Serif"/>
        <family val="2"/>
      </rPr>
      <t xml:space="preserve">1.2. </t>
    </r>
    <r>
      <rPr>
        <sz val="9.5"/>
        <color indexed="8"/>
        <rFont val="Microsoft Sans Serif"/>
        <family val="2"/>
      </rPr>
      <t xml:space="preserve">Development of early warning systems
</t>
    </r>
    <r>
      <rPr>
        <b/>
        <sz val="9.5"/>
        <color indexed="8"/>
        <rFont val="Microsoft Sans Serif"/>
        <family val="2"/>
      </rPr>
      <t>2.1.1.</t>
    </r>
    <r>
      <rPr>
        <sz val="9.5"/>
        <color indexed="8"/>
        <rFont val="Microsoft Sans Serif"/>
        <family val="2"/>
      </rPr>
      <t xml:space="preserve"> No. of staff trained to respond to, and mitigate impacts of, climate-related events
</t>
    </r>
    <r>
      <rPr>
        <b/>
        <sz val="9.5"/>
        <color indexed="8"/>
        <rFont val="Microsoft Sans Serif"/>
        <family val="2"/>
      </rPr>
      <t>2.1.2.</t>
    </r>
    <r>
      <rPr>
        <sz val="9.5"/>
        <color indexed="8"/>
        <rFont val="Microsoft Sans Serif"/>
        <family val="2"/>
      </rPr>
      <t xml:space="preserve"> Capacity of staff to respond to, and mitigate impacts of, climate-related events from targeted
institutions increased
</t>
    </r>
    <r>
      <rPr>
        <b/>
        <sz val="9.5"/>
        <color indexed="8"/>
        <rFont val="Microsoft Sans Serif"/>
        <family val="2"/>
      </rPr>
      <t xml:space="preserve">2.2.1. </t>
    </r>
    <r>
      <rPr>
        <sz val="9.5"/>
        <color indexed="8"/>
        <rFont val="Microsoft Sans Serif"/>
        <family val="2"/>
      </rPr>
      <t xml:space="preserve">Percentage of population covered by adequate risk-reduction systems
</t>
    </r>
    <r>
      <rPr>
        <b/>
        <sz val="9.5"/>
        <color indexed="8"/>
        <rFont val="Microsoft Sans Serif"/>
        <family val="2"/>
      </rPr>
      <t>2.2.2.</t>
    </r>
    <r>
      <rPr>
        <sz val="9.5"/>
        <color indexed="8"/>
        <rFont val="Microsoft Sans Serif"/>
        <family val="2"/>
      </rPr>
      <t xml:space="preserve"> No. of people affected by climate variability                                                                                                          </t>
    </r>
    <r>
      <rPr>
        <b/>
        <sz val="9.5"/>
        <color indexed="8"/>
        <rFont val="Microsoft Sans Serif"/>
        <family val="2"/>
      </rPr>
      <t>3.1</t>
    </r>
    <r>
      <rPr>
        <sz val="9.5"/>
        <color indexed="8"/>
        <rFont val="Microsoft Sans Serif"/>
        <family val="2"/>
      </rPr>
      <t xml:space="preserve"> No. and type of risk reduction actions or strategies introduced at local level                                                                                                     </t>
    </r>
    <r>
      <rPr>
        <b/>
        <sz val="9.5"/>
        <color indexed="8"/>
        <rFont val="Microsoft Sans Serif"/>
        <family val="2"/>
      </rPr>
      <t>3.2</t>
    </r>
    <r>
      <rPr>
        <sz val="9.5"/>
        <color indexed="8"/>
        <rFont val="Microsoft Sans Serif"/>
        <family val="2"/>
      </rPr>
      <t xml:space="preserve"> No. of news outlets in the local press and media that have covered the topic                                                                                                    </t>
    </r>
    <r>
      <rPr>
        <b/>
        <sz val="9.5"/>
        <color indexed="8"/>
        <rFont val="Microsoft Sans Serif"/>
        <family val="2"/>
      </rPr>
      <t>4.1.</t>
    </r>
    <r>
      <rPr>
        <sz val="9.5"/>
        <color indexed="8"/>
        <rFont val="Microsoft Sans Serif"/>
        <family val="2"/>
      </rPr>
      <t xml:space="preserve"> No. and type of health or social infrastructure developed or modified to respond to new conditions
resulting from climate variability and change (by type)                                                                                                                                                            </t>
    </r>
    <r>
      <rPr>
        <b/>
        <sz val="9.5"/>
        <color indexed="8"/>
        <rFont val="Microsoft Sans Serif"/>
        <family val="2"/>
      </rPr>
      <t xml:space="preserve">4. 2. </t>
    </r>
    <r>
      <rPr>
        <sz val="9.5"/>
        <color indexed="8"/>
        <rFont val="Microsoft Sans Serif"/>
        <family val="2"/>
      </rPr>
      <t xml:space="preserve">No. of physical assets strengthened or constructed to withstand conditions resulting from climate variability and change (by asset types)                                                                                                                                   </t>
    </r>
    <r>
      <rPr>
        <b/>
        <sz val="9.5"/>
        <color indexed="8"/>
        <rFont val="Microsoft Sans Serif"/>
        <family val="2"/>
      </rPr>
      <t>5.</t>
    </r>
    <r>
      <rPr>
        <sz val="9.5"/>
        <color indexed="8"/>
        <rFont val="Microsoft Sans Serif"/>
        <family val="2"/>
      </rPr>
      <t xml:space="preserve"> No. and type of natural resource assets created, maintained or improved to withstand conditions resulting from climate variability and change (by type of assets)                                                                                                                   </t>
    </r>
    <r>
      <rPr>
        <b/>
        <sz val="9.5"/>
        <color indexed="8"/>
        <rFont val="Microsoft Sans Serif"/>
        <family val="2"/>
      </rPr>
      <t>6.1.</t>
    </r>
    <r>
      <rPr>
        <sz val="9.5"/>
        <color indexed="8"/>
        <rFont val="Microsoft Sans Serif"/>
        <family val="2"/>
      </rPr>
      <t xml:space="preserve"> No. and type of adaptation assets (physical as well as knowledge) created in support of individualor community-livelihood strategies                                                                                                                                                   </t>
    </r>
    <r>
      <rPr>
        <b/>
        <sz val="9.5"/>
        <color indexed="8"/>
        <rFont val="Microsoft Sans Serif"/>
        <family val="2"/>
      </rPr>
      <t xml:space="preserve">6.2. </t>
    </r>
    <r>
      <rPr>
        <sz val="9.5"/>
        <color indexed="8"/>
        <rFont val="Microsoft Sans Serif"/>
        <family val="2"/>
      </rPr>
      <t xml:space="preserve">Type of income sources for households generated under climate change scenario                                                                                    </t>
    </r>
    <r>
      <rPr>
        <b/>
        <sz val="9.5"/>
        <color indexed="8"/>
        <rFont val="Microsoft Sans Serif"/>
        <family val="2"/>
      </rPr>
      <t xml:space="preserve">7.1. </t>
    </r>
    <r>
      <rPr>
        <sz val="9.5"/>
        <color indexed="8"/>
        <rFont val="Microsoft Sans Serif"/>
        <family val="2"/>
      </rPr>
      <t xml:space="preserve">No., type, and sector of policies introduced or adjusted to address climate change risks                                                                                 </t>
    </r>
    <r>
      <rPr>
        <b/>
        <sz val="9.5"/>
        <color indexed="8"/>
        <rFont val="Microsoft Sans Serif"/>
        <family val="2"/>
      </rPr>
      <t xml:space="preserve">7.2. </t>
    </r>
    <r>
      <rPr>
        <sz val="9.5"/>
        <color indexed="8"/>
        <rFont val="Microsoft Sans Serif"/>
        <family val="2"/>
      </rPr>
      <t>No. or targeted development strategies with incorporated climate change priorities enforced</t>
    </r>
  </si>
  <si>
    <t xml:space="preserve">During the project implementation, trained communities will be provided with opportunity to apply their obtained knowledge and skills for climate change adaptation activities. At least, 5  demonstration activies with specific reference to  increasing ecosystem resillience in responce to climate change will be undertaken in each soum. </t>
  </si>
  <si>
    <t>Knowledge and skills of  project stakeholders including  local authority , and local community is completely  limited with regard to increasing  ecosystmem resilience in response to climate change and variability -induced stress.</t>
  </si>
  <si>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</si>
  <si>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By the end of the project, EbA are intergrated and mainstreamed into National Policy and regulations. More specifically, EbA approaches will be nationally recognized and applied for any decisions related to environment and climate change issues.</t>
  </si>
  <si>
    <r>
      <rPr>
        <b/>
        <sz val="8"/>
        <color indexed="8"/>
        <rFont val="Microsoft Sans Serif"/>
        <family val="2"/>
      </rPr>
      <t>1.1.</t>
    </r>
    <r>
      <rPr>
        <sz val="8"/>
        <color indexed="8"/>
        <rFont val="Microsoft Sans Serif"/>
        <family val="2"/>
      </rPr>
      <t xml:space="preserve"> No. and type of projects that conduct and update risk and vulnerability assessments                                                                                      </t>
    </r>
    <r>
      <rPr>
        <b/>
        <sz val="8"/>
        <color indexed="8"/>
        <rFont val="Microsoft Sans Serif"/>
        <family val="2"/>
      </rPr>
      <t xml:space="preserve">1.2. </t>
    </r>
    <r>
      <rPr>
        <sz val="8"/>
        <color indexed="8"/>
        <rFont val="Microsoft Sans Serif"/>
        <family val="2"/>
      </rPr>
      <t xml:space="preserve">Development of early warning systems
</t>
    </r>
    <r>
      <rPr>
        <b/>
        <sz val="8"/>
        <color indexed="8"/>
        <rFont val="Microsoft Sans Serif"/>
        <family val="2"/>
      </rPr>
      <t>2.1.1.</t>
    </r>
    <r>
      <rPr>
        <sz val="8"/>
        <color indexed="8"/>
        <rFont val="Microsoft Sans Serif"/>
        <family val="2"/>
      </rPr>
      <t xml:space="preserve"> No. of staff trained to respond to, and mitigate impacts of, climate-related events
</t>
    </r>
    <r>
      <rPr>
        <b/>
        <sz val="8"/>
        <color indexed="8"/>
        <rFont val="Microsoft Sans Serif"/>
        <family val="2"/>
      </rPr>
      <t>2.1.2.</t>
    </r>
    <r>
      <rPr>
        <sz val="8"/>
        <color indexed="8"/>
        <rFont val="Microsoft Sans Serif"/>
        <family val="2"/>
      </rPr>
      <t xml:space="preserve"> Capacity of staff to respond to, and mitigate impacts of, climate-related events from targeted
institutions increased
</t>
    </r>
    <r>
      <rPr>
        <b/>
        <sz val="8"/>
        <color indexed="8"/>
        <rFont val="Microsoft Sans Serif"/>
        <family val="2"/>
      </rPr>
      <t xml:space="preserve">2.2.1. </t>
    </r>
    <r>
      <rPr>
        <sz val="8"/>
        <color indexed="8"/>
        <rFont val="Microsoft Sans Serif"/>
        <family val="2"/>
      </rPr>
      <t xml:space="preserve">Percentage of population covered by adequate risk-reduction systems
</t>
    </r>
    <r>
      <rPr>
        <b/>
        <sz val="8"/>
        <color indexed="8"/>
        <rFont val="Microsoft Sans Serif"/>
        <family val="2"/>
      </rPr>
      <t>2.2.2.</t>
    </r>
    <r>
      <rPr>
        <sz val="8"/>
        <color indexed="8"/>
        <rFont val="Microsoft Sans Serif"/>
        <family val="2"/>
      </rPr>
      <t xml:space="preserve"> No. of people affected by climate variability                                                                                                          </t>
    </r>
    <r>
      <rPr>
        <b/>
        <sz val="8"/>
        <color indexed="8"/>
        <rFont val="Microsoft Sans Serif"/>
        <family val="2"/>
      </rPr>
      <t>3.1</t>
    </r>
    <r>
      <rPr>
        <sz val="8"/>
        <color indexed="8"/>
        <rFont val="Microsoft Sans Serif"/>
        <family val="2"/>
      </rPr>
      <t xml:space="preserve"> No. and type of risk reduction actions or strategies introduced at local level                                                                                                     </t>
    </r>
    <r>
      <rPr>
        <b/>
        <sz val="8"/>
        <color indexed="8"/>
        <rFont val="Microsoft Sans Serif"/>
        <family val="2"/>
      </rPr>
      <t>3.2</t>
    </r>
    <r>
      <rPr>
        <sz val="8"/>
        <color indexed="8"/>
        <rFont val="Microsoft Sans Serif"/>
        <family val="2"/>
      </rPr>
      <t xml:space="preserve"> No. of news outlets in the local press and media that have covered the topic                                                                                                    </t>
    </r>
    <r>
      <rPr>
        <b/>
        <sz val="8"/>
        <color indexed="8"/>
        <rFont val="Microsoft Sans Serif"/>
        <family val="2"/>
      </rPr>
      <t>4.1.</t>
    </r>
    <r>
      <rPr>
        <sz val="8"/>
        <color indexed="8"/>
        <rFont val="Microsoft Sans Serif"/>
        <family val="2"/>
      </rPr>
      <t xml:space="preserve"> No. and type of health or social infrastructure developed or modified to respond to new conditions
resulting from climate variability and change (by type)                                                                                                                                                            </t>
    </r>
    <r>
      <rPr>
        <b/>
        <sz val="8"/>
        <color indexed="8"/>
        <rFont val="Microsoft Sans Serif"/>
        <family val="2"/>
      </rPr>
      <t xml:space="preserve">4. 2. </t>
    </r>
    <r>
      <rPr>
        <sz val="8"/>
        <color indexed="8"/>
        <rFont val="Microsoft Sans Serif"/>
        <family val="2"/>
      </rPr>
      <t xml:space="preserve">No. of physical assets strengthened or constructed to withstand conditions resulting from climate variability and change (by asset types)                                                                                                                                   </t>
    </r>
    <r>
      <rPr>
        <b/>
        <sz val="8"/>
        <color indexed="8"/>
        <rFont val="Microsoft Sans Serif"/>
        <family val="2"/>
      </rPr>
      <t>5.</t>
    </r>
    <r>
      <rPr>
        <sz val="8"/>
        <color indexed="8"/>
        <rFont val="Microsoft Sans Serif"/>
        <family val="2"/>
      </rPr>
      <t xml:space="preserve"> No. and type of natural resource assets created, maintained or improved to withstand conditions resulting from climate variability and change (by type of assets)                                                                                                                   </t>
    </r>
    <r>
      <rPr>
        <b/>
        <sz val="8"/>
        <color indexed="8"/>
        <rFont val="Microsoft Sans Serif"/>
        <family val="2"/>
      </rPr>
      <t>6.1.</t>
    </r>
    <r>
      <rPr>
        <sz val="8"/>
        <color indexed="8"/>
        <rFont val="Microsoft Sans Serif"/>
        <family val="2"/>
      </rPr>
      <t xml:space="preserve"> No. and type of adaptation assets (physical as well as knowledge) created in support of individualor
community-livelihood strategies                                                                                                                                                   </t>
    </r>
    <r>
      <rPr>
        <b/>
        <sz val="8"/>
        <color indexed="8"/>
        <rFont val="Microsoft Sans Serif"/>
        <family val="2"/>
      </rPr>
      <t xml:space="preserve">6.2. </t>
    </r>
    <r>
      <rPr>
        <sz val="8"/>
        <color indexed="8"/>
        <rFont val="Microsoft Sans Serif"/>
        <family val="2"/>
      </rPr>
      <t xml:space="preserve">Type of income sources for households generated under climate change scenario                                                                                    </t>
    </r>
    <r>
      <rPr>
        <b/>
        <sz val="8"/>
        <color indexed="8"/>
        <rFont val="Microsoft Sans Serif"/>
        <family val="2"/>
      </rPr>
      <t xml:space="preserve">7.1. </t>
    </r>
    <r>
      <rPr>
        <sz val="8"/>
        <color indexed="8"/>
        <rFont val="Microsoft Sans Serif"/>
        <family val="2"/>
      </rPr>
      <t xml:space="preserve">No., type, and sector of policies introduced or adjusted to address climate change risks                                                                                 </t>
    </r>
    <r>
      <rPr>
        <b/>
        <sz val="8"/>
        <color indexed="8"/>
        <rFont val="Microsoft Sans Serif"/>
        <family val="2"/>
      </rPr>
      <t xml:space="preserve">7.2. </t>
    </r>
    <r>
      <rPr>
        <sz val="8"/>
        <color indexed="8"/>
        <rFont val="Microsoft Sans Serif"/>
        <family val="2"/>
      </rPr>
      <t>No. or targeted development strategies with incorporated climate change priorities enforced</t>
    </r>
  </si>
  <si>
    <t xml:space="preserve">By the end of the project, totally 2 River Basin Administrations (RBAs) and 2 River Basin Councils (RBCs) are established and strengthened in two target watersheds. </t>
  </si>
  <si>
    <t>Currently, RBAs and RBCs in two target project watersheds are not established and operational yet . In accordance with newly approved Law on Water, these structures are expected to be establised in 2013. Therefore, there is an urgent need for project technical assisstance to the RBAs and RBCs to be established.</t>
  </si>
  <si>
    <t>By the end of the project, staffs of relevant agencies and local governments in target regions will be trained and obtained necessary knowledge and skills through a series of systematic trainings organized by the project. As a result, sustainability of new RBAs and RBCs are ensured beyond the project termination.</t>
  </si>
  <si>
    <t>By the end of the project, more than 10 relevant regulations with regard to water and forest recourses will be amended and approved which reflect EbA concept and principles.</t>
  </si>
  <si>
    <t>The Set of Environmental Laws were amended and approved by the Parliament of Mongolia in 2012. In relation to this, there is a need for refinement on relevant regulations in order to ensure favorable legal environment for EbA.</t>
  </si>
  <si>
    <t xml:space="preserve"> </t>
  </si>
  <si>
    <t>According to the Assessment of Institutional Capacity  of key agencies, it is stated that it is necessary to improve relevant regulations of some Laws in order to mainstream EbA approaches into development policy and planning. Regarding this demand, totally 6 regulations of relevant Laws was newly developed and/or reformulated.</t>
  </si>
  <si>
    <t xml:space="preserve">Set of Environmental Laws were revised and newly developed and approved by the Parliament of Mongolia in 2012. The project supported the development of following regulations in order to enhance the enforcement of newly approved Laws.                
Overall aim of these regulations is to promote economic entities that apply environmental sound technology and efficient use of water through provision of incentives. The regulations are expected to be a useful means to build proper mindset for sustainable us of natural resources.               
For implementation of Law on Water Pollution Fee:  following 3 Regulations were reformulated and/or newly introduced:  
1. Regulation on Household waste water tariff  (consumers)
2. Regulation on setting water pollution charge  
3. Regulation on Discount and excemption of water use charge and economic entity and organizations to be benefited from discount or excemption, and Setting of discount percentage:     For implementation of Law on Forest:  following 3 Regulations were reformulated and/or newly introduced:                                                                                                                                                                         1. Proposal for Regulation of procedure for the payment to owner for forest protection, restoration and nursery in case of timbering woods according to the permission of state authorized organization.
2. Proposal for Regulation on commercial activities undertaken in special purpose forest area of the State.
3. Proposal for common regulation of incentives            </t>
  </si>
  <si>
    <t>Inception Phase activities commenced in April 2012 with establishment of the Project office and recruitment of team. As the implementing agency of the Project, the Ministry for Nature, Environment and Tourism (former MEGD) made a room available for the Project office. The Project was successfully organized the Inception Workshop on June 15, 2012 in the capital city, Ulaanbaatar, Mongolia. More than 90 participants representing the Government, relevant NGOs, and key stakeholders of the Project target areas were attended. In addition to the workshop,  Local stakeholder consultations were held in both target landscapes between May 20 and June 3, 2012. The objective was to introduce the project design and underlying concepts of Ecosystem based Adaptation and provide background information on the status of water resources, ecosystem vulnerability to climate change impacts as well as the Adaptation Fund in the context of global climate finance mechanisms.</t>
  </si>
  <si>
    <t xml:space="preserve">TOR on feasibility study was drafted for recruitment process. The study will start in August, 2013. </t>
  </si>
  <si>
    <r>
      <rPr>
        <i/>
        <sz val="11"/>
        <rFont val="Times New Roman"/>
        <family val="1"/>
      </rPr>
      <t>2. Advocacy materials:</t>
    </r>
    <r>
      <rPr>
        <sz val="11"/>
        <rFont val="Times New Roman"/>
        <family val="1"/>
      </rPr>
      <t xml:space="preserve"> Quarterly Newsletters, table calendar 2013, 20 minute short video on climate change issues. WMO English comic on "We care for our climate" and GIZ English animation on "We know enough about climate change" was translated into Mongolian and duplicated. </t>
    </r>
  </si>
  <si>
    <r>
      <rPr>
        <i/>
        <sz val="11"/>
        <rFont val="Times New Roman"/>
        <family val="1"/>
      </rPr>
      <t>3. Guidebook:</t>
    </r>
    <r>
      <rPr>
        <sz val="11"/>
        <rFont val="Times New Roman"/>
        <family val="1"/>
      </rPr>
      <t xml:space="preserve"> a) "Climate change and adaptation-facilitating the Relations between Ecosystems and  Humans" for policy makers,  local communities, and general public; b)"Principles and methodologies of IRBM and associated training modules";c) Physical measures of EBA at local level, and associated training modules designed for different knowledge-level users. </t>
    </r>
  </si>
  <si>
    <r>
      <rPr>
        <i/>
        <sz val="11"/>
        <rFont val="Times New Roman"/>
        <family val="1"/>
      </rPr>
      <t>4. Programme:</t>
    </r>
    <r>
      <rPr>
        <sz val="11"/>
        <rFont val="Times New Roman"/>
        <family val="1"/>
      </rPr>
      <t xml:space="preserve"> a) Comprehensive Institutional Capacity Building Strategy for internalizing EBA approaches into development policy and planning of key agencies; b) Public Awareness Programme of EBA principles and practice                c )Soum level capacity building programme. </t>
    </r>
  </si>
  <si>
    <r>
      <rPr>
        <i/>
        <sz val="11"/>
        <rFont val="Times New Roman"/>
        <family val="1"/>
      </rPr>
      <t>5. Regulations:</t>
    </r>
    <r>
      <rPr>
        <sz val="11"/>
        <rFont val="Times New Roman"/>
        <family val="1"/>
      </rPr>
      <t xml:space="preserve"> In accordance with relevant Articles of Law of Water Pollution Fee: a) Article 4.5.-Proposal for the charge for waste water discharged from household usage (consumers);  b) Article 5.2-Proposal for Regulation to define amount of charge for water pollution; c) Article 7.2-Proposal for regulation to specify list of economic entity and organizations, and to set the percentage of discount; In accordance of relevant Articles of Law of Forest a) 4.13-Proposal for Regulation of procedure for the payment to owner for forest protection, restoration and nursery in case of timbering woods according to the permission of state authorized organization; b) 10.2-Proposal for Regulation on commercial activities undertaken in special purpose forest area of the State; c) 39.2,3,4,5-Proposal for common regulation of incentives                                                                                                                                                                                                                                                                                                                                                   6. A one-minute video documenting what the 79-year-old herder Mr Tseren Dashtseren  witnessed over the years related to the environmental changes.                                                                                                                                    7. A case study on the project which has been included in the UNDP Biodiversity and Ecosystem Framework 2012-2020, published and launched in October 2012.                                                                                                                     8. An essay competition on “what we should do to mitigate and adapt climate change” was organized successfully among university students. This competition was a great contribution for increasing public awareness of climate change and encouraging their active participation in climate change mitigation and adaptation. </t>
    </r>
  </si>
  <si>
    <t xml:space="preserve">The government and UNDP has been working closely with the complementary Projects supported by GEF and bilateral donors, in order to ensure that non-climatic drivers of ecosystem alterations are sufficiently addressed. The Project will also ensure that outputs such as strategic environmental assessment, landscape level ecosystem adaptation plan, and regulatory and financial management techniques will inform other ecosystem management initiatives, and/or act as incentives for reducing nonclimatic threats to ecosystems. Capacity building for ecosystem based adaptation practices at community level will directly contribute to addressing nonclimatic drivers such as grazing pressure, hydropower, mining and agricultural planning.  To date, the project supported to develop 3 regulations of Law on water pollution fee.  Within regulations' framework, fees will be collected accordingly for water use, water pollution at standard level and fine for water pollution exceeding standards and special uses of state forest areas and incentive mechanism to be forced for replantation and clearing of forest by communities.   Easy to understand training curricula and guidebooks on EbA local measures at international and national level and principles and practices of IWRM developed for further training of locals and decision makers.  </t>
  </si>
  <si>
    <t xml:space="preserve">1. Baseline studies were conducted during the period from September 2012 to April 2013. The report on baseline studies includes collection, analysis of all related information and data and compilation reflecting the current situation on: (i) ecological condition including information on surface and ground water quantity and quality, wildlife, grassland, soil, forest, climate and geography; (ii) socio-economic condition including institutional capacity,  policy and legislation framework. A data base with more than 170 indicators of the ecological and socio-economic sectors in targeted sites of the Project  were being evaluated. From this a number of potential indicators were identified. The results of these studies will feed into development EbA landscape Strategy and RBMP.                              2.The Project initiated Vulnerability and Risk assessments as a basis for development of EbA Strategy and RBMP as well as clarification of national capacity needs, which are keys to successful implementation of adaptation techniques in target areas. The assessment will be done compliant with the national environmental legislation and standards and use of environmental impact assessment methodologies, statistical analysis tools such as checklist, matrix analysis, and dynamic models (HBV, Century DAYCENT, NICHE, DSSAT, Maxcent ) and GIS system tools. The assessment will cover major components such as ecological vulnerabilities and risks, socio-economic vulnerabilities, the water use balance calculation and  Climate change risk assessment (CCRA) of ecological and socio-economic sectors. Water use balance will be estimated with Vulneravility and Risk assessment with inclusion of surface and groundwater resources of the basin using existing outputs of baseline studies.  </t>
  </si>
  <si>
    <t>1. Baseline inventory/assessment (ecological and socio-economic) as a basis for the development of Ecosystem-based Adaptation Strategies for the target landscapes  and River Basin Management Plans were completed. Apart from that, in cooperation with the National Agency of Meteorology and Environmental Monitoring (NAMEM), the Project has gathered all the required data as a basis of long term of environmental monitoring at target regions.                                      2. Vulnerability and Risk Assessment as a basis for developing EBA Strategies for the target landscapes and estimate the catchment surface and groundwater use balance in target River basins for developing RBMP are progressed.</t>
  </si>
  <si>
    <t>1. Within the framework, the Project initiated procurement of required equipments  such as Automatic Weather Station, ice drill, portable water lab, current meter with synthetic propeller, water-level sensor  in order to improve the quality and accuracy of monitoing works for glaciers run-off, and surface and ground water measurements.                                    2. Constructing 12 m2 sized energy efficient dwelling for Glacier Base Camp in Kharkhiraa mountain  is in progress.  In cooperation with the GEF funded  "Building Energy Efficient" Project implemented by  UNDP, suitable design and  technology for construction   was identified. The site to construct  dwelling is expected to be defined by   HAMEM researchers in June, 2013.</t>
  </si>
  <si>
    <t xml:space="preserve">1. As preperation phase, based on Soum level capacity assessment, "Local level  capacity building program" was developed to be realized throughout the Project lifetime.                                                                2. Soum level project coordinators were trained on principles and practices of EBA and IWRM                                                                                                                                                       3. A national consultant for conducting training on community based natural resource management and community-led impact monitoring techniques is selected on a competivie basis.  </t>
  </si>
  <si>
    <r>
      <rPr>
        <b/>
        <sz val="11"/>
        <rFont val="Times New Roman"/>
        <family val="1"/>
      </rPr>
      <t>Outcome 3</t>
    </r>
    <r>
      <rPr>
        <sz val="11"/>
        <rFont val="Times New Roman"/>
        <family val="1"/>
      </rPr>
      <t>: Institutional and policy capacity strengthened to support Ecosystembased Adaption replication, monitoring, and enforcement for critical watersheds</t>
    </r>
  </si>
  <si>
    <t>The Project has initiated to establish ecological and socio-economic benchmarks and baseline data as inputs for further planning and policy development  documents such as River Basin Management Plans (RBMP) and EbA strategies. Programs and Action Plans for institutional and human capacity development, and public awareness and advocacy will be used further as significant guidance to implement a series of trainings with relevant topic and targeted stakeholders during the Project cycle. For the reporting period, training guidelines on RBMP, EbA principles and practices at local level were developed to increase knowledge and experience of stakeholders and used for training of trainers in target areas. In accordance with set of Environmental Laws newly amended and approved in 2012, the relevant 3 regulations of Law on water pollution fee and 3 regulations of Law on Forest were developed with the technical support of the Project. Overall aim of these regulations is to promote economic entities that apply environmental sound technology and efficient use of water, protection of trees and restoration of forest  through provision of incentives. The regulations are expected to be a useful means to build proper mindset for sustainable use of natural resources. There is no negative progress so far observed.</t>
  </si>
  <si>
    <t xml:space="preserve">A number of public awareness materials on EBA  and River Basin Management principles and practices and climate change adaptation produced and disseminated, as a booklets/handouts and through CCCO website.       A total of 6 regulations that support enforcement of 2012 amended/approved Laws on Fees on Water pollution and Law on Forest and  were developed with the technical support of the Project. </t>
  </si>
  <si>
    <r>
      <t>Kharkhiraa River:  2.43 m</t>
    </r>
    <r>
      <rPr>
        <vertAlign val="superscript"/>
        <sz val="11"/>
        <rFont val="Times New Roman"/>
        <family val="1"/>
      </rPr>
      <t>3</t>
    </r>
    <r>
      <rPr>
        <sz val="11"/>
        <rFont val="Times New Roman"/>
        <family val="1"/>
      </rPr>
      <t>/sec</t>
    </r>
  </si>
  <si>
    <r>
      <t>Turgen River: 1.98 m</t>
    </r>
    <r>
      <rPr>
        <vertAlign val="superscript"/>
        <sz val="11"/>
        <rFont val="Times New Roman"/>
        <family val="1"/>
      </rPr>
      <t>3</t>
    </r>
    <r>
      <rPr>
        <sz val="11"/>
        <rFont val="Times New Roman"/>
        <family val="1"/>
      </rPr>
      <t>/sec</t>
    </r>
  </si>
  <si>
    <r>
      <t>Ulz River: 0.10 m</t>
    </r>
    <r>
      <rPr>
        <vertAlign val="superscript"/>
        <sz val="11"/>
        <rFont val="Times New Roman"/>
        <family val="1"/>
      </rPr>
      <t>3</t>
    </r>
    <r>
      <rPr>
        <sz val="11"/>
        <rFont val="Times New Roman"/>
        <family val="1"/>
      </rPr>
      <t>/sec (at Chuluunkhoroot)</t>
    </r>
  </si>
  <si>
    <r>
      <t>NH+</t>
    </r>
    <r>
      <rPr>
        <vertAlign val="subscript"/>
        <sz val="11"/>
        <rFont val="Times New Roman"/>
        <family val="1"/>
      </rPr>
      <t>4</t>
    </r>
    <r>
      <rPr>
        <sz val="11"/>
        <rFont val="Times New Roman"/>
        <family val="1"/>
      </rPr>
      <t xml:space="preserve"> (mg/l)</t>
    </r>
  </si>
  <si>
    <r>
      <t>4,829,600 m</t>
    </r>
    <r>
      <rPr>
        <vertAlign val="superscript"/>
        <sz val="11"/>
        <rFont val="Times New Roman"/>
        <family val="1"/>
      </rPr>
      <t>3</t>
    </r>
  </si>
  <si>
    <r>
      <t xml:space="preserve">Set of Environmental Laws were revised and newly developed and approved by the Parliament of Mongolia in 2012. The project supported the development of following 6 regulations in order to enhance the enforcement of newly approved Laws.                
Overall aim of these regulations is to promote economic entities that apply environmental sound technology and efficient use of water through provision of incentives. The regulations are expected to be a useful means to build proper mindset for sustainable us of natural resources.               
</t>
    </r>
    <r>
      <rPr>
        <b/>
        <sz val="11"/>
        <rFont val="Times New Roman"/>
        <family val="1"/>
      </rPr>
      <t>For implementation of Law on Water Pollution Fee</t>
    </r>
    <r>
      <rPr>
        <sz val="11"/>
        <rFont val="Times New Roman"/>
        <family val="1"/>
      </rPr>
      <t xml:space="preserve">:  following 3 Regulations were reformulated and/or newly introduced:  
1. Regulation on Household waste water tariff  (consumers)
2. Regulation on setting water pollution charge  
3. Regulation on Discount and excemption of water use charge and economic entity and organizations to be benefited from discount or excemption, and Setting of discount percentage:     </t>
    </r>
    <r>
      <rPr>
        <b/>
        <sz val="11"/>
        <rFont val="Times New Roman"/>
        <family val="1"/>
      </rPr>
      <t xml:space="preserve">For implementation of Law on Forest: </t>
    </r>
    <r>
      <rPr>
        <sz val="11"/>
        <rFont val="Times New Roman"/>
        <family val="1"/>
      </rPr>
      <t xml:space="preserve"> following 3 Regulations were reformulated and/or newly introduced:                                                                                                                                                                                      1. Proposal for Regulation of procedure for the payment to owner for forest protection, restoration and nursery in case of timbering woods according to the permission of state authorized organization.
2. Proposal for Regulation on commercial activities undertaken in special purpose forest area of the State.
3. Proposal for common regulation of incentives                            </t>
    </r>
  </si>
  <si>
    <t xml:space="preserve">1. The baseline study on ecology and socio-economic conditions of the two River basins was completed, final report submitted in March/April 2013 that allowed to revise and update the Project indicators in the Logical framework as well.                                                                                                          2. Economic valuation is underway and it requires cohesive approach to complete. The national consultants are progressing and benefiting with learning by doing, class room and on-job training and discussions and sharing experiences. Basing on completed climate simulation the cost and benefit analysis of the water, soil, pasture, forest and wildlife will be completed in 2013 by use of ecological models.                                                                                                     3. Expansion of environmental monitoring network was supported by initiation of procurement of equipments; authomatic weather station, portable laboratories for water quality, small house and measuring tools/equipments. NAMEM included in its plan to establish a new station at Uvs Lake in 2013, which will delegate personnel for the water and glacial observation posts in western target area.                                                                                                          </t>
  </si>
  <si>
    <t xml:space="preserve">The Project  was succefully launched with participation of relevant stakeholders to introduce the Project goals and objectives and its implementation mechanisms; oversight, monitoring and Logical framework with indicators. The Project staff were fully recruited at Ulaanbaatar and local levels. 3 aimag coordinators were appointed and 9 Soum coordinators and 9 Soum drivers were recruited. Administrative Offices of Aimag and Soum Governments cooperate on implementation of the Project and provided work space for the Soum Coordinators. The Project Board and Techical Committee were established and the First Project Board Meeting was held to introduce Project Board (PB)  roles and responsibilities and the progress of the Project and to get PB comments on 2013 Annual work plan. Technical Committee was called to meet three times to review and comment on  progress of baseline studies and economic evaluation.                                                                                            </t>
  </si>
  <si>
    <t xml:space="preserve">Since the evaluation requires cohesive approach and expertise using existing and newly simulated climate prediction and ecological models, the national experts are involved in on-the-job training, learning by doing and wide discussions. International expert shared and trained national experts and relevant stakeholders on cost and benefit principles, practices, data collection, processing and interpretation of results. Climate simulation has completely finished over targeted river basins from 1981 to 2011 using NCEP reanalysis data as initial and boundary data. The integrated model run interactively on the Super computer or installed on a PC and run using a RCM outputs. Ecological models (MAXENT, CENTURY and HBV) then wil use the climate simulated data on soil, forest, water and wildlife analysis (distribution, size/quantity and quality  with regard of human settlements and influences etc.).  </t>
  </si>
  <si>
    <t>1. In accordance with the workplan, the Project intends to prepare local level trainers (resource persons) specialized in EbA and IWRM planning. Environmental Units (ranger, officer in charge of land use, environmental inspector, meteorologist, veterinarian etc.) and the Project Soum Coordinators will be trained as trainers, who are expected to take a lead in the implementation of landscape level adaptation techniques at Soum level. 
2. For building technical capacity of Soum level project coordinators,  a training event was held  in March,  2013 at the PIU in Ulaanbaatar. The main objective of the training was to build skills and knowledge of all soum coordinators in EbA strategy and IWRM principles and practices, and develop detailed workplan for year of 2013 on main activities of the Project. 
As a result of the training, trainees gained advanced level knowledge and skills on EBA and IWRM approaches and applications that have internationally and nationally been recognized and became familiar with participatory approaches as vital tools and techniques to motivate and mobilize local community for better collaborative actions and enhanced natural resource management. 
  In addition, the participants were able to update their knowlegde and advanced skills on EBA and IWRM concepts and techniques.
The trainees have been provided with all the necessary hand-outs and printed materials and will serve as trainers in their localities when necessary. 
3. According to a ToR, the recruited consultant is expected to start duties starting from June, 2013 with objective of preparing local level trainers in Community Management Natural Management and Community-led Impact Monitoring. Main benefitiares will be environmental units, middle school teachers, environmental NGOs and Soum coordinators who in return train locals, students , farmers and herders.</t>
  </si>
  <si>
    <t xml:space="preserve">Training on funding mechanisms of small projects for establishment of EbA groups and mobilization of existing cooperatives/ nuhurluls (Forest User Groups, Pasture User Groups, Herder Groups) will be held in July, 2013 with combination of training on Community-based Natural Resource Management and CLIM. Associated legal environment on establishment of cooperatives/nuhurluls, its sustainability, rights and responsibilities of members and monitoring will be introduced to the targeted trainers. </t>
  </si>
  <si>
    <t xml:space="preserve">An assessment was conducted on technical and human capacities of  relevant state institutions with strong engagement in climate change issues. In additon,  relevant laws and  national programs (The Laws on Environmental Protection, Forest, Fauna, Water, Air, Environmental Impact Assessment) were reviewed for further refinements in order to incorporate EBA concepts. Based on provided recommendations, the Project is cooperating with the MEGD to refine several significant regulations including water and forest use fee to ensure improving mentality for natural resource users. Finally, a draft Capacity building program was developed and submitted to the Minister of Environment and Green development for further consideration.                                                                                                   </t>
  </si>
  <si>
    <t>In overall, the Project achievements were satisfactory in terms of products and outcomes planned in the reporting period. It was important to set up the Project office with full staff both at central and local level to ensure smooth run of the implementation. Priority actions were to collect and compile baseline data on ecology and socio-economic conditions of the target areas. Other preparatory work such as human and technical capacity building, and public awareness programs were completed. Training guidelines were developed for stakeholders who will play a main role in development of the RBMP and EbA strategies. Moreover, advocacy of the Project was done with active involvement of relevant bodies of MEGD.  These were structural and organizational changes of the Ministries and agencies after Parliamentary election that resulted in some delays, including establishment of the Project Board, organisation of meetings and technical workshops.</t>
  </si>
  <si>
    <r>
      <rPr>
        <b/>
        <sz val="11"/>
        <rFont val="Times New Roman"/>
        <family val="1"/>
      </rPr>
      <t xml:space="preserve">Were there any delays in implementation?  If so, include any causes of delays: </t>
    </r>
    <r>
      <rPr>
        <sz val="11"/>
        <rFont val="Times New Roman"/>
        <family val="1"/>
      </rPr>
      <t xml:space="preserve">                                      There is 2-month delay in conducting baseline study and soum level assessment, due to the central and local parliament election held in June and November 2012 respectively. After the election, it took some time to set up new government cabinet. Through re-structuring of the government, the appointment of several heads of departments and divisions of the Ministry of Environment and Green Development, that have a strong cooperation with the project took some time, impacting the delay of project activities. In addition, there was also a delay in recruitment of Project core staffs in the first half of the year due to the limited number of experts with high qualification and skills required for the posts. Also the newly recruited project staff had to take time for induction and practices in the Project assignments and tasks following the Government and UNDP rules and regulations.                                            </t>
    </r>
    <r>
      <rPr>
        <b/>
        <sz val="11"/>
        <rFont val="Times New Roman"/>
        <family val="1"/>
      </rPr>
      <t>What are the measures taken to reduce delays?</t>
    </r>
    <r>
      <rPr>
        <sz val="11"/>
        <rFont val="Times New Roman"/>
        <family val="1"/>
      </rPr>
      <t>:                                                                                The UNDP CO took action providing a support staff with significant experiences on effective delivery of outcomes and products. In addition after the recruitment of two new experts in October, 2012, the project worked hard in 3</t>
    </r>
    <r>
      <rPr>
        <vertAlign val="superscript"/>
        <sz val="11"/>
        <rFont val="Times New Roman"/>
        <family val="1"/>
      </rPr>
      <t>th</t>
    </r>
    <r>
      <rPr>
        <sz val="11"/>
        <rFont val="Times New Roman"/>
        <family val="1"/>
      </rPr>
      <t xml:space="preserve"> and 4</t>
    </r>
    <r>
      <rPr>
        <vertAlign val="superscript"/>
        <sz val="11"/>
        <rFont val="Times New Roman"/>
        <family val="1"/>
      </rPr>
      <t>th</t>
    </r>
    <r>
      <rPr>
        <sz val="11"/>
        <rFont val="Times New Roman"/>
        <family val="1"/>
      </rPr>
      <t xml:space="preserve"> Quarter in order to complete delayed activities. Also the Project established technical commitee comprising of nationally recognized scientists and highly qualified experts from Mongolian Academy of Sciences and leading universities. Recommendations and contributions of the newly established commitee were valuable to reduce the delays.</t>
    </r>
  </si>
  <si>
    <t>Gender consideration was taken into account in the baseline studies.  No lesson has been generated on this to date as the project is in its early stage.</t>
  </si>
  <si>
    <t>Financial information:  cumulative from project start to 31 May 2013</t>
  </si>
  <si>
    <t>Estimated cumulative total disbursement as of 31 May 2013</t>
  </si>
  <si>
    <t xml:space="preserve">Main reasons on lower delivery than expected are  extended dates for service procurements due to unsufficient number qualified bidders that resulted shift of assessments to create benchmarks on ecological and socio-economy and cost and benefit of natural resources of the target areas to 2013. Therefore, key assessments to build on benchmarks such as vulnerability and risk assessments and  feasibility studies on EbA local measures have also shifted to second half 2013 to be completed. </t>
  </si>
  <si>
    <t>14 June 2012 - 31 May 2013</t>
  </si>
  <si>
    <t>Exchange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</si>
</sst>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3" formatCode="_(* #,##0.00_);_(* \(#,##0.00\);_(* &quot;-&quot;??_);_(@_)"/>
    <numFmt numFmtId="164" formatCode="dd\-mmm\-yyyy"/>
    <numFmt numFmtId="165" formatCode="_(* #,##0_);_(* \(#,##0\);_(* &quot;-&quot;??_);_(@_)"/>
    <numFmt numFmtId="166" formatCode="[$-409]d\-mmm\-yyyy;@"/>
  </numFmts>
  <fonts count="5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i/>
      <sz val="11"/>
      <name val="Times New Roman"/>
      <family val="1"/>
    </font>
    <font>
      <b/>
      <sz val="10"/>
      <name val="Microsoft Sans Serif"/>
      <family val="2"/>
    </font>
    <font>
      <sz val="10"/>
      <name val="Microsoft Sans Serif"/>
      <family val="2"/>
    </font>
    <font>
      <sz val="12"/>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sz val="10"/>
      <color theme="1"/>
      <name val="Times New Roman"/>
      <family val="1"/>
    </font>
    <font>
      <i/>
      <sz val="11"/>
      <color theme="1"/>
      <name val="Times New Roman"/>
      <family val="1"/>
    </font>
    <font>
      <u/>
      <sz val="11"/>
      <color theme="10"/>
      <name val="Times New Roman"/>
      <family val="1"/>
    </font>
    <font>
      <b/>
      <sz val="11"/>
      <color rgb="FFFFFFFF"/>
      <name val="Times New Roman"/>
      <family val="1"/>
    </font>
    <font>
      <b/>
      <sz val="14"/>
      <color theme="0"/>
      <name val="Calibri"/>
      <family val="2"/>
      <scheme val="minor"/>
    </font>
    <font>
      <sz val="12"/>
      <color rgb="FF0000FF"/>
      <name val="Times New Roman"/>
      <family val="1"/>
    </font>
    <font>
      <b/>
      <sz val="8"/>
      <color indexed="81"/>
      <name val="Tahoma"/>
      <family val="2"/>
    </font>
    <font>
      <sz val="8"/>
      <color indexed="81"/>
      <name val="Tahoma"/>
      <family val="2"/>
    </font>
    <font>
      <b/>
      <sz val="8"/>
      <color rgb="FFFFFFFF"/>
      <name val="Times New Roman"/>
      <family val="1"/>
    </font>
    <font>
      <sz val="9.5"/>
      <color theme="1"/>
      <name val="Microsoft Sans Serif"/>
      <family val="2"/>
    </font>
    <font>
      <b/>
      <sz val="9.5"/>
      <color indexed="8"/>
      <name val="Microsoft Sans Serif"/>
      <family val="2"/>
    </font>
    <font>
      <sz val="9.5"/>
      <color indexed="8"/>
      <name val="Microsoft Sans Serif"/>
      <family val="2"/>
    </font>
    <font>
      <sz val="8"/>
      <color theme="1"/>
      <name val="Microsoft Sans Serif"/>
      <family val="2"/>
    </font>
    <font>
      <b/>
      <sz val="8"/>
      <color indexed="8"/>
      <name val="Microsoft Sans Serif"/>
      <family val="2"/>
    </font>
    <font>
      <sz val="8"/>
      <color indexed="8"/>
      <name val="Microsoft Sans Serif"/>
      <family val="2"/>
    </font>
    <font>
      <sz val="11"/>
      <color theme="9" tint="-0.499984740745262"/>
      <name val="Times New Roman"/>
      <family val="1"/>
    </font>
    <font>
      <b/>
      <sz val="11"/>
      <color theme="9" tint="-0.499984740745262"/>
      <name val="Times New Roman"/>
      <family val="1"/>
    </font>
    <font>
      <u/>
      <sz val="11"/>
      <name val="Calibri"/>
      <family val="2"/>
    </font>
    <font>
      <vertAlign val="superscript"/>
      <sz val="11"/>
      <name val="Times New Roman"/>
      <family val="1"/>
    </font>
    <font>
      <vertAlign val="subscript"/>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s>
  <borders count="7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rgb="FF000000"/>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43" fontId="26" fillId="0" borderId="0" applyFont="0" applyFill="0" applyBorder="0" applyAlignment="0" applyProtection="0"/>
    <xf numFmtId="0" fontId="27" fillId="0" borderId="0" applyNumberFormat="0" applyFill="0" applyBorder="0" applyAlignment="0" applyProtection="0">
      <alignment vertical="top"/>
      <protection locked="0"/>
    </xf>
  </cellStyleXfs>
  <cellXfs count="673">
    <xf numFmtId="0" fontId="0" fillId="0" borderId="0" xfId="0"/>
    <xf numFmtId="0" fontId="28" fillId="0" borderId="0" xfId="0" applyFont="1" applyFill="1" applyProtection="1"/>
    <xf numFmtId="0" fontId="28" fillId="0" borderId="0" xfId="0" applyFont="1" applyProtection="1"/>
    <xf numFmtId="0" fontId="3" fillId="0" borderId="0" xfId="0" applyFont="1" applyProtection="1"/>
    <xf numFmtId="0" fontId="6" fillId="0" borderId="0" xfId="0" applyFont="1" applyFill="1" applyProtection="1"/>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28" fillId="0" borderId="0" xfId="0" applyFont="1" applyAlignment="1">
      <alignment horizontal="left" vertical="center"/>
    </xf>
    <xf numFmtId="0" fontId="28" fillId="0" borderId="0" xfId="0" applyFont="1"/>
    <xf numFmtId="0" fontId="28" fillId="0" borderId="0" xfId="0" applyFont="1" applyFill="1"/>
    <xf numFmtId="0" fontId="2" fillId="0" borderId="0" xfId="0" applyFont="1" applyFill="1" applyBorder="1" applyAlignment="1" applyProtection="1">
      <alignment vertical="top" wrapText="1"/>
    </xf>
    <xf numFmtId="0" fontId="28" fillId="0" borderId="0" xfId="0" applyFont="1" applyAlignment="1">
      <alignment wrapText="1"/>
    </xf>
    <xf numFmtId="0" fontId="28" fillId="0" borderId="0" xfId="0" applyFont="1" applyAlignment="1"/>
    <xf numFmtId="0" fontId="15" fillId="2" borderId="8" xfId="0" applyFont="1" applyFill="1" applyBorder="1" applyAlignment="1" applyProtection="1">
      <alignment vertical="top" wrapText="1"/>
    </xf>
    <xf numFmtId="0" fontId="15" fillId="2" borderId="8" xfId="0" applyFont="1" applyFill="1" applyBorder="1" applyAlignment="1" applyProtection="1">
      <alignment horizontal="center" vertical="top" wrapText="1"/>
    </xf>
    <xf numFmtId="0" fontId="14" fillId="2" borderId="9" xfId="0" applyFont="1" applyFill="1" applyBorder="1" applyAlignment="1" applyProtection="1">
      <alignment vertical="top" wrapText="1"/>
    </xf>
    <xf numFmtId="0" fontId="14" fillId="2" borderId="10" xfId="0" applyFont="1" applyFill="1" applyBorder="1" applyAlignment="1" applyProtection="1">
      <alignment vertical="top" wrapText="1"/>
    </xf>
    <xf numFmtId="0" fontId="14" fillId="2" borderId="11" xfId="0" applyFont="1" applyFill="1" applyBorder="1" applyAlignment="1" applyProtection="1">
      <alignment vertical="top" wrapText="1"/>
    </xf>
    <xf numFmtId="0" fontId="16" fillId="0" borderId="7" xfId="0" applyFont="1" applyBorder="1" applyAlignment="1" applyProtection="1">
      <alignment horizontal="left" vertical="top" wrapText="1"/>
    </xf>
    <xf numFmtId="0" fontId="0" fillId="0" borderId="0" xfId="0" applyAlignment="1">
      <alignment horizontal="center" vertical="center"/>
    </xf>
    <xf numFmtId="0" fontId="16" fillId="0" borderId="7" xfId="0" applyFont="1" applyBorder="1" applyAlignment="1" applyProtection="1">
      <alignment vertical="top" wrapText="1"/>
    </xf>
    <xf numFmtId="0" fontId="16" fillId="0" borderId="12" xfId="0" applyFont="1" applyBorder="1" applyAlignment="1" applyProtection="1">
      <alignment vertical="top" wrapText="1"/>
    </xf>
    <xf numFmtId="0" fontId="29" fillId="3" borderId="13"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2" borderId="13" xfId="0" applyFont="1" applyFill="1" applyBorder="1" applyAlignment="1">
      <alignment vertical="top" wrapText="1"/>
    </xf>
    <xf numFmtId="0" fontId="30" fillId="4" borderId="14" xfId="0" applyFont="1" applyFill="1" applyBorder="1" applyAlignment="1">
      <alignment horizontal="center" vertical="center" wrapText="1"/>
    </xf>
    <xf numFmtId="0" fontId="27" fillId="2" borderId="0" xfId="2" applyFill="1" applyBorder="1" applyAlignment="1" applyProtection="1">
      <alignment horizontal="center" vertical="top" wrapText="1"/>
    </xf>
    <xf numFmtId="0" fontId="30" fillId="4" borderId="15" xfId="0" applyFont="1" applyFill="1" applyBorder="1" applyAlignment="1">
      <alignment horizontal="center" vertical="center" wrapText="1"/>
    </xf>
    <xf numFmtId="0" fontId="16" fillId="3" borderId="7"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12" fillId="3" borderId="0" xfId="0" applyFont="1" applyFill="1" applyBorder="1" applyAlignment="1" applyProtection="1">
      <alignment horizontal="left" vertical="center"/>
    </xf>
    <xf numFmtId="0" fontId="28" fillId="3" borderId="0" xfId="0" applyFont="1" applyFill="1" applyBorder="1"/>
    <xf numFmtId="0" fontId="11" fillId="3" borderId="16" xfId="0" applyFont="1" applyFill="1" applyBorder="1" applyAlignment="1" applyProtection="1">
      <alignment vertical="center" wrapText="1"/>
    </xf>
    <xf numFmtId="0" fontId="10" fillId="3" borderId="0" xfId="0" applyFont="1" applyFill="1" applyBorder="1" applyAlignment="1" applyProtection="1">
      <alignment vertical="top" wrapText="1"/>
    </xf>
    <xf numFmtId="0" fontId="14" fillId="3" borderId="16" xfId="0" applyFont="1" applyFill="1" applyBorder="1" applyAlignment="1" applyProtection="1">
      <alignment vertical="top" wrapText="1"/>
    </xf>
    <xf numFmtId="0" fontId="14" fillId="3" borderId="18"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19" xfId="0" applyFont="1" applyFill="1" applyBorder="1" applyAlignment="1" applyProtection="1">
      <alignment vertical="top" wrapText="1"/>
    </xf>
    <xf numFmtId="0" fontId="7" fillId="3" borderId="17" xfId="0" applyFont="1" applyFill="1" applyBorder="1" applyAlignment="1" applyProtection="1">
      <alignment vertical="top" wrapText="1"/>
    </xf>
    <xf numFmtId="0" fontId="7" fillId="3" borderId="20" xfId="0" applyFont="1" applyFill="1" applyBorder="1" applyAlignment="1" applyProtection="1">
      <alignment vertical="top" wrapText="1"/>
    </xf>
    <xf numFmtId="0" fontId="28" fillId="3" borderId="21" xfId="0" applyFont="1" applyFill="1" applyBorder="1" applyAlignment="1">
      <alignment horizontal="left" vertical="center"/>
    </xf>
    <xf numFmtId="0" fontId="28" fillId="3" borderId="22" xfId="0" applyFont="1" applyFill="1" applyBorder="1" applyAlignment="1">
      <alignment horizontal="left" vertical="center"/>
    </xf>
    <xf numFmtId="0" fontId="28" fillId="3" borderId="22" xfId="0" applyFont="1" applyFill="1" applyBorder="1"/>
    <xf numFmtId="0" fontId="28" fillId="3" borderId="14" xfId="0" applyFont="1" applyFill="1" applyBorder="1"/>
    <xf numFmtId="0" fontId="28" fillId="3" borderId="18" xfId="0" applyFont="1" applyFill="1" applyBorder="1" applyAlignment="1">
      <alignment horizontal="left" vertical="center"/>
    </xf>
    <xf numFmtId="0" fontId="2" fillId="3" borderId="17" xfId="0" applyFont="1" applyFill="1" applyBorder="1" applyAlignment="1" applyProtection="1">
      <alignment vertical="top" wrapText="1"/>
    </xf>
    <xf numFmtId="0" fontId="28" fillId="3" borderId="22" xfId="0" applyFont="1" applyFill="1" applyBorder="1" applyProtection="1"/>
    <xf numFmtId="0" fontId="28" fillId="3" borderId="14" xfId="0" applyFont="1" applyFill="1" applyBorder="1" applyProtection="1"/>
    <xf numFmtId="0" fontId="28" fillId="3" borderId="0" xfId="0" applyFont="1" applyFill="1" applyBorder="1" applyProtection="1"/>
    <xf numFmtId="0" fontId="28" fillId="3" borderId="16"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4" fillId="3" borderId="0" xfId="0" applyFont="1" applyFill="1" applyBorder="1" applyAlignment="1" applyProtection="1">
      <alignment horizontal="left"/>
    </xf>
    <xf numFmtId="0" fontId="6" fillId="3" borderId="16" xfId="0" applyFont="1" applyFill="1" applyBorder="1" applyProtection="1"/>
    <xf numFmtId="0" fontId="2" fillId="3" borderId="0" xfId="0" applyFont="1" applyFill="1" applyBorder="1" applyProtection="1"/>
    <xf numFmtId="0" fontId="31" fillId="0" borderId="8" xfId="0" applyFont="1" applyBorder="1" applyAlignment="1">
      <alignment horizontal="center" readingOrder="1"/>
    </xf>
    <xf numFmtId="0" fontId="0" fillId="3" borderId="21" xfId="0" applyFill="1" applyBorder="1"/>
    <xf numFmtId="0" fontId="0" fillId="3" borderId="22" xfId="0" applyFill="1" applyBorder="1"/>
    <xf numFmtId="0" fontId="0" fillId="3" borderId="14" xfId="0" applyFill="1" applyBorder="1"/>
    <xf numFmtId="0" fontId="0" fillId="3" borderId="18" xfId="0" applyFill="1" applyBorder="1"/>
    <xf numFmtId="0" fontId="0" fillId="3" borderId="0" xfId="0" applyFill="1" applyBorder="1"/>
    <xf numFmtId="0" fontId="0" fillId="3" borderId="16" xfId="0" applyFill="1" applyBorder="1"/>
    <xf numFmtId="0" fontId="32" fillId="3" borderId="21" xfId="0" applyFont="1" applyFill="1" applyBorder="1" applyAlignment="1">
      <alignment vertical="center"/>
    </xf>
    <xf numFmtId="0" fontId="32" fillId="3" borderId="18" xfId="0" applyFont="1" applyFill="1" applyBorder="1" applyAlignment="1">
      <alignment vertical="center"/>
    </xf>
    <xf numFmtId="0" fontId="32" fillId="3" borderId="0" xfId="0" applyFont="1" applyFill="1" applyBorder="1" applyAlignment="1">
      <alignment vertical="center"/>
    </xf>
    <xf numFmtId="0" fontId="0" fillId="0" borderId="0" xfId="0" applyBorder="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8" xfId="0" applyFont="1" applyFill="1" applyBorder="1" applyAlignment="1" applyProtection="1">
      <alignment horizontal="center" vertical="center" wrapText="1"/>
    </xf>
    <xf numFmtId="0" fontId="2" fillId="3" borderId="16" xfId="0" applyFont="1" applyFill="1" applyBorder="1" applyAlignment="1" applyProtection="1">
      <alignment horizontal="left" vertical="center" wrapText="1"/>
    </xf>
    <xf numFmtId="0" fontId="11" fillId="3" borderId="0" xfId="0" applyFont="1" applyFill="1" applyBorder="1" applyAlignment="1" applyProtection="1">
      <alignment horizontal="center" vertical="center" wrapText="1"/>
    </xf>
    <xf numFmtId="0" fontId="28" fillId="3" borderId="21" xfId="0" applyFont="1" applyFill="1" applyBorder="1"/>
    <xf numFmtId="0" fontId="28" fillId="3" borderId="18" xfId="0" applyFont="1" applyFill="1" applyBorder="1"/>
    <xf numFmtId="0" fontId="28" fillId="3" borderId="16" xfId="0" applyFont="1" applyFill="1" applyBorder="1"/>
    <xf numFmtId="0" fontId="33" fillId="3" borderId="0" xfId="0" applyFont="1" applyFill="1" applyBorder="1"/>
    <xf numFmtId="0" fontId="34" fillId="3" borderId="0" xfId="0" applyFont="1" applyFill="1" applyBorder="1"/>
    <xf numFmtId="0" fontId="33" fillId="0" borderId="23" xfId="0" applyFont="1" applyFill="1" applyBorder="1" applyAlignment="1">
      <alignment vertical="top" wrapText="1"/>
    </xf>
    <xf numFmtId="0" fontId="33" fillId="0" borderId="20" xfId="0" applyFont="1" applyFill="1" applyBorder="1" applyAlignment="1">
      <alignment vertical="top" wrapText="1"/>
    </xf>
    <xf numFmtId="0" fontId="33" fillId="0" borderId="8" xfId="0" applyFont="1" applyFill="1" applyBorder="1" applyAlignment="1">
      <alignment vertical="top" wrapText="1"/>
    </xf>
    <xf numFmtId="0" fontId="33" fillId="0" borderId="8" xfId="0" applyFont="1" applyFill="1" applyBorder="1"/>
    <xf numFmtId="0" fontId="33" fillId="0" borderId="8" xfId="0" applyFont="1" applyFill="1" applyBorder="1" applyAlignment="1">
      <alignment vertical="top"/>
    </xf>
    <xf numFmtId="0" fontId="28" fillId="0" borderId="8" xfId="0" applyFont="1" applyFill="1" applyBorder="1" applyAlignment="1">
      <alignment vertical="top" wrapText="1"/>
    </xf>
    <xf numFmtId="0" fontId="28" fillId="0" borderId="8" xfId="0" applyFont="1" applyFill="1" applyBorder="1"/>
    <xf numFmtId="0" fontId="28" fillId="3" borderId="19" xfId="0" applyFont="1" applyFill="1" applyBorder="1"/>
    <xf numFmtId="0" fontId="28" fillId="3" borderId="17" xfId="0" applyFont="1" applyFill="1" applyBorder="1"/>
    <xf numFmtId="0" fontId="28" fillId="3" borderId="20" xfId="0" applyFont="1" applyFill="1" applyBorder="1"/>
    <xf numFmtId="0" fontId="35" fillId="0" borderId="8" xfId="0" applyFont="1" applyFill="1" applyBorder="1" applyAlignment="1">
      <alignment horizontal="center" vertical="top" wrapText="1"/>
    </xf>
    <xf numFmtId="0" fontId="35" fillId="0" borderId="24" xfId="0" applyFont="1" applyFill="1" applyBorder="1" applyAlignment="1">
      <alignment horizontal="center" vertical="top" wrapText="1"/>
    </xf>
    <xf numFmtId="0" fontId="35" fillId="0" borderId="8" xfId="0" applyFont="1" applyFill="1" applyBorder="1" applyAlignment="1">
      <alignment horizontal="center" vertical="top"/>
    </xf>
    <xf numFmtId="0" fontId="2" fillId="2" borderId="25" xfId="0" applyFont="1" applyFill="1" applyBorder="1" applyAlignment="1" applyProtection="1">
      <alignment horizontal="center" vertical="center" wrapText="1"/>
    </xf>
    <xf numFmtId="0" fontId="28" fillId="0" borderId="0" xfId="0" applyFont="1" applyFill="1" applyAlignment="1" applyProtection="1">
      <alignment horizontal="right"/>
    </xf>
    <xf numFmtId="0" fontId="28" fillId="3" borderId="21" xfId="0" applyFont="1" applyFill="1" applyBorder="1" applyAlignment="1" applyProtection="1">
      <alignment horizontal="right"/>
    </xf>
    <xf numFmtId="0" fontId="28" fillId="3" borderId="22" xfId="0" applyFont="1" applyFill="1" applyBorder="1" applyAlignment="1" applyProtection="1">
      <alignment horizontal="right"/>
    </xf>
    <xf numFmtId="0" fontId="28" fillId="3" borderId="18" xfId="0" applyFont="1" applyFill="1" applyBorder="1" applyAlignment="1" applyProtection="1">
      <alignment horizontal="right"/>
    </xf>
    <xf numFmtId="0" fontId="28" fillId="3" borderId="0" xfId="0" applyFont="1" applyFill="1" applyBorder="1" applyAlignment="1" applyProtection="1">
      <alignment horizontal="right"/>
    </xf>
    <xf numFmtId="0" fontId="3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2" fillId="2" borderId="25" xfId="0" applyFont="1" applyFill="1" applyBorder="1" applyAlignment="1" applyProtection="1">
      <alignment horizontal="right" vertical="center" wrapText="1"/>
    </xf>
    <xf numFmtId="0" fontId="2" fillId="2"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4" fillId="3" borderId="0" xfId="0" applyFont="1" applyFill="1" applyBorder="1" applyAlignment="1" applyProtection="1"/>
    <xf numFmtId="0" fontId="1" fillId="2" borderId="1" xfId="0" applyFont="1" applyFill="1" applyBorder="1" applyAlignment="1" applyProtection="1">
      <alignment vertical="top" wrapText="1"/>
    </xf>
    <xf numFmtId="0" fontId="1" fillId="3" borderId="21" xfId="0" applyFont="1" applyFill="1" applyBorder="1" applyAlignment="1" applyProtection="1">
      <alignment wrapText="1"/>
    </xf>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wrapText="1"/>
    </xf>
    <xf numFmtId="0" fontId="1" fillId="3" borderId="14" xfId="0" applyFont="1" applyFill="1" applyBorder="1" applyAlignment="1" applyProtection="1">
      <alignment wrapText="1"/>
    </xf>
    <xf numFmtId="0" fontId="28" fillId="3" borderId="18" xfId="0" applyFont="1" applyFill="1" applyBorder="1" applyAlignment="1">
      <alignment wrapText="1"/>
    </xf>
    <xf numFmtId="0" fontId="13" fillId="3" borderId="16" xfId="0" applyFont="1" applyFill="1" applyBorder="1" applyAlignment="1" applyProtection="1">
      <alignment wrapText="1"/>
    </xf>
    <xf numFmtId="0" fontId="1" fillId="3" borderId="18" xfId="0" applyFont="1" applyFill="1" applyBorder="1" applyAlignment="1" applyProtection="1">
      <alignment wrapText="1"/>
    </xf>
    <xf numFmtId="0" fontId="1" fillId="3" borderId="16" xfId="0" applyFont="1" applyFill="1" applyBorder="1" applyAlignment="1" applyProtection="1">
      <alignment wrapText="1"/>
    </xf>
    <xf numFmtId="0" fontId="1" fillId="3" borderId="0" xfId="0" applyFont="1" applyFill="1" applyBorder="1" applyAlignment="1" applyProtection="1">
      <alignment wrapText="1"/>
    </xf>
    <xf numFmtId="0" fontId="1" fillId="3" borderId="17" xfId="0" applyFont="1" applyFill="1" applyBorder="1" applyAlignment="1" applyProtection="1">
      <alignment wrapText="1"/>
    </xf>
    <xf numFmtId="0" fontId="36" fillId="3" borderId="42" xfId="0" applyFont="1" applyFill="1" applyBorder="1" applyAlignment="1">
      <alignment horizontal="center" vertical="center" wrapText="1"/>
    </xf>
    <xf numFmtId="0" fontId="37" fillId="0" borderId="0" xfId="0" applyFont="1" applyAlignment="1">
      <alignment wrapText="1"/>
    </xf>
    <xf numFmtId="0" fontId="1" fillId="3" borderId="18"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2" fillId="3" borderId="18" xfId="0" applyFont="1" applyFill="1" applyBorder="1" applyAlignment="1" applyProtection="1">
      <alignment vertical="center" wrapText="1"/>
    </xf>
    <xf numFmtId="0" fontId="2" fillId="2" borderId="43" xfId="0" applyFont="1" applyFill="1" applyBorder="1" applyAlignment="1" applyProtection="1">
      <alignment vertical="center" wrapText="1"/>
    </xf>
    <xf numFmtId="0" fontId="2" fillId="2" borderId="44"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2" fillId="2" borderId="45" xfId="0" applyFont="1" applyFill="1" applyBorder="1" applyAlignment="1" applyProtection="1">
      <alignment horizontal="center" vertical="center" wrapText="1"/>
    </xf>
    <xf numFmtId="0" fontId="2" fillId="2" borderId="32" xfId="0" applyFont="1" applyFill="1" applyBorder="1" applyAlignment="1" applyProtection="1">
      <alignment vertical="center" wrapText="1"/>
    </xf>
    <xf numFmtId="0" fontId="2" fillId="2" borderId="34" xfId="0" applyFont="1" applyFill="1" applyBorder="1" applyAlignment="1" applyProtection="1">
      <alignment horizontal="center" vertical="center" wrapText="1"/>
    </xf>
    <xf numFmtId="0" fontId="28" fillId="0" borderId="34" xfId="0" applyFont="1" applyBorder="1" applyAlignment="1">
      <alignment vertical="center" wrapText="1"/>
    </xf>
    <xf numFmtId="0" fontId="1" fillId="3" borderId="18"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 fillId="3" borderId="16" xfId="0" applyFont="1" applyFill="1" applyBorder="1" applyAlignment="1" applyProtection="1">
      <alignment vertical="center" wrapText="1"/>
    </xf>
    <xf numFmtId="0" fontId="1" fillId="3" borderId="19" xfId="0" applyFont="1" applyFill="1" applyBorder="1" applyAlignment="1" applyProtection="1">
      <alignment vertical="center" wrapText="1"/>
    </xf>
    <xf numFmtId="0" fontId="1" fillId="3" borderId="17" xfId="0" applyFont="1" applyFill="1" applyBorder="1" applyAlignment="1" applyProtection="1">
      <alignment vertical="center" wrapText="1"/>
    </xf>
    <xf numFmtId="0" fontId="1" fillId="3" borderId="20" xfId="0" applyFont="1" applyFill="1" applyBorder="1" applyAlignment="1" applyProtection="1">
      <alignment vertical="center" wrapText="1"/>
    </xf>
    <xf numFmtId="0" fontId="1" fillId="3" borderId="21" xfId="0" applyFont="1" applyFill="1" applyBorder="1" applyProtection="1"/>
    <xf numFmtId="0" fontId="1" fillId="3" borderId="22" xfId="0" applyFont="1" applyFill="1" applyBorder="1" applyAlignment="1" applyProtection="1">
      <alignment horizontal="left" vertical="center"/>
    </xf>
    <xf numFmtId="0" fontId="1" fillId="3" borderId="22" xfId="0" applyFont="1" applyFill="1" applyBorder="1" applyProtection="1"/>
    <xf numFmtId="0" fontId="1" fillId="3" borderId="14" xfId="0" applyFont="1" applyFill="1" applyBorder="1" applyProtection="1"/>
    <xf numFmtId="0" fontId="1" fillId="3" borderId="18" xfId="0" applyFont="1" applyFill="1" applyBorder="1" applyProtection="1"/>
    <xf numFmtId="0" fontId="1" fillId="3" borderId="16" xfId="0" applyFont="1" applyFill="1" applyBorder="1" applyProtection="1"/>
    <xf numFmtId="0" fontId="1" fillId="3" borderId="0" xfId="0" applyFont="1" applyFill="1" applyBorder="1" applyProtection="1"/>
    <xf numFmtId="0" fontId="28" fillId="2" borderId="8" xfId="0" applyFont="1" applyFill="1" applyBorder="1" applyAlignment="1">
      <alignment wrapText="1"/>
    </xf>
    <xf numFmtId="0" fontId="1" fillId="3" borderId="16"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5" borderId="0" xfId="0" applyFont="1" applyFill="1" applyBorder="1" applyAlignment="1" applyProtection="1">
      <alignment horizontal="right" vertical="center"/>
    </xf>
    <xf numFmtId="0" fontId="1" fillId="5" borderId="8" xfId="0" applyFont="1" applyFill="1" applyBorder="1" applyAlignment="1" applyProtection="1">
      <alignment horizontal="left" vertical="center"/>
    </xf>
    <xf numFmtId="0" fontId="1" fillId="3" borderId="0" xfId="0" applyFont="1" applyFill="1" applyBorder="1" applyAlignment="1" applyProtection="1">
      <alignment horizontal="right"/>
    </xf>
    <xf numFmtId="0" fontId="1" fillId="5" borderId="8" xfId="0" applyFont="1" applyFill="1" applyBorder="1" applyAlignment="1" applyProtection="1">
      <alignment horizontal="center" vertical="center"/>
    </xf>
    <xf numFmtId="0" fontId="1" fillId="3" borderId="0" xfId="0" applyFont="1" applyFill="1" applyBorder="1" applyAlignment="1" applyProtection="1">
      <alignment horizontal="right" vertical="center"/>
    </xf>
    <xf numFmtId="0" fontId="1" fillId="2" borderId="33"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1" fillId="3" borderId="19" xfId="0" applyFont="1" applyFill="1" applyBorder="1" applyProtection="1"/>
    <xf numFmtId="0" fontId="1" fillId="3" borderId="17" xfId="0" applyFont="1" applyFill="1" applyBorder="1" applyAlignment="1" applyProtection="1">
      <alignment horizontal="left" vertical="center" wrapText="1"/>
    </xf>
    <xf numFmtId="0" fontId="1" fillId="3" borderId="20" xfId="0" applyFont="1" applyFill="1" applyBorder="1" applyProtection="1"/>
    <xf numFmtId="0" fontId="28" fillId="0" borderId="0" xfId="0" applyFont="1" applyAlignment="1">
      <alignment horizontal="center" vertical="center"/>
    </xf>
    <xf numFmtId="0" fontId="1" fillId="3" borderId="18"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28" fillId="3" borderId="22" xfId="0" applyFont="1" applyFill="1" applyBorder="1" applyAlignment="1"/>
    <xf numFmtId="0" fontId="28" fillId="3" borderId="0" xfId="0" applyFont="1" applyFill="1" applyBorder="1" applyAlignment="1"/>
    <xf numFmtId="0" fontId="28" fillId="2" borderId="8" xfId="0" applyFont="1" applyFill="1" applyBorder="1" applyAlignment="1">
      <alignment horizontal="center" vertical="center"/>
    </xf>
    <xf numFmtId="0" fontId="28" fillId="2" borderId="8" xfId="0" applyFont="1" applyFill="1" applyBorder="1" applyAlignment="1"/>
    <xf numFmtId="0" fontId="28" fillId="3" borderId="0" xfId="0" applyFont="1" applyFill="1" applyAlignment="1">
      <alignment horizontal="left" vertical="center"/>
    </xf>
    <xf numFmtId="0" fontId="15" fillId="3" borderId="16" xfId="0" applyFont="1" applyFill="1" applyBorder="1" applyAlignment="1" applyProtection="1"/>
    <xf numFmtId="0" fontId="28" fillId="3" borderId="46" xfId="0" applyFont="1" applyFill="1" applyBorder="1"/>
    <xf numFmtId="0" fontId="1" fillId="0" borderId="0" xfId="0" applyFont="1" applyFill="1" applyProtection="1"/>
    <xf numFmtId="0" fontId="1" fillId="3" borderId="18" xfId="0" applyFont="1" applyFill="1" applyBorder="1" applyAlignment="1" applyProtection="1">
      <alignment horizontal="right"/>
    </xf>
    <xf numFmtId="0" fontId="1" fillId="2" borderId="8" xfId="0" applyFont="1" applyFill="1" applyBorder="1" applyAlignment="1" applyProtection="1">
      <alignment horizontal="left" vertical="top" wrapText="1"/>
      <protection locked="0"/>
    </xf>
    <xf numFmtId="1" fontId="1" fillId="2" borderId="10" xfId="0" applyNumberFormat="1" applyFont="1" applyFill="1" applyBorder="1" applyAlignment="1" applyProtection="1">
      <alignment horizontal="left"/>
      <protection locked="0"/>
    </xf>
    <xf numFmtId="0" fontId="1" fillId="3" borderId="18" xfId="0" applyFont="1" applyFill="1" applyBorder="1" applyAlignment="1" applyProtection="1">
      <alignment horizontal="right" vertical="top" wrapText="1"/>
    </xf>
    <xf numFmtId="1" fontId="1" fillId="2" borderId="28" xfId="0" applyNumberFormat="1" applyFont="1" applyFill="1" applyBorder="1" applyAlignment="1" applyProtection="1">
      <alignment horizontal="left"/>
      <protection locked="0"/>
    </xf>
    <xf numFmtId="1" fontId="1" fillId="2" borderId="8" xfId="0" applyNumberFormat="1" applyFont="1" applyFill="1" applyBorder="1" applyAlignment="1" applyProtection="1">
      <alignment horizontal="left" wrapText="1"/>
      <protection locked="0"/>
    </xf>
    <xf numFmtId="15" fontId="1" fillId="2" borderId="10" xfId="0" applyNumberFormat="1" applyFont="1" applyFill="1" applyBorder="1" applyAlignment="1" applyProtection="1">
      <alignment horizontal="left"/>
    </xf>
    <xf numFmtId="0" fontId="1" fillId="2" borderId="11" xfId="0" applyFont="1" applyFill="1" applyBorder="1" applyAlignment="1" applyProtection="1">
      <alignment horizontal="left"/>
    </xf>
    <xf numFmtId="0" fontId="1" fillId="3" borderId="0" xfId="0" applyFont="1" applyFill="1" applyBorder="1" applyAlignment="1" applyProtection="1">
      <alignment horizontal="center"/>
    </xf>
    <xf numFmtId="0" fontId="1" fillId="3" borderId="18" xfId="0" applyFont="1" applyFill="1" applyBorder="1" applyAlignment="1" applyProtection="1">
      <alignment horizontal="right" wrapText="1"/>
    </xf>
    <xf numFmtId="0" fontId="27" fillId="2" borderId="8" xfId="2" applyFill="1" applyBorder="1" applyAlignment="1" applyProtection="1">
      <alignment vertical="top" wrapText="1"/>
      <protection locked="0"/>
    </xf>
    <xf numFmtId="0" fontId="1" fillId="2" borderId="33" xfId="0" applyFont="1" applyFill="1" applyBorder="1" applyProtection="1">
      <protection locked="0"/>
    </xf>
    <xf numFmtId="0" fontId="27" fillId="2" borderId="10" xfId="2" applyFill="1" applyBorder="1" applyAlignment="1" applyProtection="1">
      <protection locked="0"/>
    </xf>
    <xf numFmtId="164" fontId="1" fillId="2" borderId="11" xfId="0" applyNumberFormat="1" applyFont="1" applyFill="1" applyBorder="1" applyAlignment="1" applyProtection="1">
      <alignment horizontal="left"/>
      <protection locked="0"/>
    </xf>
    <xf numFmtId="0" fontId="27" fillId="2" borderId="33" xfId="2" applyFill="1" applyBorder="1" applyAlignment="1" applyProtection="1">
      <protection locked="0"/>
    </xf>
    <xf numFmtId="0" fontId="1" fillId="2" borderId="10" xfId="0" applyFont="1" applyFill="1" applyBorder="1" applyProtection="1">
      <protection locked="0"/>
    </xf>
    <xf numFmtId="0" fontId="1" fillId="3" borderId="19" xfId="0" applyFont="1" applyFill="1" applyBorder="1" applyAlignment="1" applyProtection="1">
      <alignment horizontal="right"/>
    </xf>
    <xf numFmtId="0" fontId="1" fillId="3" borderId="17" xfId="0" applyFont="1" applyFill="1" applyBorder="1" applyAlignment="1" applyProtection="1">
      <alignment horizontal="right"/>
    </xf>
    <xf numFmtId="0" fontId="1" fillId="3" borderId="17" xfId="0" applyFont="1" applyFill="1" applyBorder="1" applyProtection="1"/>
    <xf numFmtId="0" fontId="27" fillId="0" borderId="46" xfId="2" applyFill="1" applyBorder="1" applyAlignment="1" applyProtection="1"/>
    <xf numFmtId="0" fontId="1" fillId="0" borderId="21" xfId="0" applyFont="1" applyFill="1" applyBorder="1" applyProtection="1"/>
    <xf numFmtId="0" fontId="1" fillId="2" borderId="13" xfId="0" applyFont="1" applyFill="1" applyBorder="1" applyProtection="1">
      <protection locked="0"/>
    </xf>
    <xf numFmtId="0" fontId="27" fillId="2" borderId="46" xfId="2" applyFill="1" applyBorder="1" applyAlignment="1" applyProtection="1">
      <protection locked="0"/>
    </xf>
    <xf numFmtId="0" fontId="33" fillId="0" borderId="46" xfId="0" applyFont="1" applyFill="1" applyBorder="1" applyAlignment="1">
      <alignment vertical="center" wrapText="1"/>
    </xf>
    <xf numFmtId="0" fontId="33" fillId="0" borderId="8" xfId="0" applyFont="1" applyFill="1" applyBorder="1" applyAlignment="1">
      <alignment vertical="center" wrapText="1"/>
    </xf>
    <xf numFmtId="0" fontId="16" fillId="3" borderId="12" xfId="0" applyFont="1" applyFill="1" applyBorder="1" applyAlignment="1" applyProtection="1">
      <alignment vertical="top" wrapText="1"/>
    </xf>
    <xf numFmtId="0" fontId="1" fillId="2" borderId="2"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2" borderId="26" xfId="0" applyFont="1" applyFill="1" applyBorder="1" applyAlignment="1" applyProtection="1">
      <alignment vertical="top" wrapText="1"/>
    </xf>
    <xf numFmtId="15" fontId="14" fillId="2" borderId="10" xfId="0" applyNumberFormat="1" applyFont="1" applyFill="1" applyBorder="1" applyAlignment="1" applyProtection="1">
      <alignment horizontal="left"/>
    </xf>
    <xf numFmtId="1" fontId="14" fillId="2" borderId="33" xfId="0" applyNumberFormat="1" applyFont="1" applyFill="1" applyBorder="1" applyAlignment="1" applyProtection="1">
      <alignment horizontal="left"/>
      <protection locked="0"/>
    </xf>
    <xf numFmtId="0" fontId="2" fillId="2" borderId="46" xfId="0" applyFont="1" applyFill="1" applyBorder="1" applyAlignment="1" applyProtection="1">
      <alignment horizontal="center" vertical="center" wrapText="1"/>
    </xf>
    <xf numFmtId="0" fontId="28" fillId="0" borderId="45" xfId="0" applyFont="1" applyBorder="1" applyAlignment="1">
      <alignment vertical="center" wrapText="1"/>
    </xf>
    <xf numFmtId="0" fontId="25" fillId="3" borderId="13" xfId="0" applyFont="1" applyFill="1" applyBorder="1" applyAlignment="1">
      <alignment horizontal="center" vertical="center" wrapText="1"/>
    </xf>
    <xf numFmtId="0" fontId="1" fillId="0" borderId="34" xfId="0" applyFont="1" applyFill="1" applyBorder="1" applyAlignment="1" applyProtection="1">
      <alignment horizontal="center" vertical="center" wrapText="1"/>
    </xf>
    <xf numFmtId="0" fontId="14" fillId="2" borderId="34" xfId="0" applyFont="1" applyFill="1" applyBorder="1" applyAlignment="1" applyProtection="1">
      <alignment horizontal="left" vertical="center" wrapText="1"/>
    </xf>
    <xf numFmtId="0" fontId="1" fillId="5" borderId="23" xfId="0" applyFont="1" applyFill="1" applyBorder="1" applyAlignment="1" applyProtection="1">
      <alignment horizontal="center" vertical="center"/>
    </xf>
    <xf numFmtId="0" fontId="2" fillId="0" borderId="34" xfId="0" applyFont="1" applyFill="1" applyBorder="1" applyAlignment="1" applyProtection="1">
      <alignment horizontal="center" vertical="center" wrapText="1"/>
    </xf>
    <xf numFmtId="0" fontId="28" fillId="0" borderId="14" xfId="0" applyFont="1" applyBorder="1" applyAlignment="1">
      <alignment vertical="center" wrapText="1"/>
    </xf>
    <xf numFmtId="0" fontId="2" fillId="2" borderId="55" xfId="0" applyFont="1" applyFill="1" applyBorder="1" applyAlignment="1" applyProtection="1">
      <alignment vertical="center" wrapText="1"/>
    </xf>
    <xf numFmtId="6" fontId="28" fillId="0" borderId="39" xfId="0" applyNumberFormat="1" applyFont="1" applyBorder="1" applyAlignment="1">
      <alignment horizontal="center" vertical="center" wrapText="1"/>
    </xf>
    <xf numFmtId="0" fontId="2" fillId="2" borderId="62" xfId="0" applyFont="1" applyFill="1" applyBorder="1" applyAlignment="1" applyProtection="1">
      <alignment vertical="center" wrapText="1"/>
    </xf>
    <xf numFmtId="0" fontId="28" fillId="0" borderId="51" xfId="0" applyFont="1" applyBorder="1" applyAlignment="1">
      <alignment horizontal="center" vertical="center" wrapText="1"/>
    </xf>
    <xf numFmtId="6" fontId="37" fillId="0" borderId="39" xfId="0" applyNumberFormat="1" applyFont="1" applyBorder="1" applyAlignment="1">
      <alignment horizontal="center" vertical="center"/>
    </xf>
    <xf numFmtId="0" fontId="1" fillId="2" borderId="33"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28" fillId="0" borderId="0" xfId="0" applyFont="1" applyAlignment="1">
      <alignment horizontal="left" wrapText="1"/>
    </xf>
    <xf numFmtId="0" fontId="1" fillId="3" borderId="22" xfId="0" applyFont="1" applyFill="1" applyBorder="1" applyAlignment="1" applyProtection="1">
      <alignment horizontal="left" wrapText="1"/>
    </xf>
    <xf numFmtId="0" fontId="1" fillId="3" borderId="0" xfId="0" applyFont="1" applyFill="1" applyBorder="1" applyAlignment="1" applyProtection="1">
      <alignment horizontal="left" wrapText="1"/>
    </xf>
    <xf numFmtId="0" fontId="2" fillId="2" borderId="21" xfId="0" applyFont="1" applyFill="1" applyBorder="1" applyAlignment="1" applyProtection="1">
      <alignment horizontal="left" vertical="center" wrapText="1"/>
    </xf>
    <xf numFmtId="0" fontId="14" fillId="0" borderId="14" xfId="0" applyFont="1" applyBorder="1" applyAlignment="1">
      <alignment horizontal="left" vertical="center" wrapText="1"/>
    </xf>
    <xf numFmtId="0" fontId="1" fillId="2"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51" xfId="0" applyNumberFormat="1" applyFont="1" applyFill="1" applyBorder="1" applyAlignment="1" applyProtection="1">
      <alignment horizontal="left" vertical="center" wrapText="1"/>
    </xf>
    <xf numFmtId="0" fontId="2" fillId="2" borderId="45" xfId="0" applyFont="1" applyFill="1" applyBorder="1" applyAlignment="1" applyProtection="1">
      <alignment horizontal="left" vertical="center" wrapText="1"/>
    </xf>
    <xf numFmtId="0" fontId="2" fillId="2" borderId="34" xfId="0" applyFont="1" applyFill="1" applyBorder="1" applyAlignment="1" applyProtection="1">
      <alignment horizontal="left" vertical="center" wrapText="1"/>
    </xf>
    <xf numFmtId="0" fontId="2" fillId="3" borderId="0"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 fillId="2" borderId="42"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0" borderId="34"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34" xfId="0" applyFont="1" applyFill="1" applyBorder="1" applyAlignment="1" applyProtection="1">
      <alignment horizontal="left" vertical="center" wrapText="1"/>
    </xf>
    <xf numFmtId="0" fontId="1" fillId="2" borderId="32"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28" fillId="0" borderId="14" xfId="0" applyFont="1" applyBorder="1" applyAlignment="1">
      <alignment horizontal="center" vertical="center" wrapText="1"/>
    </xf>
    <xf numFmtId="0" fontId="1" fillId="2" borderId="34" xfId="0" applyFont="1" applyFill="1" applyBorder="1" applyAlignment="1" applyProtection="1">
      <alignment horizontal="center" vertical="center" wrapText="1"/>
    </xf>
    <xf numFmtId="0" fontId="28" fillId="0" borderId="38" xfId="0" applyFont="1" applyBorder="1" applyAlignment="1">
      <alignment horizontal="center" vertical="center" wrapText="1"/>
    </xf>
    <xf numFmtId="0" fontId="30" fillId="4" borderId="24" xfId="0" applyFont="1" applyFill="1" applyBorder="1" applyAlignment="1">
      <alignment horizontal="center" vertical="center" wrapText="1"/>
    </xf>
    <xf numFmtId="0" fontId="1" fillId="3" borderId="16"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17" xfId="0" applyFont="1" applyFill="1" applyBorder="1" applyAlignment="1" applyProtection="1">
      <alignment vertical="top" wrapText="1"/>
    </xf>
    <xf numFmtId="0" fontId="1" fillId="3" borderId="20" xfId="0" applyFont="1" applyFill="1" applyBorder="1" applyAlignment="1" applyProtection="1">
      <alignmen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45" fillId="4" borderId="24" xfId="0" applyFont="1" applyFill="1" applyBorder="1" applyAlignment="1">
      <alignment horizontal="center" vertical="center" wrapText="1"/>
    </xf>
    <xf numFmtId="0" fontId="46" fillId="0" borderId="12" xfId="0" applyFont="1" applyBorder="1" applyAlignment="1" applyProtection="1">
      <alignment vertical="top" wrapText="1"/>
    </xf>
    <xf numFmtId="0" fontId="48" fillId="0" borderId="12" xfId="0" applyFont="1" applyBorder="1" applyAlignment="1" applyProtection="1">
      <alignment vertical="top" wrapText="1"/>
    </xf>
    <xf numFmtId="0" fontId="42" fillId="3" borderId="15" xfId="0" applyFont="1" applyFill="1" applyBorder="1" applyAlignment="1">
      <alignment vertical="top" wrapText="1"/>
    </xf>
    <xf numFmtId="0" fontId="42" fillId="3" borderId="54" xfId="0" applyFont="1" applyFill="1" applyBorder="1" applyAlignment="1">
      <alignment horizontal="center" vertical="top" wrapText="1"/>
    </xf>
    <xf numFmtId="0" fontId="0" fillId="3" borderId="0" xfId="0" applyFill="1"/>
    <xf numFmtId="0" fontId="42" fillId="3" borderId="58" xfId="0" applyFont="1" applyFill="1" applyBorder="1" applyAlignment="1">
      <alignment horizontal="center" vertical="top" wrapText="1"/>
    </xf>
    <xf numFmtId="0" fontId="42" fillId="3" borderId="43" xfId="0" applyFont="1" applyFill="1" applyBorder="1" applyAlignment="1">
      <alignment horizontal="center" vertical="top" wrapText="1"/>
    </xf>
    <xf numFmtId="0" fontId="1" fillId="2" borderId="52"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xf>
    <xf numFmtId="43" fontId="52" fillId="2" borderId="31" xfId="0" applyNumberFormat="1" applyFont="1" applyFill="1" applyBorder="1" applyAlignment="1" applyProtection="1">
      <alignment vertical="top" wrapText="1"/>
    </xf>
    <xf numFmtId="166" fontId="52" fillId="2" borderId="10" xfId="0" applyNumberFormat="1" applyFont="1" applyFill="1" applyBorder="1" applyAlignment="1" applyProtection="1">
      <alignment vertical="top" wrapText="1"/>
    </xf>
    <xf numFmtId="43" fontId="52" fillId="2" borderId="32" xfId="0" applyNumberFormat="1" applyFont="1" applyFill="1" applyBorder="1" applyAlignment="1" applyProtection="1">
      <alignment vertical="top" wrapText="1"/>
    </xf>
    <xf numFmtId="15" fontId="52" fillId="2" borderId="10" xfId="0" applyNumberFormat="1" applyFont="1" applyFill="1" applyBorder="1" applyAlignment="1" applyProtection="1">
      <alignment vertical="top" wrapText="1"/>
    </xf>
    <xf numFmtId="0" fontId="52" fillId="2" borderId="27" xfId="0" applyFont="1" applyFill="1" applyBorder="1" applyAlignment="1" applyProtection="1">
      <alignment vertical="top" wrapText="1"/>
    </xf>
    <xf numFmtId="0" fontId="52" fillId="2" borderId="28" xfId="0" applyFont="1" applyFill="1" applyBorder="1" applyAlignment="1" applyProtection="1">
      <alignment vertical="top" wrapText="1"/>
    </xf>
    <xf numFmtId="43" fontId="53" fillId="2" borderId="48" xfId="1" applyFont="1" applyFill="1" applyBorder="1" applyAlignment="1" applyProtection="1">
      <alignment vertical="top" wrapText="1"/>
    </xf>
    <xf numFmtId="0" fontId="52" fillId="2" borderId="8" xfId="0" applyFont="1" applyFill="1" applyBorder="1" applyAlignment="1" applyProtection="1">
      <alignment vertical="top" wrapText="1"/>
    </xf>
    <xf numFmtId="0" fontId="14" fillId="2" borderId="38" xfId="0" applyFont="1" applyFill="1" applyBorder="1" applyAlignment="1" applyProtection="1">
      <alignment horizontal="left" vertical="center" wrapText="1"/>
    </xf>
    <xf numFmtId="0" fontId="14" fillId="0" borderId="38" xfId="0" applyFont="1" applyBorder="1" applyAlignment="1">
      <alignment horizontal="center" vertical="center" wrapText="1"/>
    </xf>
    <xf numFmtId="0" fontId="14" fillId="0" borderId="41" xfId="0" applyFont="1" applyBorder="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0" fontId="14" fillId="2" borderId="33" xfId="0" applyFont="1" applyFill="1" applyBorder="1" applyProtection="1">
      <protection locked="0"/>
    </xf>
    <xf numFmtId="0" fontId="54" fillId="2" borderId="10" xfId="2" applyFont="1" applyFill="1" applyBorder="1" applyAlignment="1" applyProtection="1">
      <protection locked="0"/>
    </xf>
    <xf numFmtId="0" fontId="14" fillId="0" borderId="46" xfId="0" applyFont="1" applyFill="1" applyBorder="1" applyAlignment="1" applyProtection="1">
      <alignment horizontal="left" wrapText="1"/>
    </xf>
    <xf numFmtId="0" fontId="14" fillId="0" borderId="46" xfId="0" applyFont="1" applyFill="1" applyBorder="1" applyAlignment="1" applyProtection="1">
      <alignment horizontal="left" vertical="top" wrapText="1"/>
    </xf>
    <xf numFmtId="0" fontId="15" fillId="2" borderId="8" xfId="0" applyFont="1" applyFill="1" applyBorder="1" applyAlignment="1" applyProtection="1">
      <alignment horizontal="left"/>
    </xf>
    <xf numFmtId="165" fontId="15" fillId="2" borderId="24" xfId="1" applyNumberFormat="1" applyFont="1" applyFill="1" applyBorder="1" applyAlignment="1" applyProtection="1">
      <alignment vertical="center" wrapText="1"/>
      <protection locked="0"/>
    </xf>
    <xf numFmtId="0" fontId="14" fillId="0" borderId="34" xfId="0" applyFont="1" applyFill="1" applyBorder="1" applyAlignment="1" applyProtection="1">
      <alignment horizontal="left" vertical="center" wrapText="1"/>
    </xf>
    <xf numFmtId="0" fontId="14" fillId="2" borderId="34" xfId="0" applyFont="1" applyFill="1" applyBorder="1" applyAlignment="1" applyProtection="1">
      <alignment horizontal="center" vertical="center" wrapText="1"/>
    </xf>
    <xf numFmtId="0" fontId="14" fillId="2" borderId="27"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4" fillId="2" borderId="8" xfId="0" applyFont="1" applyFill="1" applyBorder="1" applyAlignment="1">
      <alignment vertical="center" wrapText="1"/>
    </xf>
    <xf numFmtId="0" fontId="14" fillId="2" borderId="8" xfId="0" applyFont="1" applyFill="1" applyBorder="1" applyAlignment="1">
      <alignment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39" xfId="0" applyFont="1" applyBorder="1" applyAlignment="1">
      <alignment horizontal="center" vertical="center" wrapText="1"/>
    </xf>
    <xf numFmtId="0" fontId="14" fillId="0" borderId="26" xfId="0" applyFont="1" applyBorder="1" applyAlignment="1">
      <alignment horizontal="left" vertical="center" wrapText="1"/>
    </xf>
    <xf numFmtId="0" fontId="14" fillId="0" borderId="1" xfId="0" applyFont="1" applyBorder="1" applyAlignment="1">
      <alignment horizontal="justify" vertical="top" wrapText="1"/>
    </xf>
    <xf numFmtId="0" fontId="14" fillId="0" borderId="26" xfId="0" applyFont="1" applyBorder="1" applyAlignment="1">
      <alignment horizontal="justify" vertical="top" wrapText="1"/>
    </xf>
    <xf numFmtId="0" fontId="14" fillId="0" borderId="34" xfId="0" applyFont="1" applyBorder="1" applyAlignment="1"/>
    <xf numFmtId="0" fontId="14" fillId="0" borderId="34" xfId="0" applyFont="1" applyBorder="1"/>
    <xf numFmtId="0" fontId="14" fillId="0" borderId="34" xfId="0" applyFont="1" applyBorder="1" applyAlignment="1">
      <alignment horizontal="center" vertical="top"/>
    </xf>
    <xf numFmtId="0" fontId="14" fillId="0" borderId="35" xfId="0" applyFont="1" applyBorder="1" applyAlignment="1">
      <alignment horizontal="left" vertical="top" wrapText="1" indent="1"/>
    </xf>
    <xf numFmtId="0" fontId="14" fillId="0" borderId="34" xfId="0" applyFont="1" applyFill="1" applyBorder="1" applyAlignment="1">
      <alignment horizontal="center" vertical="center" wrapText="1"/>
    </xf>
    <xf numFmtId="3" fontId="14" fillId="0" borderId="35" xfId="0" applyNumberFormat="1" applyFont="1" applyFill="1" applyBorder="1" applyAlignment="1">
      <alignment horizontal="center" wrapText="1"/>
    </xf>
    <xf numFmtId="0" fontId="14" fillId="0" borderId="50" xfId="0" applyFont="1" applyFill="1" applyBorder="1" applyAlignment="1">
      <alignment horizontal="center" vertical="center" wrapText="1"/>
    </xf>
    <xf numFmtId="0" fontId="14" fillId="0" borderId="34" xfId="0" applyFont="1" applyBorder="1" applyAlignment="1">
      <alignment horizontal="center" vertical="top" wrapText="1"/>
    </xf>
    <xf numFmtId="0" fontId="14" fillId="0" borderId="32" xfId="0" applyFont="1" applyFill="1" applyBorder="1" applyAlignment="1">
      <alignment horizontal="center" vertical="center" wrapText="1"/>
    </xf>
    <xf numFmtId="0" fontId="14" fillId="0" borderId="34" xfId="0" applyFont="1" applyBorder="1" applyAlignment="1">
      <alignment horizontal="left" vertical="center" wrapText="1"/>
    </xf>
    <xf numFmtId="0" fontId="14" fillId="0" borderId="34" xfId="0" applyFont="1" applyBorder="1" applyAlignment="1">
      <alignment vertical="center" wrapText="1"/>
    </xf>
    <xf numFmtId="0" fontId="14" fillId="0" borderId="3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0" xfId="0" applyFont="1" applyBorder="1" applyAlignment="1">
      <alignment horizontal="left" vertical="center" wrapText="1"/>
    </xf>
    <xf numFmtId="0" fontId="14" fillId="0" borderId="50" xfId="0" applyFont="1" applyBorder="1" applyAlignment="1">
      <alignment vertical="center" wrapText="1"/>
    </xf>
    <xf numFmtId="0" fontId="14" fillId="0" borderId="5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14" fillId="2" borderId="14" xfId="0" applyNumberFormat="1" applyFont="1" applyFill="1" applyBorder="1" applyAlignment="1" applyProtection="1">
      <alignment horizontal="left" vertical="center" wrapText="1"/>
    </xf>
    <xf numFmtId="0" fontId="14" fillId="0" borderId="14" xfId="0" applyFont="1" applyBorder="1" applyAlignment="1">
      <alignment horizontal="center" vertical="center"/>
    </xf>
    <xf numFmtId="0" fontId="14" fillId="2" borderId="14" xfId="0" applyFont="1" applyFill="1" applyBorder="1" applyAlignment="1" applyProtection="1">
      <alignment horizontal="center" vertical="center" wrapText="1"/>
    </xf>
    <xf numFmtId="0" fontId="14" fillId="0" borderId="39" xfId="0" applyFont="1" applyBorder="1" applyAlignment="1">
      <alignment horizontal="center" wrapText="1"/>
    </xf>
    <xf numFmtId="0" fontId="14" fillId="2" borderId="39" xfId="0" applyFont="1" applyFill="1" applyBorder="1" applyAlignment="1" applyProtection="1">
      <alignment horizontal="center" vertical="center" wrapText="1"/>
    </xf>
    <xf numFmtId="0" fontId="14" fillId="0" borderId="41" xfId="0" applyFont="1" applyBorder="1" applyAlignment="1">
      <alignment horizontal="left" vertical="center" wrapText="1"/>
    </xf>
    <xf numFmtId="0" fontId="14" fillId="2" borderId="51" xfId="0" applyFont="1" applyFill="1" applyBorder="1" applyAlignment="1" applyProtection="1">
      <alignment horizontal="center" vertical="center" wrapText="1"/>
    </xf>
    <xf numFmtId="0" fontId="14" fillId="2" borderId="41" xfId="0" applyFont="1" applyFill="1" applyBorder="1" applyAlignment="1" applyProtection="1">
      <alignment horizontal="left" vertical="center" wrapText="1"/>
    </xf>
    <xf numFmtId="0" fontId="14" fillId="0" borderId="16" xfId="0" applyFont="1" applyBorder="1" applyAlignment="1">
      <alignment vertical="center" wrapText="1"/>
    </xf>
    <xf numFmtId="0" fontId="14" fillId="2" borderId="38" xfId="0" applyFont="1" applyFill="1" applyBorder="1" applyAlignment="1" applyProtection="1">
      <alignment horizontal="left" vertical="top" wrapText="1"/>
    </xf>
    <xf numFmtId="0" fontId="14" fillId="0" borderId="8" xfId="0" applyFont="1" applyFill="1" applyBorder="1" applyAlignment="1">
      <alignment vertical="top" wrapText="1"/>
    </xf>
    <xf numFmtId="0" fontId="14" fillId="0" borderId="0" xfId="0" applyFont="1" applyAlignment="1">
      <alignment vertical="top" wrapText="1"/>
    </xf>
    <xf numFmtId="0" fontId="14" fillId="3" borderId="34" xfId="0" applyFont="1" applyFill="1" applyBorder="1" applyAlignment="1">
      <alignment horizontal="left" vertical="center" wrapText="1"/>
    </xf>
    <xf numFmtId="0" fontId="14" fillId="3" borderId="27"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45" xfId="0" applyFont="1" applyFill="1" applyBorder="1" applyAlignment="1">
      <alignment horizontal="left" vertical="center" wrapText="1"/>
    </xf>
    <xf numFmtId="0" fontId="14" fillId="3" borderId="31" xfId="0" applyFont="1" applyFill="1" applyBorder="1" applyAlignment="1">
      <alignment horizontal="left" vertical="top" wrapText="1"/>
    </xf>
    <xf numFmtId="165" fontId="15" fillId="2" borderId="42" xfId="1" applyNumberFormat="1" applyFont="1" applyFill="1" applyBorder="1" applyAlignment="1" applyProtection="1">
      <alignment vertical="center" wrapText="1"/>
      <protection locked="0"/>
    </xf>
    <xf numFmtId="37" fontId="14" fillId="0" borderId="4" xfId="1" applyNumberFormat="1" applyFont="1" applyFill="1" applyBorder="1" applyAlignment="1" applyProtection="1">
      <alignment vertical="center" wrapText="1"/>
    </xf>
    <xf numFmtId="37" fontId="14" fillId="0" borderId="35" xfId="1" applyNumberFormat="1" applyFont="1" applyFill="1" applyBorder="1" applyAlignment="1" applyProtection="1">
      <alignment vertical="center" wrapText="1"/>
    </xf>
    <xf numFmtId="37" fontId="14" fillId="0" borderId="49" xfId="1" applyNumberFormat="1" applyFont="1" applyFill="1" applyBorder="1" applyAlignment="1" applyProtection="1">
      <alignment vertical="top" wrapText="1"/>
    </xf>
    <xf numFmtId="37" fontId="15" fillId="2" borderId="12" xfId="1" applyNumberFormat="1" applyFont="1" applyFill="1" applyBorder="1" applyAlignment="1" applyProtection="1">
      <alignment vertical="top" wrapText="1"/>
    </xf>
    <xf numFmtId="165" fontId="14" fillId="0" borderId="35" xfId="1" applyNumberFormat="1" applyFont="1" applyFill="1" applyBorder="1" applyAlignment="1" applyProtection="1">
      <alignment vertical="center" wrapText="1"/>
    </xf>
    <xf numFmtId="15" fontId="1" fillId="2" borderId="13" xfId="0" applyNumberFormat="1" applyFont="1" applyFill="1" applyBorder="1" applyAlignment="1" applyProtection="1">
      <alignment horizontal="left"/>
    </xf>
    <xf numFmtId="0" fontId="1" fillId="2" borderId="9" xfId="0" applyFont="1" applyFill="1" applyBorder="1" applyAlignment="1" applyProtection="1">
      <alignment horizontal="left"/>
    </xf>
    <xf numFmtId="0" fontId="2" fillId="3" borderId="18" xfId="0" applyFont="1" applyFill="1" applyBorder="1" applyAlignment="1" applyProtection="1">
      <alignment horizontal="right" wrapText="1"/>
    </xf>
    <xf numFmtId="0" fontId="2" fillId="3" borderId="16"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8" xfId="0" applyFont="1" applyFill="1" applyBorder="1" applyAlignment="1" applyProtection="1">
      <alignment horizontal="right" vertical="top" wrapText="1"/>
    </xf>
    <xf numFmtId="0" fontId="2" fillId="3" borderId="16" xfId="0" applyFont="1" applyFill="1" applyBorder="1" applyAlignment="1" applyProtection="1">
      <alignment horizontal="right" vertical="top" wrapText="1"/>
    </xf>
    <xf numFmtId="0" fontId="2" fillId="3" borderId="17"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24"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24"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3" fillId="2" borderId="42"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4" xfId="0" applyFont="1" applyFill="1" applyBorder="1" applyAlignment="1" applyProtection="1">
      <alignment horizontal="center"/>
    </xf>
    <xf numFmtId="0" fontId="2" fillId="2" borderId="42" xfId="0" applyFont="1" applyFill="1" applyBorder="1" applyAlignment="1" applyProtection="1">
      <alignment horizontal="center" vertical="top" wrapText="1"/>
    </xf>
    <xf numFmtId="0" fontId="2" fillId="2" borderId="24"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8"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 fillId="0" borderId="42"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4" fillId="2" borderId="13" xfId="0" applyFont="1" applyFill="1" applyBorder="1" applyAlignment="1" applyProtection="1">
      <alignment horizontal="center" vertical="center" wrapText="1"/>
    </xf>
    <xf numFmtId="0" fontId="15" fillId="3" borderId="0" xfId="0" applyFont="1" applyFill="1" applyBorder="1" applyAlignment="1" applyProtection="1">
      <alignment horizontal="left" vertical="top" wrapText="1"/>
    </xf>
    <xf numFmtId="0" fontId="14" fillId="3" borderId="18"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4" fillId="2" borderId="36" xfId="0" applyFont="1" applyFill="1" applyBorder="1" applyAlignment="1" applyProtection="1">
      <alignment horizontal="left" vertical="top" wrapText="1"/>
    </xf>
    <xf numFmtId="0" fontId="14" fillId="2" borderId="39" xfId="0" applyFont="1" applyFill="1" applyBorder="1" applyAlignment="1" applyProtection="1">
      <alignment horizontal="left" vertical="top" wrapText="1"/>
    </xf>
    <xf numFmtId="0" fontId="36" fillId="3" borderId="0" xfId="0" applyFont="1" applyFill="1" applyAlignment="1">
      <alignment horizontal="left"/>
    </xf>
    <xf numFmtId="0" fontId="14" fillId="2" borderId="37" xfId="0" applyFont="1" applyFill="1" applyBorder="1" applyAlignment="1" applyProtection="1">
      <alignment horizontal="left" vertical="top" wrapText="1"/>
    </xf>
    <xf numFmtId="0" fontId="14" fillId="2" borderId="38" xfId="0" applyFont="1" applyFill="1" applyBorder="1" applyAlignment="1" applyProtection="1">
      <alignment horizontal="left" vertical="top" wrapText="1"/>
    </xf>
    <xf numFmtId="0" fontId="14" fillId="2" borderId="36" xfId="0" applyFont="1" applyFill="1" applyBorder="1" applyAlignment="1" applyProtection="1">
      <alignment vertical="top" wrapText="1"/>
    </xf>
    <xf numFmtId="0" fontId="14" fillId="2" borderId="39" xfId="0" applyFont="1" applyFill="1" applyBorder="1" applyAlignment="1" applyProtection="1">
      <alignment vertical="top" wrapText="1"/>
    </xf>
    <xf numFmtId="0" fontId="11" fillId="3" borderId="0" xfId="0" applyFont="1" applyFill="1" applyBorder="1" applyAlignment="1" applyProtection="1">
      <alignment horizontal="left" vertical="top" wrapText="1"/>
    </xf>
    <xf numFmtId="0" fontId="15" fillId="2" borderId="25"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4" fillId="2" borderId="1" xfId="0" applyFont="1" applyFill="1" applyBorder="1" applyAlignment="1" applyProtection="1">
      <alignment horizontal="center" vertical="top" wrapText="1"/>
    </xf>
    <xf numFmtId="0" fontId="14" fillId="2" borderId="35"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36" fillId="3" borderId="0" xfId="0" applyFont="1" applyFill="1" applyAlignment="1">
      <alignment horizontal="left" wrapText="1"/>
    </xf>
    <xf numFmtId="0" fontId="38" fillId="3" borderId="0" xfId="0" applyFont="1" applyFill="1" applyAlignment="1">
      <alignment horizontal="left"/>
    </xf>
    <xf numFmtId="0" fontId="14" fillId="2" borderId="42"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2" borderId="24"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4" fillId="2" borderId="52" xfId="0" applyFont="1" applyFill="1" applyBorder="1" applyAlignment="1" applyProtection="1">
      <alignment horizontal="center" vertical="top" wrapText="1"/>
    </xf>
    <xf numFmtId="0" fontId="14" fillId="2" borderId="53" xfId="0" applyFont="1" applyFill="1" applyBorder="1" applyAlignment="1" applyProtection="1">
      <alignment horizontal="center" vertical="top" wrapText="1"/>
    </xf>
    <xf numFmtId="0" fontId="14" fillId="2" borderId="32"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 fillId="2" borderId="34" xfId="0" applyFont="1" applyFill="1" applyBorder="1" applyAlignment="1" applyProtection="1">
      <alignment horizontal="left" vertical="center" wrapText="1"/>
    </xf>
    <xf numFmtId="0" fontId="15" fillId="2" borderId="42" xfId="0" applyFont="1" applyFill="1" applyBorder="1" applyAlignment="1" applyProtection="1">
      <alignment horizontal="center"/>
    </xf>
    <xf numFmtId="0" fontId="15" fillId="2" borderId="15" xfId="0" applyFont="1" applyFill="1" applyBorder="1" applyAlignment="1" applyProtection="1">
      <alignment horizontal="center"/>
    </xf>
    <xf numFmtId="0" fontId="15" fillId="2" borderId="24" xfId="0" applyFont="1" applyFill="1" applyBorder="1" applyAlignment="1" applyProtection="1">
      <alignment horizontal="center"/>
    </xf>
    <xf numFmtId="0" fontId="11" fillId="3" borderId="22"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2" fillId="0" borderId="34" xfId="0" applyFont="1" applyFill="1" applyBorder="1" applyAlignment="1" applyProtection="1">
      <alignment horizontal="left" vertical="center" wrapText="1"/>
    </xf>
    <xf numFmtId="0" fontId="14" fillId="0" borderId="34" xfId="0" applyFont="1" applyFill="1" applyBorder="1" applyAlignment="1" applyProtection="1">
      <alignment horizontal="left" vertical="center" wrapText="1"/>
    </xf>
    <xf numFmtId="0" fontId="1" fillId="0" borderId="34" xfId="0"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44" xfId="0" applyFont="1" applyFill="1" applyBorder="1" applyAlignment="1" applyProtection="1">
      <alignment horizontal="left" vertical="center" wrapText="1"/>
    </xf>
    <xf numFmtId="0" fontId="2" fillId="3" borderId="17"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1"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42"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15"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27" fillId="2" borderId="15" xfId="2" applyFill="1" applyBorder="1" applyAlignment="1" applyProtection="1">
      <alignment horizontal="center"/>
      <protection locked="0"/>
    </xf>
    <xf numFmtId="0" fontId="1" fillId="2" borderId="32"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39" fillId="2" borderId="42" xfId="2" applyFont="1" applyFill="1" applyBorder="1" applyAlignment="1" applyProtection="1">
      <alignment horizontal="center"/>
      <protection locked="0"/>
    </xf>
    <xf numFmtId="0" fontId="1" fillId="3" borderId="18"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1" fillId="0" borderId="21"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39"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4" fillId="2" borderId="37" xfId="0" applyFont="1" applyFill="1" applyBorder="1" applyAlignment="1" applyProtection="1">
      <alignment horizontal="left" vertical="center" wrapText="1"/>
    </xf>
    <xf numFmtId="0" fontId="14" fillId="2" borderId="38"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2" borderId="32" xfId="0" applyFont="1" applyFill="1" applyBorder="1" applyAlignment="1" applyProtection="1">
      <alignment horizontal="center" vertical="center" wrapText="1"/>
    </xf>
    <xf numFmtId="0" fontId="14" fillId="2" borderId="39" xfId="0" applyFont="1" applyFill="1" applyBorder="1" applyAlignment="1" applyProtection="1">
      <alignment horizontal="center" vertical="center" wrapText="1"/>
    </xf>
    <xf numFmtId="0" fontId="14" fillId="0" borderId="26" xfId="0" applyFont="1" applyBorder="1" applyAlignment="1">
      <alignment horizontal="center" vertical="center"/>
    </xf>
    <xf numFmtId="0" fontId="14" fillId="0" borderId="50" xfId="0" applyFont="1" applyBorder="1" applyAlignment="1">
      <alignment horizontal="center" vertical="center"/>
    </xf>
    <xf numFmtId="0" fontId="14" fillId="2" borderId="48"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61" xfId="0" applyFont="1" applyFill="1" applyBorder="1" applyAlignment="1" applyProtection="1">
      <alignment horizontal="center" vertical="center" wrapText="1"/>
    </xf>
    <xf numFmtId="0" fontId="14" fillId="2" borderId="37" xfId="0" applyFont="1" applyFill="1" applyBorder="1" applyAlignment="1" applyProtection="1">
      <alignment horizontal="center" vertical="center" wrapText="1"/>
    </xf>
    <xf numFmtId="0" fontId="14" fillId="2" borderId="63" xfId="0" applyFont="1" applyFill="1" applyBorder="1" applyAlignment="1" applyProtection="1">
      <alignment horizontal="center" vertical="center" wrapText="1"/>
    </xf>
    <xf numFmtId="0" fontId="14" fillId="2" borderId="64"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1" xfId="0" applyFont="1" applyBorder="1" applyAlignment="1">
      <alignment horizontal="left"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49" xfId="0" applyFont="1" applyBorder="1" applyAlignment="1">
      <alignment horizontal="center" vertical="center"/>
    </xf>
    <xf numFmtId="0" fontId="14" fillId="0" borderId="34" xfId="0" applyFont="1" applyBorder="1" applyAlignment="1">
      <alignment horizontal="left" vertical="center" wrapText="1"/>
    </xf>
    <xf numFmtId="0" fontId="14" fillId="0" borderId="35"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2" xfId="0" applyFont="1" applyBorder="1" applyAlignment="1">
      <alignment horizontal="left" vertical="center"/>
    </xf>
    <xf numFmtId="0" fontId="14" fillId="0" borderId="65" xfId="0" applyFont="1" applyBorder="1" applyAlignment="1">
      <alignment horizontal="left" vertical="center"/>
    </xf>
    <xf numFmtId="0" fontId="14" fillId="0" borderId="34" xfId="0" applyFont="1" applyBorder="1" applyAlignment="1">
      <alignment horizontal="left" vertical="center"/>
    </xf>
    <xf numFmtId="0" fontId="14" fillId="0" borderId="50" xfId="0" applyFont="1" applyBorder="1" applyAlignment="1">
      <alignment horizontal="left" vertical="center"/>
    </xf>
    <xf numFmtId="0" fontId="14" fillId="0" borderId="34"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34" xfId="0" applyFont="1" applyBorder="1" applyAlignment="1">
      <alignment horizontal="center" vertical="top" wrapText="1"/>
    </xf>
    <xf numFmtId="0" fontId="14" fillId="0" borderId="50" xfId="0" applyFont="1" applyBorder="1" applyAlignment="1">
      <alignment horizontal="center" vertical="top" wrapText="1"/>
    </xf>
    <xf numFmtId="0" fontId="14" fillId="0" borderId="13" xfId="0" applyNumberFormat="1" applyFont="1" applyFill="1" applyBorder="1" applyAlignment="1">
      <alignment horizontal="left" vertical="center" wrapText="1"/>
    </xf>
    <xf numFmtId="0" fontId="14" fillId="0" borderId="46" xfId="0" applyNumberFormat="1" applyFont="1" applyFill="1" applyBorder="1" applyAlignment="1">
      <alignment horizontal="left" vertical="center" wrapText="1"/>
    </xf>
    <xf numFmtId="0" fontId="14" fillId="0" borderId="23" xfId="0" applyNumberFormat="1" applyFont="1" applyFill="1" applyBorder="1" applyAlignment="1">
      <alignment horizontal="left" vertical="center" wrapText="1"/>
    </xf>
    <xf numFmtId="0" fontId="14" fillId="0" borderId="35" xfId="0" applyFont="1" applyBorder="1" applyAlignment="1">
      <alignment horizontal="center" vertical="top" wrapText="1"/>
    </xf>
    <xf numFmtId="0" fontId="13" fillId="2" borderId="42" xfId="0" applyFont="1" applyFill="1" applyBorder="1" applyAlignment="1" applyProtection="1">
      <alignment horizontal="center" wrapText="1"/>
    </xf>
    <xf numFmtId="0" fontId="28" fillId="0" borderId="15" xfId="0" applyFont="1" applyBorder="1" applyAlignment="1">
      <alignment wrapText="1"/>
    </xf>
    <xf numFmtId="0" fontId="28" fillId="0" borderId="24" xfId="0" applyFont="1" applyBorder="1" applyAlignment="1">
      <alignment wrapText="1"/>
    </xf>
    <xf numFmtId="0" fontId="38" fillId="3" borderId="22" xfId="0" applyFont="1" applyFill="1" applyBorder="1" applyAlignment="1">
      <alignment horizont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7" xfId="0" applyFont="1" applyBorder="1" applyAlignment="1">
      <alignment horizontal="center" vertical="center" wrapText="1"/>
    </xf>
    <xf numFmtId="0" fontId="28" fillId="0" borderId="29" xfId="0" applyFont="1" applyBorder="1" applyAlignment="1">
      <alignment horizontal="left" vertical="center" wrapText="1"/>
    </xf>
    <xf numFmtId="0" fontId="28" fillId="0" borderId="61" xfId="0" applyFont="1" applyBorder="1" applyAlignment="1">
      <alignment horizontal="left" vertical="center" wrapText="1"/>
    </xf>
    <xf numFmtId="0" fontId="28" fillId="0" borderId="66" xfId="0" applyFont="1" applyBorder="1" applyAlignment="1">
      <alignment horizontal="left" vertical="center" wrapText="1"/>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4" fillId="0" borderId="38"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14" fillId="0" borderId="5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9" xfId="0" applyFont="1" applyBorder="1" applyAlignment="1">
      <alignment horizontal="center" vertical="top" wrapText="1"/>
    </xf>
    <xf numFmtId="0" fontId="2" fillId="3" borderId="13" xfId="0" applyFont="1" applyFill="1" applyBorder="1" applyAlignment="1" applyProtection="1">
      <alignment horizontal="center" vertical="center" wrapText="1"/>
    </xf>
    <xf numFmtId="0" fontId="2" fillId="3" borderId="46"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55"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50"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62"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23"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5" xfId="0" applyFont="1" applyBorder="1" applyAlignment="1">
      <alignment horizontal="left" vertical="center" wrapText="1"/>
    </xf>
    <xf numFmtId="0" fontId="28" fillId="0" borderId="1" xfId="0" applyFont="1" applyBorder="1" applyAlignment="1">
      <alignment horizontal="left" vertical="center" wrapText="1"/>
    </xf>
    <xf numFmtId="0" fontId="28" fillId="0" borderId="34" xfId="0" applyFont="1" applyBorder="1" applyAlignment="1">
      <alignment horizontal="left" vertical="center"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50" xfId="0" applyFont="1" applyBorder="1" applyAlignment="1">
      <alignment horizontal="left" vertical="center" wrapText="1"/>
    </xf>
    <xf numFmtId="0" fontId="28" fillId="0" borderId="27"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9" xfId="0" applyFont="1" applyBorder="1" applyAlignment="1">
      <alignment horizontal="left" vertical="center" wrapText="1"/>
    </xf>
    <xf numFmtId="0" fontId="14" fillId="2" borderId="26" xfId="0" applyFont="1" applyFill="1" applyBorder="1" applyAlignment="1" applyProtection="1">
      <alignment horizontal="center" vertical="center" wrapText="1"/>
    </xf>
    <xf numFmtId="0" fontId="14" fillId="2" borderId="50" xfId="0" applyFont="1" applyFill="1" applyBorder="1" applyAlignment="1" applyProtection="1">
      <alignment horizontal="center" vertical="center" wrapText="1"/>
    </xf>
    <xf numFmtId="0" fontId="14" fillId="0" borderId="29"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28" fillId="0" borderId="21"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8" xfId="0" applyFont="1" applyBorder="1" applyAlignment="1">
      <alignment horizontal="center" vertical="center" wrapText="1"/>
    </xf>
    <xf numFmtId="0" fontId="14" fillId="2" borderId="13" xfId="0" applyNumberFormat="1" applyFont="1" applyFill="1" applyBorder="1" applyAlignment="1" applyProtection="1">
      <alignment horizontal="left" vertical="center" wrapText="1"/>
    </xf>
    <xf numFmtId="0" fontId="14" fillId="2" borderId="46" xfId="0" applyNumberFormat="1" applyFont="1" applyFill="1" applyBorder="1" applyAlignment="1" applyProtection="1">
      <alignment horizontal="left" vertical="center" wrapText="1"/>
    </xf>
    <xf numFmtId="0" fontId="14" fillId="2" borderId="9" xfId="0" applyNumberFormat="1" applyFont="1" applyFill="1" applyBorder="1" applyAlignment="1" applyProtection="1">
      <alignment horizontal="left"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40" xfId="0" applyFont="1" applyBorder="1" applyAlignment="1">
      <alignment horizontal="center" vertical="center" wrapText="1"/>
    </xf>
    <xf numFmtId="0" fontId="14" fillId="2" borderId="49" xfId="0" applyFont="1" applyFill="1" applyBorder="1" applyAlignment="1" applyProtection="1">
      <alignment horizontal="center" vertical="center" wrapText="1"/>
    </xf>
    <xf numFmtId="0" fontId="14" fillId="2" borderId="41" xfId="0" applyFont="1" applyFill="1" applyBorder="1" applyAlignment="1" applyProtection="1">
      <alignment horizontal="left" vertical="center" wrapText="1"/>
    </xf>
    <xf numFmtId="0" fontId="14" fillId="2" borderId="2"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4" fillId="0" borderId="20" xfId="0" applyFont="1" applyBorder="1" applyAlignment="1">
      <alignment horizontal="center" vertical="center" wrapText="1"/>
    </xf>
    <xf numFmtId="0" fontId="1" fillId="2" borderId="29" xfId="0" applyFont="1" applyFill="1" applyBorder="1" applyAlignment="1" applyProtection="1">
      <alignment horizontal="left" vertical="center" wrapText="1"/>
    </xf>
    <xf numFmtId="0" fontId="1" fillId="2" borderId="61" xfId="0" applyFont="1" applyFill="1" applyBorder="1" applyAlignment="1" applyProtection="1">
      <alignment horizontal="left" vertical="center" wrapText="1"/>
    </xf>
    <xf numFmtId="0" fontId="1" fillId="2" borderId="66" xfId="0" applyFont="1" applyFill="1" applyBorder="1" applyAlignment="1" applyProtection="1">
      <alignment horizontal="left" vertical="center" wrapText="1"/>
    </xf>
    <xf numFmtId="0" fontId="1" fillId="2" borderId="2" xfId="0"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1" fillId="2" borderId="64"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6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59" xfId="0" applyFont="1" applyFill="1" applyBorder="1" applyAlignment="1" applyProtection="1">
      <alignment horizontal="left" vertical="center" wrapText="1"/>
    </xf>
    <xf numFmtId="0" fontId="1" fillId="2" borderId="60" xfId="0" applyFont="1" applyFill="1" applyBorder="1" applyAlignment="1" applyProtection="1">
      <alignment horizontal="left" vertical="center" wrapText="1"/>
    </xf>
    <xf numFmtId="0" fontId="1" fillId="2" borderId="67" xfId="0" applyFont="1" applyFill="1" applyBorder="1" applyAlignment="1" applyProtection="1">
      <alignment horizontal="left" vertical="center" wrapText="1"/>
    </xf>
    <xf numFmtId="0" fontId="14" fillId="2" borderId="30"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 fillId="2" borderId="6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6" fontId="37" fillId="0" borderId="34" xfId="0" applyNumberFormat="1" applyFont="1" applyBorder="1" applyAlignment="1">
      <alignment horizontal="center" vertical="center"/>
    </xf>
    <xf numFmtId="6" fontId="37" fillId="0" borderId="35" xfId="0" applyNumberFormat="1" applyFont="1" applyBorder="1" applyAlignment="1">
      <alignment horizontal="center" vertical="center"/>
    </xf>
    <xf numFmtId="0" fontId="37" fillId="0" borderId="44" xfId="0" applyFont="1" applyBorder="1" applyAlignment="1">
      <alignment horizontal="center" vertical="center" wrapText="1"/>
    </xf>
    <xf numFmtId="0" fontId="37" fillId="0" borderId="34" xfId="0" applyFont="1" applyBorder="1" applyAlignment="1">
      <alignment horizontal="center" vertical="center" wrapText="1"/>
    </xf>
    <xf numFmtId="0" fontId="40" fillId="4" borderId="8" xfId="0" applyFont="1" applyFill="1" applyBorder="1" applyAlignment="1">
      <alignment horizontal="center"/>
    </xf>
    <xf numFmtId="0" fontId="35" fillId="0" borderId="42" xfId="0" applyFont="1" applyFill="1" applyBorder="1" applyAlignment="1">
      <alignment horizontal="center"/>
    </xf>
    <xf numFmtId="0" fontId="35" fillId="0" borderId="68" xfId="0" applyFont="1" applyFill="1" applyBorder="1" applyAlignment="1">
      <alignment horizontal="center"/>
    </xf>
    <xf numFmtId="0" fontId="34" fillId="3" borderId="17" xfId="0" applyFont="1" applyFill="1" applyBorder="1"/>
    <xf numFmtId="0" fontId="14" fillId="3" borderId="42" xfId="0" applyFont="1" applyFill="1" applyBorder="1" applyAlignment="1">
      <alignment horizontal="left" vertical="top" wrapText="1"/>
    </xf>
    <xf numFmtId="0" fontId="14" fillId="3" borderId="24" xfId="0" applyFont="1" applyFill="1" applyBorder="1" applyAlignment="1">
      <alignment horizontal="left" vertical="top" wrapText="1"/>
    </xf>
    <xf numFmtId="0" fontId="29" fillId="3" borderId="42" xfId="0" applyFont="1" applyFill="1" applyBorder="1" applyAlignment="1">
      <alignment horizontal="center" vertical="top" wrapText="1"/>
    </xf>
    <xf numFmtId="0" fontId="29" fillId="3" borderId="24" xfId="0" applyFont="1" applyFill="1" applyBorder="1" applyAlignment="1">
      <alignment horizontal="center" vertical="top" wrapText="1"/>
    </xf>
    <xf numFmtId="0" fontId="29" fillId="2" borderId="42" xfId="0" applyFont="1" applyFill="1" applyBorder="1" applyAlignment="1">
      <alignment horizontal="center" vertical="top" wrapText="1"/>
    </xf>
    <xf numFmtId="0" fontId="29" fillId="2" borderId="15" xfId="0" applyFont="1" applyFill="1" applyBorder="1" applyAlignment="1">
      <alignment horizontal="center" vertical="top" wrapText="1"/>
    </xf>
    <xf numFmtId="0" fontId="30" fillId="4" borderId="42"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2" fillId="3" borderId="22" xfId="0" applyFont="1" applyFill="1" applyBorder="1" applyAlignment="1">
      <alignment horizontal="center" vertical="center"/>
    </xf>
    <xf numFmtId="0" fontId="27" fillId="3" borderId="19" xfId="2" applyFill="1" applyBorder="1" applyAlignment="1" applyProtection="1">
      <alignment horizontal="center" vertical="top" wrapText="1"/>
    </xf>
    <xf numFmtId="0" fontId="27" fillId="3" borderId="17" xfId="2" applyFill="1" applyBorder="1" applyAlignment="1" applyProtection="1">
      <alignment horizontal="center" vertical="top" wrapText="1"/>
    </xf>
    <xf numFmtId="0" fontId="27" fillId="3" borderId="20" xfId="2" applyFill="1" applyBorder="1" applyAlignment="1" applyProtection="1">
      <alignment horizontal="center" vertical="top" wrapText="1"/>
    </xf>
    <xf numFmtId="0" fontId="32" fillId="2" borderId="42"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24" xfId="0" applyFont="1" applyFill="1" applyBorder="1" applyAlignment="1">
      <alignment horizontal="center" vertical="center"/>
    </xf>
    <xf numFmtId="0" fontId="29" fillId="3" borderId="21" xfId="0" applyFont="1" applyFill="1" applyBorder="1" applyAlignment="1">
      <alignment horizontal="center" vertical="top" wrapText="1"/>
    </xf>
    <xf numFmtId="0" fontId="29" fillId="3" borderId="22" xfId="0" applyFont="1" applyFill="1" applyBorder="1" applyAlignment="1">
      <alignment horizontal="center" vertical="top" wrapText="1"/>
    </xf>
    <xf numFmtId="0" fontId="29" fillId="3" borderId="14" xfId="0" applyFont="1" applyFill="1" applyBorder="1" applyAlignment="1">
      <alignment horizontal="center" vertical="top" wrapText="1"/>
    </xf>
    <xf numFmtId="0" fontId="29" fillId="3" borderId="19"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20" xfId="0" applyFont="1" applyFill="1" applyBorder="1" applyAlignment="1">
      <alignment horizontal="center" vertical="top" wrapText="1"/>
    </xf>
    <xf numFmtId="0" fontId="36" fillId="0" borderId="42" xfId="0" applyFont="1" applyBorder="1" applyAlignment="1">
      <alignment horizontal="left" vertical="center"/>
    </xf>
    <xf numFmtId="0" fontId="36" fillId="0" borderId="15" xfId="0" applyFont="1" applyBorder="1" applyAlignment="1">
      <alignment horizontal="left" vertical="center"/>
    </xf>
    <xf numFmtId="0" fontId="36" fillId="0" borderId="24" xfId="0" applyFont="1" applyBorder="1" applyAlignment="1">
      <alignment horizontal="left" vertical="center"/>
    </xf>
    <xf numFmtId="0" fontId="41" fillId="4" borderId="42" xfId="0" applyFont="1" applyFill="1" applyBorder="1" applyAlignment="1">
      <alignment horizontal="center"/>
    </xf>
    <xf numFmtId="0" fontId="41" fillId="4" borderId="15" xfId="0" applyFont="1" applyFill="1" applyBorder="1" applyAlignment="1">
      <alignment horizontal="center"/>
    </xf>
    <xf numFmtId="0" fontId="41" fillId="4" borderId="24" xfId="0" applyFont="1" applyFill="1" applyBorder="1" applyAlignment="1">
      <alignment horizontal="center"/>
    </xf>
    <xf numFmtId="0" fontId="29" fillId="2" borderId="24" xfId="0" applyFont="1" applyFill="1" applyBorder="1" applyAlignment="1">
      <alignment horizontal="center" vertical="top" wrapText="1"/>
    </xf>
    <xf numFmtId="0" fontId="16" fillId="0" borderId="50" xfId="0" applyFont="1" applyBorder="1" applyAlignment="1" applyProtection="1">
      <alignment horizontal="center" vertical="top" wrapText="1"/>
    </xf>
    <xf numFmtId="0" fontId="16" fillId="0" borderId="60" xfId="0" applyFont="1" applyBorder="1" applyAlignment="1" applyProtection="1">
      <alignment horizontal="center" vertical="top" wrapText="1"/>
    </xf>
    <xf numFmtId="0" fontId="16" fillId="0" borderId="45" xfId="0" applyFont="1" applyBorder="1" applyAlignment="1" applyProtection="1">
      <alignment horizontal="center" vertical="top" wrapText="1"/>
    </xf>
    <xf numFmtId="0" fontId="29" fillId="3" borderId="50" xfId="0" applyFont="1" applyFill="1" applyBorder="1" applyAlignment="1">
      <alignment horizontal="center" vertical="center" wrapText="1"/>
    </xf>
    <xf numFmtId="0" fontId="29" fillId="3" borderId="60"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49" fillId="0" borderId="50" xfId="0" applyFont="1" applyBorder="1" applyAlignment="1" applyProtection="1">
      <alignment horizontal="left" vertical="top" wrapText="1"/>
    </xf>
    <xf numFmtId="0" fontId="49" fillId="0" borderId="60" xfId="0" applyFont="1" applyBorder="1" applyAlignment="1" applyProtection="1">
      <alignment horizontal="left" vertical="top" wrapText="1"/>
    </xf>
    <xf numFmtId="0" fontId="49" fillId="0" borderId="45" xfId="0" applyFont="1" applyBorder="1" applyAlignment="1" applyProtection="1">
      <alignment horizontal="left" vertical="top" wrapText="1"/>
    </xf>
    <xf numFmtId="0" fontId="30" fillId="4" borderId="14"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3" borderId="27" xfId="0" applyFont="1" applyFill="1" applyBorder="1" applyAlignment="1">
      <alignment horizontal="center" vertical="top" wrapText="1"/>
    </xf>
    <xf numFmtId="0" fontId="29" fillId="3" borderId="54" xfId="0" applyFont="1" applyFill="1" applyBorder="1" applyAlignment="1">
      <alignment horizontal="center" vertical="top" wrapText="1"/>
    </xf>
    <xf numFmtId="0" fontId="29" fillId="3" borderId="67" xfId="0" applyFont="1" applyFill="1" applyBorder="1" applyAlignment="1">
      <alignment horizontal="center" vertical="top" wrapText="1"/>
    </xf>
    <xf numFmtId="0" fontId="29" fillId="3" borderId="58" xfId="0" applyFont="1" applyFill="1" applyBorder="1" applyAlignment="1">
      <alignment horizontal="center" vertical="top" wrapText="1"/>
    </xf>
    <xf numFmtId="0" fontId="29" fillId="3" borderId="31" xfId="0" applyFont="1" applyFill="1" applyBorder="1" applyAlignment="1">
      <alignment horizontal="center" vertical="top" wrapText="1"/>
    </xf>
    <xf numFmtId="0" fontId="29" fillId="3" borderId="43" xfId="0" applyFont="1" applyFill="1" applyBorder="1" applyAlignment="1">
      <alignment horizontal="center" vertical="top" wrapText="1"/>
    </xf>
    <xf numFmtId="0" fontId="41" fillId="4" borderId="42" xfId="0" applyFont="1" applyFill="1" applyBorder="1" applyAlignment="1">
      <alignment horizontal="left"/>
    </xf>
    <xf numFmtId="0" fontId="41" fillId="4" borderId="15" xfId="0" applyFont="1" applyFill="1" applyBorder="1" applyAlignment="1">
      <alignment horizontal="left"/>
    </xf>
    <xf numFmtId="0" fontId="30" fillId="4" borderId="15"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166" name="AutoShape 4">
          <a:extLst>
            <a:ext uri="{FF2B5EF4-FFF2-40B4-BE49-F238E27FC236}">
              <a16:creationId xmlns:a16="http://schemas.microsoft.com/office/drawing/2014/main" id="{00000000-0008-0000-0000-00008E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167" name="Picture 6">
          <a:extLst>
            <a:ext uri="{FF2B5EF4-FFF2-40B4-BE49-F238E27FC236}">
              <a16:creationId xmlns:a16="http://schemas.microsoft.com/office/drawing/2014/main" id="{00000000-0008-0000-0000-00008F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1168" name="AutoShape 4">
          <a:extLst>
            <a:ext uri="{FF2B5EF4-FFF2-40B4-BE49-F238E27FC236}">
              <a16:creationId xmlns:a16="http://schemas.microsoft.com/office/drawing/2014/main" id="{00000000-0008-0000-0000-000090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169" name="Picture 6">
          <a:extLst>
            <a:ext uri="{FF2B5EF4-FFF2-40B4-BE49-F238E27FC236}">
              <a16:creationId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75746</xdr:rowOff>
    </xdr:to>
    <xdr:pic>
      <xdr:nvPicPr>
        <xdr:cNvPr id="7309" name="Picture 2" descr="GEF logo new.jpg">
          <a:extLst>
            <a:ext uri="{FF2B5EF4-FFF2-40B4-BE49-F238E27FC236}">
              <a16:creationId xmlns:a16="http://schemas.microsoft.com/office/drawing/2014/main" id="{00000000-0008-0000-0700-00008D1C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13</xdr:col>
      <xdr:colOff>342712</xdr:colOff>
      <xdr:row>3</xdr:row>
      <xdr:rowOff>190046</xdr:rowOff>
    </xdr:to>
    <xdr:pic>
      <xdr:nvPicPr>
        <xdr:cNvPr id="7310" name="logo-image" descr="Home">
          <a:hlinkClick xmlns:r="http://schemas.openxmlformats.org/officeDocument/2006/relationships" r:id="rId2" tooltip="Home"/>
          <a:extLst>
            <a:ext uri="{FF2B5EF4-FFF2-40B4-BE49-F238E27FC236}">
              <a16:creationId xmlns:a16="http://schemas.microsoft.com/office/drawing/2014/main" id="{00000000-0008-0000-0700-00008E1C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4620875" y="219075"/>
          <a:ext cx="1581150" cy="695325"/>
        </a:xfrm>
        <a:prstGeom prst="rect">
          <a:avLst/>
        </a:prstGeom>
        <a:noFill/>
        <a:ln w="9525">
          <a:noFill/>
          <a:miter lim="800000"/>
          <a:headEnd/>
          <a:tailEnd/>
        </a:ln>
      </xdr:spPr>
    </xdr:pic>
    <xdr:clientData/>
  </xdr:twoCellAnchor>
  <xdr:twoCellAnchor editAs="oneCell">
    <xdr:from>
      <xdr:col>1</xdr:col>
      <xdr:colOff>19050</xdr:colOff>
      <xdr:row>1</xdr:row>
      <xdr:rowOff>19050</xdr:rowOff>
    </xdr:from>
    <xdr:to>
      <xdr:col>1</xdr:col>
      <xdr:colOff>714375</xdr:colOff>
      <xdr:row>4</xdr:row>
      <xdr:rowOff>75746</xdr:rowOff>
    </xdr:to>
    <xdr:pic>
      <xdr:nvPicPr>
        <xdr:cNvPr id="7311" name="Picture 2" descr="GEF logo new.jpg">
          <a:extLst>
            <a:ext uri="{FF2B5EF4-FFF2-40B4-BE49-F238E27FC236}">
              <a16:creationId xmlns:a16="http://schemas.microsoft.com/office/drawing/2014/main" id="{00000000-0008-0000-0700-00008F1C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13</xdr:col>
      <xdr:colOff>342712</xdr:colOff>
      <xdr:row>3</xdr:row>
      <xdr:rowOff>190046</xdr:rowOff>
    </xdr:to>
    <xdr:pic>
      <xdr:nvPicPr>
        <xdr:cNvPr id="7312" name="logo-image" descr="Home">
          <a:hlinkClick xmlns:r="http://schemas.openxmlformats.org/officeDocument/2006/relationships" r:id="rId2" tooltip="Home"/>
          <a:extLst>
            <a:ext uri="{FF2B5EF4-FFF2-40B4-BE49-F238E27FC236}">
              <a16:creationId xmlns:a16="http://schemas.microsoft.com/office/drawing/2014/main" id="{00000000-0008-0000-0700-0000901C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4620875" y="219075"/>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oyun@mne.gov.mn" TargetMode="External"/><Relationship Id="rId7" Type="http://schemas.openxmlformats.org/officeDocument/2006/relationships/printerSettings" Target="../printerSettings/printerSettings1.bin"/><Relationship Id="rId2" Type="http://schemas.openxmlformats.org/officeDocument/2006/relationships/hyperlink" Target="mailto:tuya.tserenbataa@undp.org" TargetMode="External"/><Relationship Id="rId1" Type="http://schemas.openxmlformats.org/officeDocument/2006/relationships/hyperlink" Target="http://www.climatechange.gov.mn/" TargetMode="External"/><Relationship Id="rId6" Type="http://schemas.openxmlformats.org/officeDocument/2006/relationships/hyperlink" Target="mailto:chimeg.junai@undp.org" TargetMode="External"/><Relationship Id="rId5" Type="http://schemas.openxmlformats.org/officeDocument/2006/relationships/hyperlink" Target="mailto:d_dagvadorj@yahoo.com" TargetMode="External"/><Relationship Id="rId10" Type="http://schemas.openxmlformats.org/officeDocument/2006/relationships/comments" Target="../comments1.xml"/><Relationship Id="rId4" Type="http://schemas.openxmlformats.org/officeDocument/2006/relationships/hyperlink" Target="mailto:d_dagvadorj@yahoo.com"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himeg.junai@undp.org" TargetMode="External"/><Relationship Id="rId1" Type="http://schemas.openxmlformats.org/officeDocument/2006/relationships/hyperlink" Target="mailto:tuya.tserenbataa@undp.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olor-toli.com/index.php?pageId=10&amp;go=1&amp;direction=mn-en&amp;search=altai+snowcock"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80"/>
  <sheetViews>
    <sheetView workbookViewId="0">
      <selection activeCell="D5" sqref="D5"/>
    </sheetView>
  </sheetViews>
  <sheetFormatPr defaultColWidth="9.140625" defaultRowHeight="15" x14ac:dyDescent="0.25"/>
  <cols>
    <col min="1" max="1" width="2.5703125" style="1" customWidth="1"/>
    <col min="2" max="2" width="10.85546875" style="98" customWidth="1"/>
    <col min="3" max="3" width="14.85546875" style="98" customWidth="1"/>
    <col min="4" max="4" width="102.28515625" style="1" customWidth="1"/>
    <col min="5" max="5" width="5.140625" style="1" customWidth="1"/>
    <col min="6" max="6" width="9.140625" style="1"/>
    <col min="7" max="7" width="3.7109375" style="1" customWidth="1"/>
    <col min="8" max="8" width="9.140625" style="1"/>
    <col min="9" max="9" width="12.28515625" style="2" customWidth="1"/>
    <col min="10" max="10" width="15.42578125" style="2" hidden="1" customWidth="1"/>
    <col min="11" max="18" width="9.140625" style="2" hidden="1" customWidth="1"/>
    <col min="19" max="253" width="9.140625" style="1"/>
    <col min="254" max="254" width="2.7109375" style="1" customWidth="1"/>
    <col min="255" max="16384" width="9.140625" style="1"/>
  </cols>
  <sheetData>
    <row r="1" spans="2:18" ht="15.75" thickBot="1" x14ac:dyDescent="0.3"/>
    <row r="2" spans="2:18" ht="15.75" thickBot="1" x14ac:dyDescent="0.3">
      <c r="B2" s="99"/>
      <c r="C2" s="100"/>
      <c r="D2" s="50"/>
      <c r="E2" s="50"/>
      <c r="F2" s="50"/>
      <c r="G2" s="51"/>
    </row>
    <row r="3" spans="2:18" ht="19.5" thickBot="1" x14ac:dyDescent="0.35">
      <c r="B3" s="101"/>
      <c r="C3" s="102"/>
      <c r="D3" s="60" t="s">
        <v>259</v>
      </c>
      <c r="E3" s="52"/>
      <c r="F3" s="52"/>
      <c r="G3" s="53"/>
    </row>
    <row r="4" spans="2:18" ht="15.75" thickBot="1" x14ac:dyDescent="0.3">
      <c r="B4" s="101"/>
      <c r="C4" s="102"/>
      <c r="D4" s="52"/>
      <c r="E4" s="52"/>
      <c r="F4" s="52"/>
      <c r="G4" s="53"/>
    </row>
    <row r="5" spans="2:18" ht="15.75" thickBot="1" x14ac:dyDescent="0.3">
      <c r="B5" s="101"/>
      <c r="C5" s="103" t="s">
        <v>327</v>
      </c>
      <c r="D5" s="286" t="s">
        <v>623</v>
      </c>
      <c r="E5" s="52"/>
      <c r="F5" s="52"/>
      <c r="G5" s="53"/>
    </row>
    <row r="6" spans="2:18" s="171" customFormat="1" ht="15.75" thickBot="1" x14ac:dyDescent="0.3">
      <c r="B6" s="172"/>
      <c r="C6" s="152"/>
      <c r="D6" s="146"/>
      <c r="E6" s="146"/>
      <c r="F6" s="146"/>
      <c r="G6" s="145"/>
      <c r="I6" s="2"/>
      <c r="J6" s="2"/>
      <c r="K6" s="2"/>
      <c r="L6" s="2"/>
      <c r="M6" s="2"/>
      <c r="N6" s="2"/>
      <c r="O6" s="2"/>
      <c r="P6" s="2"/>
      <c r="Q6" s="2"/>
      <c r="R6" s="2"/>
    </row>
    <row r="7" spans="2:18" s="171" customFormat="1" ht="30.75" customHeight="1" thickBot="1" x14ac:dyDescent="0.3">
      <c r="B7" s="172"/>
      <c r="C7" s="54" t="s">
        <v>214</v>
      </c>
      <c r="D7" s="173" t="s">
        <v>419</v>
      </c>
      <c r="E7" s="146"/>
      <c r="F7" s="146"/>
      <c r="G7" s="145"/>
      <c r="I7" s="2"/>
      <c r="J7" s="2"/>
      <c r="K7" s="2"/>
      <c r="L7" s="2"/>
      <c r="M7" s="2"/>
      <c r="N7" s="2"/>
      <c r="O7" s="2"/>
      <c r="P7" s="2"/>
      <c r="Q7" s="2"/>
      <c r="R7" s="2"/>
    </row>
    <row r="8" spans="2:18" s="171" customFormat="1" ht="15" hidden="1" customHeight="1" x14ac:dyDescent="0.25">
      <c r="B8" s="101"/>
      <c r="C8" s="102"/>
      <c r="D8" s="52"/>
      <c r="E8" s="52"/>
      <c r="F8" s="52"/>
      <c r="G8" s="145"/>
      <c r="I8" s="2"/>
      <c r="J8" s="2"/>
      <c r="K8" s="2"/>
      <c r="L8" s="2"/>
      <c r="M8" s="2"/>
      <c r="N8" s="2"/>
      <c r="O8" s="2"/>
      <c r="P8" s="2"/>
      <c r="Q8" s="2"/>
      <c r="R8" s="2"/>
    </row>
    <row r="9" spans="2:18" s="171" customFormat="1" ht="15" hidden="1" customHeight="1" x14ac:dyDescent="0.25">
      <c r="B9" s="101"/>
      <c r="C9" s="102"/>
      <c r="D9" s="52"/>
      <c r="E9" s="52"/>
      <c r="F9" s="52"/>
      <c r="G9" s="145"/>
      <c r="I9" s="2"/>
      <c r="J9" s="2"/>
      <c r="K9" s="2"/>
      <c r="L9" s="2"/>
      <c r="M9" s="2"/>
      <c r="N9" s="2"/>
      <c r="O9" s="2"/>
      <c r="P9" s="2"/>
      <c r="Q9" s="2"/>
      <c r="R9" s="2"/>
    </row>
    <row r="10" spans="2:18" s="171" customFormat="1" ht="15" hidden="1" customHeight="1" x14ac:dyDescent="0.25">
      <c r="B10" s="101"/>
      <c r="C10" s="102"/>
      <c r="D10" s="52"/>
      <c r="E10" s="52"/>
      <c r="F10" s="52"/>
      <c r="G10" s="145"/>
      <c r="I10" s="2"/>
      <c r="J10" s="2"/>
      <c r="K10" s="2"/>
      <c r="L10" s="2"/>
      <c r="M10" s="2"/>
      <c r="N10" s="2"/>
      <c r="O10" s="2"/>
      <c r="P10" s="2"/>
      <c r="Q10" s="2"/>
      <c r="R10" s="2"/>
    </row>
    <row r="11" spans="2:18" s="171" customFormat="1" ht="15" hidden="1" customHeight="1" x14ac:dyDescent="0.25">
      <c r="B11" s="101"/>
      <c r="C11" s="102"/>
      <c r="D11" s="52"/>
      <c r="E11" s="52"/>
      <c r="F11" s="52"/>
      <c r="G11" s="145"/>
      <c r="I11" s="2"/>
      <c r="J11" s="2"/>
      <c r="K11" s="2"/>
      <c r="L11" s="2"/>
      <c r="M11" s="2"/>
      <c r="N11" s="2"/>
      <c r="O11" s="2"/>
      <c r="P11" s="2"/>
      <c r="Q11" s="2"/>
      <c r="R11" s="2"/>
    </row>
    <row r="12" spans="2:18" s="171" customFormat="1" ht="15.75" thickBot="1" x14ac:dyDescent="0.3">
      <c r="B12" s="172"/>
      <c r="C12" s="152"/>
      <c r="D12" s="146"/>
      <c r="E12" s="146"/>
      <c r="F12" s="146"/>
      <c r="G12" s="145"/>
      <c r="I12" s="2"/>
      <c r="J12" s="2"/>
      <c r="K12" s="2"/>
      <c r="L12" s="2"/>
      <c r="M12" s="2"/>
      <c r="N12" s="2"/>
      <c r="O12" s="2"/>
      <c r="P12" s="2"/>
      <c r="Q12" s="2"/>
      <c r="R12" s="2"/>
    </row>
    <row r="13" spans="2:18" s="171" customFormat="1" ht="196.15" customHeight="1" thickBot="1" x14ac:dyDescent="0.3">
      <c r="B13" s="172"/>
      <c r="C13" s="55" t="s">
        <v>0</v>
      </c>
      <c r="D13" s="173" t="s">
        <v>528</v>
      </c>
      <c r="E13" s="146"/>
      <c r="F13" s="146"/>
      <c r="G13" s="145"/>
      <c r="I13" s="2"/>
      <c r="J13" s="2"/>
      <c r="K13" s="2"/>
      <c r="L13" s="2"/>
      <c r="M13" s="2"/>
      <c r="N13" s="2"/>
      <c r="O13" s="2"/>
      <c r="P13" s="2"/>
      <c r="Q13" s="2"/>
      <c r="R13" s="2"/>
    </row>
    <row r="14" spans="2:18" s="171" customFormat="1" ht="15.75" thickBot="1" x14ac:dyDescent="0.3">
      <c r="B14" s="172"/>
      <c r="C14" s="152"/>
      <c r="D14" s="146"/>
      <c r="E14" s="146"/>
      <c r="F14" s="146"/>
      <c r="G14" s="145"/>
      <c r="I14" s="2"/>
      <c r="J14" s="2" t="s">
        <v>1</v>
      </c>
      <c r="K14" s="2" t="s">
        <v>2</v>
      </c>
      <c r="L14" s="2"/>
      <c r="M14" s="2" t="s">
        <v>3</v>
      </c>
      <c r="N14" s="2" t="s">
        <v>4</v>
      </c>
      <c r="O14" s="2" t="s">
        <v>5</v>
      </c>
      <c r="P14" s="2" t="s">
        <v>6</v>
      </c>
      <c r="Q14" s="2" t="s">
        <v>7</v>
      </c>
      <c r="R14" s="2" t="s">
        <v>8</v>
      </c>
    </row>
    <row r="15" spans="2:18" s="171" customFormat="1" x14ac:dyDescent="0.25">
      <c r="B15" s="172"/>
      <c r="C15" s="56" t="s">
        <v>204</v>
      </c>
      <c r="D15" s="202">
        <v>4505</v>
      </c>
      <c r="E15" s="146"/>
      <c r="F15" s="146"/>
      <c r="G15" s="145"/>
      <c r="I15" s="2"/>
      <c r="J15" s="3" t="s">
        <v>9</v>
      </c>
      <c r="K15" s="2" t="s">
        <v>10</v>
      </c>
      <c r="L15" s="2" t="s">
        <v>11</v>
      </c>
      <c r="M15" s="2" t="s">
        <v>12</v>
      </c>
      <c r="N15" s="2">
        <v>1</v>
      </c>
      <c r="O15" s="2">
        <v>1</v>
      </c>
      <c r="P15" s="2" t="s">
        <v>13</v>
      </c>
      <c r="Q15" s="2" t="s">
        <v>14</v>
      </c>
      <c r="R15" s="2" t="s">
        <v>15</v>
      </c>
    </row>
    <row r="16" spans="2:18" s="171" customFormat="1" ht="29.25" customHeight="1" x14ac:dyDescent="0.25">
      <c r="B16" s="347" t="s">
        <v>310</v>
      </c>
      <c r="C16" s="348"/>
      <c r="D16" s="174" t="s">
        <v>446</v>
      </c>
      <c r="E16" s="146"/>
      <c r="F16" s="146"/>
      <c r="G16" s="145"/>
      <c r="I16" s="2"/>
      <c r="J16" s="3" t="s">
        <v>16</v>
      </c>
      <c r="K16" s="2" t="s">
        <v>17</v>
      </c>
      <c r="L16" s="2" t="s">
        <v>18</v>
      </c>
      <c r="M16" s="2" t="s">
        <v>19</v>
      </c>
      <c r="N16" s="2">
        <v>2</v>
      </c>
      <c r="O16" s="2">
        <v>2</v>
      </c>
      <c r="P16" s="2" t="s">
        <v>20</v>
      </c>
      <c r="Q16" s="2" t="s">
        <v>21</v>
      </c>
      <c r="R16" s="2" t="s">
        <v>22</v>
      </c>
    </row>
    <row r="17" spans="2:18" s="171" customFormat="1" x14ac:dyDescent="0.25">
      <c r="B17" s="172"/>
      <c r="C17" s="56" t="s">
        <v>210</v>
      </c>
      <c r="D17" s="174" t="s">
        <v>420</v>
      </c>
      <c r="E17" s="146"/>
      <c r="F17" s="146"/>
      <c r="G17" s="145"/>
      <c r="I17" s="2"/>
      <c r="J17" s="3" t="s">
        <v>23</v>
      </c>
      <c r="K17" s="2" t="s">
        <v>24</v>
      </c>
      <c r="L17" s="2"/>
      <c r="M17" s="2" t="s">
        <v>25</v>
      </c>
      <c r="N17" s="2">
        <v>3</v>
      </c>
      <c r="O17" s="2">
        <v>3</v>
      </c>
      <c r="P17" s="2" t="s">
        <v>26</v>
      </c>
      <c r="Q17" s="2" t="s">
        <v>27</v>
      </c>
      <c r="R17" s="2" t="s">
        <v>28</v>
      </c>
    </row>
    <row r="18" spans="2:18" s="171" customFormat="1" ht="15.75" thickBot="1" x14ac:dyDescent="0.3">
      <c r="B18" s="175"/>
      <c r="C18" s="55" t="s">
        <v>205</v>
      </c>
      <c r="D18" s="176" t="s">
        <v>124</v>
      </c>
      <c r="E18" s="146"/>
      <c r="F18" s="146"/>
      <c r="G18" s="145"/>
      <c r="I18" s="2"/>
      <c r="J18" s="3" t="s">
        <v>29</v>
      </c>
      <c r="K18" s="2"/>
      <c r="L18" s="2"/>
      <c r="M18" s="2" t="s">
        <v>30</v>
      </c>
      <c r="N18" s="2">
        <v>5</v>
      </c>
      <c r="O18" s="2">
        <v>5</v>
      </c>
      <c r="P18" s="2" t="s">
        <v>31</v>
      </c>
      <c r="Q18" s="2" t="s">
        <v>32</v>
      </c>
      <c r="R18" s="2" t="s">
        <v>33</v>
      </c>
    </row>
    <row r="19" spans="2:18" s="171" customFormat="1" ht="63" customHeight="1" thickBot="1" x14ac:dyDescent="0.3">
      <c r="B19" s="350" t="s">
        <v>206</v>
      </c>
      <c r="C19" s="351"/>
      <c r="D19" s="177" t="s">
        <v>443</v>
      </c>
      <c r="E19" s="146"/>
      <c r="F19" s="146"/>
      <c r="G19" s="145"/>
      <c r="I19" s="2"/>
      <c r="J19" s="3" t="s">
        <v>34</v>
      </c>
      <c r="K19" s="2"/>
      <c r="L19" s="2"/>
      <c r="M19" s="2" t="s">
        <v>35</v>
      </c>
      <c r="N19" s="2"/>
      <c r="O19" s="2"/>
      <c r="P19" s="2"/>
      <c r="Q19" s="2" t="s">
        <v>36</v>
      </c>
      <c r="R19" s="2" t="s">
        <v>37</v>
      </c>
    </row>
    <row r="20" spans="2:18" s="171" customFormat="1" x14ac:dyDescent="0.25">
      <c r="B20" s="172"/>
      <c r="C20" s="55"/>
      <c r="D20" s="146"/>
      <c r="E20" s="146"/>
      <c r="F20" s="146"/>
      <c r="G20" s="53"/>
      <c r="H20" s="3"/>
      <c r="I20" s="2"/>
      <c r="J20" s="2"/>
      <c r="L20" s="2"/>
      <c r="M20" s="2"/>
      <c r="N20" s="2"/>
      <c r="O20" s="2" t="s">
        <v>38</v>
      </c>
      <c r="P20" s="2" t="s">
        <v>39</v>
      </c>
    </row>
    <row r="21" spans="2:18" s="171" customFormat="1" x14ac:dyDescent="0.25">
      <c r="B21" s="172"/>
      <c r="C21" s="103" t="s">
        <v>209</v>
      </c>
      <c r="D21" s="146"/>
      <c r="E21" s="146"/>
      <c r="F21" s="146"/>
      <c r="G21" s="53"/>
      <c r="H21" s="3"/>
      <c r="I21" s="2"/>
      <c r="J21" s="2"/>
      <c r="L21" s="2"/>
      <c r="M21" s="2"/>
      <c r="N21" s="2"/>
      <c r="O21" s="2" t="s">
        <v>40</v>
      </c>
      <c r="P21" s="2" t="s">
        <v>41</v>
      </c>
    </row>
    <row r="22" spans="2:18" s="171" customFormat="1" ht="15.75" thickBot="1" x14ac:dyDescent="0.3">
      <c r="B22" s="172"/>
      <c r="C22" s="104" t="s">
        <v>212</v>
      </c>
      <c r="D22" s="146"/>
      <c r="E22" s="57"/>
      <c r="F22" s="146"/>
      <c r="G22" s="145"/>
      <c r="I22" s="2"/>
      <c r="J22" s="3" t="s">
        <v>42</v>
      </c>
      <c r="K22" s="2"/>
      <c r="L22" s="2"/>
      <c r="N22" s="2"/>
      <c r="O22" s="2"/>
      <c r="P22" s="2"/>
      <c r="Q22" s="2" t="s">
        <v>43</v>
      </c>
      <c r="R22" s="2" t="s">
        <v>44</v>
      </c>
    </row>
    <row r="23" spans="2:18" s="171" customFormat="1" ht="15" customHeight="1" x14ac:dyDescent="0.25">
      <c r="B23" s="347" t="s">
        <v>211</v>
      </c>
      <c r="C23" s="348"/>
      <c r="D23" s="345">
        <v>40716</v>
      </c>
      <c r="E23" s="57"/>
      <c r="F23" s="146"/>
      <c r="G23" s="145"/>
      <c r="I23" s="2"/>
      <c r="J23" s="3"/>
      <c r="K23" s="2"/>
      <c r="L23" s="2"/>
      <c r="N23" s="2"/>
      <c r="O23" s="2"/>
      <c r="P23" s="2"/>
      <c r="Q23" s="2"/>
      <c r="R23" s="2"/>
    </row>
    <row r="24" spans="2:18" s="171" customFormat="1" ht="4.5" customHeight="1" x14ac:dyDescent="0.25">
      <c r="B24" s="347"/>
      <c r="C24" s="348"/>
      <c r="D24" s="346"/>
      <c r="E24" s="57"/>
      <c r="F24" s="146"/>
      <c r="G24" s="145"/>
      <c r="I24" s="2"/>
      <c r="J24" s="3"/>
      <c r="K24" s="2"/>
      <c r="L24" s="2"/>
      <c r="N24" s="2"/>
      <c r="O24" s="2"/>
      <c r="P24" s="2"/>
      <c r="Q24" s="2"/>
      <c r="R24" s="2"/>
    </row>
    <row r="25" spans="2:18" s="171" customFormat="1" ht="27.75" customHeight="1" x14ac:dyDescent="0.25">
      <c r="B25" s="347" t="s">
        <v>318</v>
      </c>
      <c r="C25" s="348"/>
      <c r="D25" s="201">
        <v>40850</v>
      </c>
      <c r="E25" s="146"/>
      <c r="F25" s="146"/>
      <c r="G25" s="145"/>
      <c r="H25" s="2"/>
      <c r="I25" s="3"/>
      <c r="J25" s="2"/>
      <c r="K25" s="2"/>
      <c r="M25" s="2"/>
      <c r="N25" s="2"/>
      <c r="O25" s="2"/>
      <c r="P25" s="2" t="s">
        <v>45</v>
      </c>
      <c r="Q25" s="2" t="s">
        <v>46</v>
      </c>
    </row>
    <row r="26" spans="2:18" s="171" customFormat="1" ht="32.25" customHeight="1" x14ac:dyDescent="0.25">
      <c r="B26" s="347" t="s">
        <v>213</v>
      </c>
      <c r="C26" s="348"/>
      <c r="D26" s="178">
        <v>41074</v>
      </c>
      <c r="E26" s="146"/>
      <c r="F26" s="146"/>
      <c r="G26" s="145"/>
      <c r="H26" s="2"/>
      <c r="I26" s="3"/>
      <c r="J26" s="2"/>
      <c r="K26" s="2"/>
      <c r="M26" s="2"/>
      <c r="N26" s="2"/>
      <c r="O26" s="2"/>
      <c r="P26" s="2" t="s">
        <v>47</v>
      </c>
      <c r="Q26" s="2" t="s">
        <v>48</v>
      </c>
    </row>
    <row r="27" spans="2:18" s="171" customFormat="1" ht="28.5" customHeight="1" x14ac:dyDescent="0.25">
      <c r="B27" s="347" t="s">
        <v>317</v>
      </c>
      <c r="C27" s="348"/>
      <c r="D27" s="178">
        <v>41804</v>
      </c>
      <c r="E27" s="146"/>
      <c r="F27" s="146"/>
      <c r="G27" s="58"/>
      <c r="H27" s="2"/>
      <c r="I27" s="3"/>
      <c r="J27" s="2"/>
      <c r="K27" s="2"/>
      <c r="L27" s="2"/>
      <c r="M27" s="2"/>
      <c r="N27" s="2"/>
      <c r="O27" s="2"/>
      <c r="P27" s="2"/>
      <c r="Q27" s="2"/>
    </row>
    <row r="28" spans="2:18" s="171" customFormat="1" ht="15.75" thickBot="1" x14ac:dyDescent="0.3">
      <c r="B28" s="172"/>
      <c r="C28" s="56" t="s">
        <v>322</v>
      </c>
      <c r="D28" s="179" t="s">
        <v>421</v>
      </c>
      <c r="E28" s="146"/>
      <c r="F28" s="146"/>
      <c r="G28" s="145"/>
      <c r="H28" s="2"/>
      <c r="I28" s="3"/>
      <c r="J28" s="2"/>
      <c r="K28" s="2"/>
      <c r="L28" s="2"/>
      <c r="M28" s="2"/>
      <c r="N28" s="2"/>
      <c r="O28" s="2"/>
      <c r="P28" s="2"/>
      <c r="Q28" s="2"/>
    </row>
    <row r="29" spans="2:18" s="171" customFormat="1" x14ac:dyDescent="0.25">
      <c r="B29" s="172"/>
      <c r="C29" s="152"/>
      <c r="D29" s="180"/>
      <c r="E29" s="146"/>
      <c r="F29" s="146"/>
      <c r="G29" s="145"/>
      <c r="H29" s="2"/>
      <c r="I29" s="3"/>
      <c r="J29" s="2"/>
      <c r="K29" s="2"/>
      <c r="L29" s="2"/>
      <c r="M29" s="2"/>
      <c r="N29" s="2"/>
      <c r="O29" s="2"/>
      <c r="P29" s="2"/>
      <c r="Q29" s="2"/>
    </row>
    <row r="30" spans="2:18" s="171" customFormat="1" ht="15.75" thickBot="1" x14ac:dyDescent="0.3">
      <c r="B30" s="172"/>
      <c r="C30" s="152"/>
      <c r="D30" s="59" t="s">
        <v>49</v>
      </c>
      <c r="E30" s="146"/>
      <c r="F30" s="146"/>
      <c r="G30" s="145"/>
      <c r="I30" s="2"/>
      <c r="J30" s="3" t="s">
        <v>50</v>
      </c>
      <c r="K30" s="2"/>
      <c r="L30" s="2"/>
      <c r="M30" s="2"/>
      <c r="N30" s="2"/>
      <c r="O30" s="2"/>
      <c r="P30" s="2"/>
      <c r="Q30" s="2"/>
      <c r="R30" s="2"/>
    </row>
    <row r="31" spans="2:18" s="171" customFormat="1" ht="29.25" customHeight="1" thickBot="1" x14ac:dyDescent="0.3">
      <c r="B31" s="172"/>
      <c r="C31" s="152"/>
      <c r="D31" s="173" t="s">
        <v>444</v>
      </c>
      <c r="E31" s="146"/>
      <c r="F31" s="146"/>
      <c r="G31" s="145"/>
      <c r="H31" s="4"/>
      <c r="I31" s="2"/>
      <c r="J31" s="3" t="s">
        <v>51</v>
      </c>
      <c r="K31" s="2"/>
      <c r="L31" s="2"/>
      <c r="M31" s="2"/>
      <c r="N31" s="2"/>
      <c r="O31" s="2"/>
      <c r="P31" s="2"/>
      <c r="Q31" s="2"/>
      <c r="R31" s="2"/>
    </row>
    <row r="32" spans="2:18" s="171" customFormat="1" ht="45.75" customHeight="1" x14ac:dyDescent="0.25">
      <c r="B32" s="172"/>
      <c r="C32" s="152"/>
      <c r="D32" s="284" t="s">
        <v>593</v>
      </c>
      <c r="E32" s="146"/>
      <c r="F32" s="146"/>
      <c r="G32" s="145"/>
      <c r="H32" s="4"/>
      <c r="I32" s="2"/>
      <c r="J32" s="3"/>
      <c r="K32" s="2"/>
      <c r="L32" s="2"/>
      <c r="M32" s="2"/>
      <c r="N32" s="2"/>
      <c r="O32" s="2"/>
      <c r="P32" s="2"/>
      <c r="Q32" s="2"/>
      <c r="R32" s="2"/>
    </row>
    <row r="33" spans="2:18" s="171" customFormat="1" ht="63" customHeight="1" x14ac:dyDescent="0.25">
      <c r="B33" s="172"/>
      <c r="C33" s="152"/>
      <c r="D33" s="284" t="s">
        <v>594</v>
      </c>
      <c r="E33" s="146"/>
      <c r="F33" s="146"/>
      <c r="G33" s="145"/>
      <c r="H33" s="4"/>
      <c r="I33" s="2"/>
      <c r="J33" s="3"/>
      <c r="K33" s="2"/>
      <c r="L33" s="2"/>
      <c r="M33" s="2"/>
      <c r="N33" s="2"/>
      <c r="O33" s="2"/>
      <c r="P33" s="2"/>
      <c r="Q33" s="2"/>
      <c r="R33" s="2"/>
    </row>
    <row r="34" spans="2:18" s="171" customFormat="1" ht="50.25" customHeight="1" x14ac:dyDescent="0.25">
      <c r="B34" s="172"/>
      <c r="C34" s="152"/>
      <c r="D34" s="285" t="s">
        <v>595</v>
      </c>
      <c r="E34" s="146"/>
      <c r="F34" s="146"/>
      <c r="G34" s="145"/>
      <c r="H34" s="4"/>
      <c r="I34" s="2"/>
      <c r="J34" s="3"/>
      <c r="K34" s="2"/>
      <c r="L34" s="2"/>
      <c r="M34" s="2"/>
      <c r="N34" s="2"/>
      <c r="O34" s="2"/>
      <c r="P34" s="2"/>
      <c r="Q34" s="2"/>
      <c r="R34" s="2"/>
    </row>
    <row r="35" spans="2:18" s="171" customFormat="1" ht="232.5" customHeight="1" thickBot="1" x14ac:dyDescent="0.3">
      <c r="B35" s="181"/>
      <c r="C35" s="229" t="s">
        <v>52</v>
      </c>
      <c r="D35" s="284" t="s">
        <v>596</v>
      </c>
      <c r="E35" s="146"/>
      <c r="F35" s="146"/>
      <c r="G35" s="145"/>
      <c r="I35" s="2"/>
      <c r="J35" s="3" t="s">
        <v>53</v>
      </c>
      <c r="K35" s="2"/>
      <c r="L35" s="2"/>
      <c r="M35" s="2"/>
      <c r="N35" s="2"/>
      <c r="O35" s="2"/>
      <c r="P35" s="2"/>
      <c r="Q35" s="2"/>
      <c r="R35" s="2"/>
    </row>
    <row r="36" spans="2:18" s="171" customFormat="1" ht="17.25" customHeight="1" thickBot="1" x14ac:dyDescent="0.3">
      <c r="B36" s="172"/>
      <c r="C36" s="152"/>
      <c r="D36" s="182" t="s">
        <v>422</v>
      </c>
      <c r="E36" s="146"/>
      <c r="F36" s="146"/>
      <c r="G36" s="145"/>
      <c r="I36" s="2"/>
      <c r="J36" s="3" t="s">
        <v>54</v>
      </c>
      <c r="K36" s="2"/>
      <c r="L36" s="2"/>
      <c r="M36" s="2"/>
      <c r="N36" s="2"/>
      <c r="O36" s="2"/>
      <c r="P36" s="2"/>
      <c r="Q36" s="2"/>
      <c r="R36" s="2"/>
    </row>
    <row r="37" spans="2:18" s="171" customFormat="1" x14ac:dyDescent="0.25">
      <c r="B37" s="172"/>
      <c r="C37" s="152"/>
      <c r="D37" s="146"/>
      <c r="E37" s="146"/>
      <c r="F37" s="146"/>
      <c r="G37" s="145"/>
      <c r="H37" s="4"/>
      <c r="I37" s="2"/>
      <c r="J37" s="3" t="s">
        <v>55</v>
      </c>
      <c r="K37" s="2"/>
      <c r="L37" s="2"/>
      <c r="M37" s="2"/>
      <c r="N37" s="2"/>
      <c r="O37" s="2"/>
      <c r="P37" s="2"/>
      <c r="Q37" s="2"/>
      <c r="R37" s="2"/>
    </row>
    <row r="38" spans="2:18" s="171" customFormat="1" x14ac:dyDescent="0.25">
      <c r="B38" s="172"/>
      <c r="C38" s="105" t="s">
        <v>56</v>
      </c>
      <c r="D38" s="146"/>
      <c r="E38" s="146"/>
      <c r="F38" s="146"/>
      <c r="G38" s="145"/>
      <c r="I38" s="2"/>
      <c r="J38" s="3" t="s">
        <v>57</v>
      </c>
      <c r="K38" s="2"/>
      <c r="L38" s="2"/>
      <c r="M38" s="2"/>
      <c r="N38" s="2"/>
      <c r="O38" s="2"/>
      <c r="P38" s="2"/>
      <c r="Q38" s="2"/>
      <c r="R38" s="2"/>
    </row>
    <row r="39" spans="2:18" s="171" customFormat="1" ht="31.5" customHeight="1" thickBot="1" x14ac:dyDescent="0.3">
      <c r="B39" s="347" t="s">
        <v>58</v>
      </c>
      <c r="C39" s="349"/>
      <c r="D39" s="146"/>
      <c r="E39" s="146"/>
      <c r="F39" s="146"/>
      <c r="G39" s="145"/>
      <c r="I39" s="2"/>
      <c r="J39" s="3" t="s">
        <v>59</v>
      </c>
      <c r="K39" s="2"/>
      <c r="L39" s="2"/>
      <c r="M39" s="2"/>
      <c r="N39" s="2"/>
      <c r="O39" s="2"/>
      <c r="P39" s="2"/>
      <c r="Q39" s="2"/>
      <c r="R39" s="2"/>
    </row>
    <row r="40" spans="2:18" s="171" customFormat="1" x14ac:dyDescent="0.25">
      <c r="B40" s="172"/>
      <c r="C40" s="152" t="s">
        <v>60</v>
      </c>
      <c r="D40" s="183" t="s">
        <v>409</v>
      </c>
      <c r="E40" s="146"/>
      <c r="F40" s="146"/>
      <c r="G40" s="145"/>
      <c r="I40" s="2"/>
      <c r="J40" s="3" t="s">
        <v>61</v>
      </c>
      <c r="K40" s="2"/>
      <c r="L40" s="2"/>
      <c r="M40" s="2"/>
      <c r="N40" s="2"/>
      <c r="O40" s="2"/>
      <c r="P40" s="2"/>
      <c r="Q40" s="2"/>
      <c r="R40" s="2"/>
    </row>
    <row r="41" spans="2:18" s="171" customFormat="1" x14ac:dyDescent="0.25">
      <c r="B41" s="172"/>
      <c r="C41" s="152" t="s">
        <v>62</v>
      </c>
      <c r="D41" s="184" t="s">
        <v>423</v>
      </c>
      <c r="E41" s="146"/>
      <c r="F41" s="146"/>
      <c r="G41" s="145"/>
      <c r="I41" s="2"/>
      <c r="J41" s="3" t="s">
        <v>63</v>
      </c>
      <c r="K41" s="2"/>
      <c r="L41" s="2"/>
      <c r="M41" s="2"/>
      <c r="N41" s="2"/>
      <c r="O41" s="2"/>
      <c r="P41" s="2"/>
      <c r="Q41" s="2"/>
      <c r="R41" s="2"/>
    </row>
    <row r="42" spans="2:18" s="171" customFormat="1" ht="15.75" thickBot="1" x14ac:dyDescent="0.3">
      <c r="B42" s="172"/>
      <c r="C42" s="152" t="s">
        <v>64</v>
      </c>
      <c r="D42" s="185">
        <v>41395</v>
      </c>
      <c r="E42" s="146"/>
      <c r="F42" s="146"/>
      <c r="G42" s="145"/>
      <c r="I42" s="2"/>
      <c r="J42" s="3" t="s">
        <v>65</v>
      </c>
      <c r="K42" s="2"/>
      <c r="L42" s="2"/>
      <c r="M42" s="2"/>
      <c r="N42" s="2"/>
      <c r="O42" s="2"/>
      <c r="P42" s="2"/>
      <c r="Q42" s="2"/>
      <c r="R42" s="2"/>
    </row>
    <row r="43" spans="2:18" s="171" customFormat="1" ht="15" customHeight="1" thickBot="1" x14ac:dyDescent="0.3">
      <c r="B43" s="172"/>
      <c r="C43" s="56" t="s">
        <v>208</v>
      </c>
      <c r="D43" s="146"/>
      <c r="E43" s="146"/>
      <c r="F43" s="146"/>
      <c r="G43" s="145"/>
      <c r="I43" s="2"/>
      <c r="J43" s="3" t="s">
        <v>66</v>
      </c>
      <c r="K43" s="2"/>
      <c r="L43" s="2"/>
      <c r="M43" s="2"/>
      <c r="N43" s="2"/>
      <c r="O43" s="2"/>
      <c r="P43" s="2"/>
      <c r="Q43" s="2"/>
      <c r="R43" s="2"/>
    </row>
    <row r="44" spans="2:18" s="171" customFormat="1" ht="15.75" thickBot="1" x14ac:dyDescent="0.3">
      <c r="B44" s="172"/>
      <c r="C44" s="152" t="s">
        <v>60</v>
      </c>
      <c r="D44" s="183" t="s">
        <v>424</v>
      </c>
      <c r="E44" s="146"/>
      <c r="F44" s="146"/>
      <c r="G44" s="145"/>
      <c r="I44" s="2"/>
      <c r="J44" s="3" t="s">
        <v>67</v>
      </c>
      <c r="K44" s="2"/>
      <c r="L44" s="2"/>
      <c r="M44" s="2"/>
      <c r="N44" s="2"/>
      <c r="O44" s="2"/>
      <c r="P44" s="2"/>
      <c r="Q44" s="2"/>
      <c r="R44" s="2"/>
    </row>
    <row r="45" spans="2:18" s="171" customFormat="1" x14ac:dyDescent="0.25">
      <c r="B45" s="172"/>
      <c r="C45" s="152" t="s">
        <v>62</v>
      </c>
      <c r="D45" s="186" t="s">
        <v>431</v>
      </c>
      <c r="E45" s="146"/>
      <c r="F45" s="146"/>
      <c r="G45" s="145"/>
      <c r="I45" s="2"/>
      <c r="J45" s="3" t="s">
        <v>68</v>
      </c>
      <c r="K45" s="2"/>
      <c r="L45" s="2"/>
      <c r="M45" s="2"/>
      <c r="N45" s="2"/>
      <c r="O45" s="2"/>
      <c r="P45" s="2"/>
      <c r="Q45" s="2"/>
      <c r="R45" s="2"/>
    </row>
    <row r="46" spans="2:18" s="171" customFormat="1" ht="15.75" thickBot="1" x14ac:dyDescent="0.3">
      <c r="B46" s="172"/>
      <c r="C46" s="152" t="s">
        <v>64</v>
      </c>
      <c r="D46" s="185">
        <v>41399</v>
      </c>
      <c r="E46" s="144"/>
      <c r="F46" s="146"/>
      <c r="G46" s="145"/>
      <c r="I46" s="2"/>
      <c r="J46" s="3" t="s">
        <v>69</v>
      </c>
      <c r="K46" s="2"/>
      <c r="L46" s="2"/>
      <c r="M46" s="2"/>
      <c r="N46" s="2"/>
      <c r="O46" s="2"/>
      <c r="P46" s="2"/>
      <c r="Q46" s="2"/>
      <c r="R46" s="2"/>
    </row>
    <row r="47" spans="2:18" s="171" customFormat="1" ht="15.75" thickBot="1" x14ac:dyDescent="0.3">
      <c r="B47" s="172"/>
      <c r="C47" s="56" t="s">
        <v>319</v>
      </c>
      <c r="D47" s="146"/>
      <c r="E47" s="146"/>
      <c r="F47" s="146"/>
      <c r="G47" s="145"/>
      <c r="I47" s="2"/>
      <c r="J47" s="3" t="s">
        <v>70</v>
      </c>
      <c r="K47" s="2"/>
      <c r="L47" s="2"/>
      <c r="M47" s="2"/>
      <c r="N47" s="2"/>
      <c r="O47" s="2"/>
      <c r="P47" s="2"/>
      <c r="Q47" s="2"/>
      <c r="R47" s="2"/>
    </row>
    <row r="48" spans="2:18" s="171" customFormat="1" x14ac:dyDescent="0.25">
      <c r="B48" s="172"/>
      <c r="C48" s="152" t="s">
        <v>60</v>
      </c>
      <c r="D48" s="282" t="s">
        <v>456</v>
      </c>
      <c r="E48" s="146"/>
      <c r="F48" s="146"/>
      <c r="G48" s="145"/>
      <c r="I48" s="2"/>
      <c r="J48" s="3" t="s">
        <v>71</v>
      </c>
      <c r="K48" s="2"/>
      <c r="L48" s="2"/>
      <c r="M48" s="2"/>
      <c r="N48" s="2"/>
      <c r="O48" s="2"/>
      <c r="P48" s="2"/>
      <c r="Q48" s="2"/>
      <c r="R48" s="2"/>
    </row>
    <row r="49" spans="1:18" s="171" customFormat="1" x14ac:dyDescent="0.25">
      <c r="B49" s="172"/>
      <c r="C49" s="152" t="s">
        <v>62</v>
      </c>
      <c r="D49" s="283" t="s">
        <v>457</v>
      </c>
      <c r="E49" s="146"/>
      <c r="F49" s="146"/>
      <c r="G49" s="145"/>
      <c r="I49" s="2"/>
      <c r="J49" s="3" t="s">
        <v>72</v>
      </c>
      <c r="K49" s="2"/>
      <c r="L49" s="2"/>
      <c r="M49" s="2"/>
      <c r="N49" s="2"/>
      <c r="O49" s="2"/>
      <c r="P49" s="2"/>
      <c r="Q49" s="2"/>
      <c r="R49" s="2"/>
    </row>
    <row r="50" spans="1:18" ht="15.75" thickBot="1" x14ac:dyDescent="0.3">
      <c r="A50" s="171"/>
      <c r="B50" s="172"/>
      <c r="C50" s="152" t="s">
        <v>64</v>
      </c>
      <c r="D50" s="185">
        <v>41404</v>
      </c>
      <c r="E50" s="146"/>
      <c r="F50" s="146"/>
      <c r="G50" s="145"/>
      <c r="J50" s="3" t="s">
        <v>73</v>
      </c>
    </row>
    <row r="51" spans="1:18" ht="15.75" thickBot="1" x14ac:dyDescent="0.3">
      <c r="B51" s="172"/>
      <c r="C51" s="56" t="s">
        <v>207</v>
      </c>
      <c r="D51" s="146"/>
      <c r="E51" s="146"/>
      <c r="F51" s="146"/>
      <c r="G51" s="145"/>
      <c r="J51" s="3" t="s">
        <v>74</v>
      </c>
    </row>
    <row r="52" spans="1:18" x14ac:dyDescent="0.25">
      <c r="B52" s="172"/>
      <c r="C52" s="152" t="s">
        <v>60</v>
      </c>
      <c r="D52" s="192" t="s">
        <v>425</v>
      </c>
      <c r="E52" s="144"/>
      <c r="F52" s="146"/>
      <c r="G52" s="145"/>
      <c r="J52" s="3" t="s">
        <v>75</v>
      </c>
    </row>
    <row r="53" spans="1:18" x14ac:dyDescent="0.25">
      <c r="B53" s="172"/>
      <c r="C53" s="152" t="s">
        <v>62</v>
      </c>
      <c r="D53" s="191" t="s">
        <v>426</v>
      </c>
      <c r="E53" s="146"/>
      <c r="F53" s="146"/>
      <c r="G53" s="145"/>
      <c r="J53" s="3" t="s">
        <v>76</v>
      </c>
    </row>
    <row r="54" spans="1:18" ht="15.75" thickBot="1" x14ac:dyDescent="0.3">
      <c r="B54" s="172"/>
      <c r="C54" s="152" t="s">
        <v>64</v>
      </c>
      <c r="D54" s="185">
        <v>41403</v>
      </c>
      <c r="E54" s="146"/>
      <c r="F54" s="146"/>
      <c r="G54" s="145"/>
      <c r="J54" s="3" t="s">
        <v>77</v>
      </c>
    </row>
    <row r="55" spans="1:18" ht="15.75" thickBot="1" x14ac:dyDescent="0.3">
      <c r="B55" s="172"/>
      <c r="C55" s="56" t="s">
        <v>207</v>
      </c>
      <c r="D55" s="146"/>
      <c r="E55" s="146"/>
      <c r="F55" s="146"/>
      <c r="G55" s="145"/>
      <c r="J55" s="3" t="s">
        <v>78</v>
      </c>
    </row>
    <row r="56" spans="1:18" x14ac:dyDescent="0.25">
      <c r="B56" s="172"/>
      <c r="C56" s="152" t="s">
        <v>60</v>
      </c>
      <c r="D56" s="193" t="s">
        <v>424</v>
      </c>
      <c r="E56" s="146"/>
      <c r="F56" s="146"/>
      <c r="G56" s="145"/>
      <c r="J56" s="3" t="s">
        <v>79</v>
      </c>
    </row>
    <row r="57" spans="1:18" x14ac:dyDescent="0.25">
      <c r="B57" s="172"/>
      <c r="C57" s="152" t="s">
        <v>62</v>
      </c>
      <c r="D57" s="194" t="s">
        <v>430</v>
      </c>
      <c r="E57" s="146"/>
      <c r="F57" s="146"/>
      <c r="G57" s="145"/>
      <c r="J57" s="3" t="s">
        <v>80</v>
      </c>
    </row>
    <row r="58" spans="1:18" ht="15.75" thickBot="1" x14ac:dyDescent="0.3">
      <c r="B58" s="172"/>
      <c r="C58" s="152" t="s">
        <v>64</v>
      </c>
      <c r="D58" s="185">
        <v>41399</v>
      </c>
      <c r="E58" s="146"/>
      <c r="F58" s="146"/>
      <c r="G58" s="145"/>
      <c r="J58" s="3" t="s">
        <v>81</v>
      </c>
    </row>
    <row r="59" spans="1:18" ht="15.75" thickBot="1" x14ac:dyDescent="0.3">
      <c r="B59" s="172"/>
      <c r="C59" s="56" t="s">
        <v>207</v>
      </c>
      <c r="D59" s="146"/>
      <c r="E59" s="146"/>
      <c r="F59" s="146"/>
      <c r="G59" s="145"/>
      <c r="J59" s="3" t="s">
        <v>82</v>
      </c>
    </row>
    <row r="60" spans="1:18" x14ac:dyDescent="0.25">
      <c r="B60" s="172"/>
      <c r="C60" s="152" t="s">
        <v>60</v>
      </c>
      <c r="D60" s="183"/>
      <c r="E60" s="146"/>
      <c r="F60" s="59"/>
      <c r="G60" s="145"/>
      <c r="J60" s="3" t="s">
        <v>83</v>
      </c>
    </row>
    <row r="61" spans="1:18" x14ac:dyDescent="0.25">
      <c r="B61" s="172"/>
      <c r="C61" s="152" t="s">
        <v>62</v>
      </c>
      <c r="D61" s="187"/>
      <c r="E61" s="146"/>
      <c r="F61" s="146"/>
      <c r="G61" s="145"/>
      <c r="J61" s="3" t="s">
        <v>84</v>
      </c>
    </row>
    <row r="62" spans="1:18" ht="15.75" thickBot="1" x14ac:dyDescent="0.3">
      <c r="B62" s="172"/>
      <c r="C62" s="152" t="s">
        <v>64</v>
      </c>
      <c r="D62" s="185"/>
      <c r="E62" s="146"/>
      <c r="F62" s="146"/>
      <c r="G62" s="145"/>
      <c r="J62" s="3" t="s">
        <v>85</v>
      </c>
    </row>
    <row r="63" spans="1:18" ht="15.75" thickBot="1" x14ac:dyDescent="0.3">
      <c r="B63" s="188"/>
      <c r="C63" s="189"/>
      <c r="D63" s="190"/>
      <c r="E63" s="190"/>
      <c r="F63" s="190"/>
      <c r="G63" s="160"/>
      <c r="J63" s="3" t="s">
        <v>86</v>
      </c>
    </row>
    <row r="64" spans="1:18" x14ac:dyDescent="0.25">
      <c r="J64" s="3" t="s">
        <v>87</v>
      </c>
    </row>
    <row r="65" spans="10:10" x14ac:dyDescent="0.25">
      <c r="J65" s="3" t="s">
        <v>88</v>
      </c>
    </row>
    <row r="66" spans="10:10" x14ac:dyDescent="0.25">
      <c r="J66" s="3" t="s">
        <v>89</v>
      </c>
    </row>
    <row r="67" spans="10:10" x14ac:dyDescent="0.25">
      <c r="J67" s="3" t="s">
        <v>90</v>
      </c>
    </row>
    <row r="68" spans="10:10" x14ac:dyDescent="0.25">
      <c r="J68" s="3" t="s">
        <v>91</v>
      </c>
    </row>
    <row r="69" spans="10:10" x14ac:dyDescent="0.25">
      <c r="J69" s="3" t="s">
        <v>92</v>
      </c>
    </row>
    <row r="70" spans="10:10" x14ac:dyDescent="0.25">
      <c r="J70" s="3" t="s">
        <v>93</v>
      </c>
    </row>
    <row r="71" spans="10:10" x14ac:dyDescent="0.25">
      <c r="J71" s="3" t="s">
        <v>94</v>
      </c>
    </row>
    <row r="72" spans="10:10" x14ac:dyDescent="0.25">
      <c r="J72" s="3" t="s">
        <v>95</v>
      </c>
    </row>
    <row r="73" spans="10:10" x14ac:dyDescent="0.25">
      <c r="J73" s="3" t="s">
        <v>96</v>
      </c>
    </row>
    <row r="74" spans="10:10" x14ac:dyDescent="0.25">
      <c r="J74" s="3" t="s">
        <v>97</v>
      </c>
    </row>
    <row r="75" spans="10:10" x14ac:dyDescent="0.25">
      <c r="J75" s="3" t="s">
        <v>98</v>
      </c>
    </row>
    <row r="76" spans="10:10" x14ac:dyDescent="0.25">
      <c r="J76" s="3" t="s">
        <v>99</v>
      </c>
    </row>
    <row r="77" spans="10:10" x14ac:dyDescent="0.25">
      <c r="J77" s="3" t="s">
        <v>100</v>
      </c>
    </row>
    <row r="78" spans="10:10" x14ac:dyDescent="0.25">
      <c r="J78" s="3" t="s">
        <v>101</v>
      </c>
    </row>
    <row r="79" spans="10:10" x14ac:dyDescent="0.25">
      <c r="J79" s="3" t="s">
        <v>102</v>
      </c>
    </row>
    <row r="80" spans="10:10" x14ac:dyDescent="0.25">
      <c r="J80" s="3" t="s">
        <v>103</v>
      </c>
    </row>
    <row r="81" spans="10:10" x14ac:dyDescent="0.25">
      <c r="J81" s="3" t="s">
        <v>104</v>
      </c>
    </row>
    <row r="82" spans="10:10" x14ac:dyDescent="0.25">
      <c r="J82" s="3" t="s">
        <v>105</v>
      </c>
    </row>
    <row r="83" spans="10:10" x14ac:dyDescent="0.25">
      <c r="J83" s="3" t="s">
        <v>106</v>
      </c>
    </row>
    <row r="84" spans="10:10" x14ac:dyDescent="0.25">
      <c r="J84" s="3" t="s">
        <v>107</v>
      </c>
    </row>
    <row r="85" spans="10:10" x14ac:dyDescent="0.25">
      <c r="J85" s="3" t="s">
        <v>108</v>
      </c>
    </row>
    <row r="86" spans="10:10" x14ac:dyDescent="0.25">
      <c r="J86" s="3" t="s">
        <v>109</v>
      </c>
    </row>
    <row r="87" spans="10:10" x14ac:dyDescent="0.25">
      <c r="J87" s="3" t="s">
        <v>110</v>
      </c>
    </row>
    <row r="88" spans="10:10" x14ac:dyDescent="0.25">
      <c r="J88" s="3" t="s">
        <v>111</v>
      </c>
    </row>
    <row r="89" spans="10:10" x14ac:dyDescent="0.25">
      <c r="J89" s="3" t="s">
        <v>112</v>
      </c>
    </row>
    <row r="90" spans="10:10" x14ac:dyDescent="0.25">
      <c r="J90" s="3" t="s">
        <v>113</v>
      </c>
    </row>
    <row r="91" spans="10:10" x14ac:dyDescent="0.25">
      <c r="J91" s="3" t="s">
        <v>114</v>
      </c>
    </row>
    <row r="92" spans="10:10" x14ac:dyDescent="0.25">
      <c r="J92" s="3" t="s">
        <v>115</v>
      </c>
    </row>
    <row r="93" spans="10:10" x14ac:dyDescent="0.25">
      <c r="J93" s="3" t="s">
        <v>116</v>
      </c>
    </row>
    <row r="94" spans="10:10" x14ac:dyDescent="0.25">
      <c r="J94" s="3" t="s">
        <v>117</v>
      </c>
    </row>
    <row r="95" spans="10:10" x14ac:dyDescent="0.25">
      <c r="J95" s="3" t="s">
        <v>118</v>
      </c>
    </row>
    <row r="96" spans="10:10" x14ac:dyDescent="0.25">
      <c r="J96" s="3" t="s">
        <v>119</v>
      </c>
    </row>
    <row r="97" spans="10:10" x14ac:dyDescent="0.25">
      <c r="J97" s="3" t="s">
        <v>120</v>
      </c>
    </row>
    <row r="98" spans="10:10" x14ac:dyDescent="0.25">
      <c r="J98" s="3" t="s">
        <v>121</v>
      </c>
    </row>
    <row r="99" spans="10:10" x14ac:dyDescent="0.25">
      <c r="J99" s="3" t="s">
        <v>122</v>
      </c>
    </row>
    <row r="100" spans="10:10" x14ac:dyDescent="0.25">
      <c r="J100" s="3" t="s">
        <v>123</v>
      </c>
    </row>
    <row r="101" spans="10:10" x14ac:dyDescent="0.25">
      <c r="J101" s="3" t="s">
        <v>124</v>
      </c>
    </row>
    <row r="102" spans="10:10" x14ac:dyDescent="0.25">
      <c r="J102" s="3" t="s">
        <v>125</v>
      </c>
    </row>
    <row r="103" spans="10:10" x14ac:dyDescent="0.25">
      <c r="J103" s="3" t="s">
        <v>126</v>
      </c>
    </row>
    <row r="104" spans="10:10" x14ac:dyDescent="0.25">
      <c r="J104" s="3" t="s">
        <v>127</v>
      </c>
    </row>
    <row r="105" spans="10:10" x14ac:dyDescent="0.25">
      <c r="J105" s="3" t="s">
        <v>128</v>
      </c>
    </row>
    <row r="106" spans="10:10" x14ac:dyDescent="0.25">
      <c r="J106" s="3" t="s">
        <v>129</v>
      </c>
    </row>
    <row r="107" spans="10:10" x14ac:dyDescent="0.25">
      <c r="J107" s="3" t="s">
        <v>130</v>
      </c>
    </row>
    <row r="108" spans="10:10" x14ac:dyDescent="0.25">
      <c r="J108" s="3" t="s">
        <v>131</v>
      </c>
    </row>
    <row r="109" spans="10:10" x14ac:dyDescent="0.25">
      <c r="J109" s="3" t="s">
        <v>132</v>
      </c>
    </row>
    <row r="110" spans="10:10" x14ac:dyDescent="0.25">
      <c r="J110" s="3" t="s">
        <v>133</v>
      </c>
    </row>
    <row r="111" spans="10:10" x14ac:dyDescent="0.25">
      <c r="J111" s="3" t="s">
        <v>134</v>
      </c>
    </row>
    <row r="112" spans="10:10" x14ac:dyDescent="0.25">
      <c r="J112" s="3" t="s">
        <v>135</v>
      </c>
    </row>
    <row r="113" spans="10:10" x14ac:dyDescent="0.25">
      <c r="J113" s="3" t="s">
        <v>136</v>
      </c>
    </row>
    <row r="114" spans="10:10" x14ac:dyDescent="0.25">
      <c r="J114" s="3" t="s">
        <v>137</v>
      </c>
    </row>
    <row r="115" spans="10:10" x14ac:dyDescent="0.25">
      <c r="J115" s="3" t="s">
        <v>138</v>
      </c>
    </row>
    <row r="116" spans="10:10" x14ac:dyDescent="0.25">
      <c r="J116" s="3" t="s">
        <v>139</v>
      </c>
    </row>
    <row r="117" spans="10:10" x14ac:dyDescent="0.25">
      <c r="J117" s="3" t="s">
        <v>140</v>
      </c>
    </row>
    <row r="118" spans="10:10" x14ac:dyDescent="0.25">
      <c r="J118" s="3" t="s">
        <v>141</v>
      </c>
    </row>
    <row r="119" spans="10:10" x14ac:dyDescent="0.25">
      <c r="J119" s="3" t="s">
        <v>142</v>
      </c>
    </row>
    <row r="120" spans="10:10" x14ac:dyDescent="0.25">
      <c r="J120" s="3" t="s">
        <v>143</v>
      </c>
    </row>
    <row r="121" spans="10:10" x14ac:dyDescent="0.25">
      <c r="J121" s="3" t="s">
        <v>144</v>
      </c>
    </row>
    <row r="122" spans="10:10" x14ac:dyDescent="0.25">
      <c r="J122" s="3" t="s">
        <v>145</v>
      </c>
    </row>
    <row r="123" spans="10:10" x14ac:dyDescent="0.25">
      <c r="J123" s="3" t="s">
        <v>146</v>
      </c>
    </row>
    <row r="124" spans="10:10" x14ac:dyDescent="0.25">
      <c r="J124" s="3" t="s">
        <v>147</v>
      </c>
    </row>
    <row r="125" spans="10:10" x14ac:dyDescent="0.25">
      <c r="J125" s="3" t="s">
        <v>148</v>
      </c>
    </row>
    <row r="126" spans="10:10" x14ac:dyDescent="0.25">
      <c r="J126" s="3" t="s">
        <v>149</v>
      </c>
    </row>
    <row r="127" spans="10:10" x14ac:dyDescent="0.25">
      <c r="J127" s="3" t="s">
        <v>150</v>
      </c>
    </row>
    <row r="128" spans="10:10" x14ac:dyDescent="0.25">
      <c r="J128" s="3" t="s">
        <v>151</v>
      </c>
    </row>
    <row r="129" spans="10:10" x14ac:dyDescent="0.25">
      <c r="J129" s="3" t="s">
        <v>152</v>
      </c>
    </row>
    <row r="130" spans="10:10" x14ac:dyDescent="0.25">
      <c r="J130" s="3" t="s">
        <v>153</v>
      </c>
    </row>
    <row r="131" spans="10:10" x14ac:dyDescent="0.25">
      <c r="J131" s="3" t="s">
        <v>154</v>
      </c>
    </row>
    <row r="132" spans="10:10" x14ac:dyDescent="0.25">
      <c r="J132" s="3" t="s">
        <v>155</v>
      </c>
    </row>
    <row r="133" spans="10:10" x14ac:dyDescent="0.25">
      <c r="J133" s="3" t="s">
        <v>156</v>
      </c>
    </row>
    <row r="134" spans="10:10" x14ac:dyDescent="0.25">
      <c r="J134" s="3" t="s">
        <v>157</v>
      </c>
    </row>
    <row r="135" spans="10:10" x14ac:dyDescent="0.25">
      <c r="J135" s="3" t="s">
        <v>158</v>
      </c>
    </row>
    <row r="136" spans="10:10" x14ac:dyDescent="0.25">
      <c r="J136" s="3" t="s">
        <v>159</v>
      </c>
    </row>
    <row r="137" spans="10:10" x14ac:dyDescent="0.25">
      <c r="J137" s="3" t="s">
        <v>160</v>
      </c>
    </row>
    <row r="138" spans="10:10" x14ac:dyDescent="0.25">
      <c r="J138" s="3" t="s">
        <v>161</v>
      </c>
    </row>
    <row r="139" spans="10:10" x14ac:dyDescent="0.25">
      <c r="J139" s="3" t="s">
        <v>162</v>
      </c>
    </row>
    <row r="140" spans="10:10" x14ac:dyDescent="0.25">
      <c r="J140" s="3" t="s">
        <v>163</v>
      </c>
    </row>
    <row r="141" spans="10:10" x14ac:dyDescent="0.25">
      <c r="J141" s="3" t="s">
        <v>164</v>
      </c>
    </row>
    <row r="142" spans="10:10" x14ac:dyDescent="0.25">
      <c r="J142" s="3" t="s">
        <v>165</v>
      </c>
    </row>
    <row r="143" spans="10:10" x14ac:dyDescent="0.25">
      <c r="J143" s="3" t="s">
        <v>166</v>
      </c>
    </row>
    <row r="144" spans="10:10" x14ac:dyDescent="0.25">
      <c r="J144" s="3" t="s">
        <v>167</v>
      </c>
    </row>
    <row r="145" spans="10:10" x14ac:dyDescent="0.25">
      <c r="J145" s="3" t="s">
        <v>168</v>
      </c>
    </row>
    <row r="146" spans="10:10" x14ac:dyDescent="0.25">
      <c r="J146" s="3" t="s">
        <v>169</v>
      </c>
    </row>
    <row r="147" spans="10:10" x14ac:dyDescent="0.25">
      <c r="J147" s="3" t="s">
        <v>170</v>
      </c>
    </row>
    <row r="148" spans="10:10" x14ac:dyDescent="0.25">
      <c r="J148" s="3" t="s">
        <v>171</v>
      </c>
    </row>
    <row r="149" spans="10:10" x14ac:dyDescent="0.25">
      <c r="J149" s="3" t="s">
        <v>172</v>
      </c>
    </row>
    <row r="150" spans="10:10" x14ac:dyDescent="0.25">
      <c r="J150" s="3" t="s">
        <v>173</v>
      </c>
    </row>
    <row r="151" spans="10:10" x14ac:dyDescent="0.25">
      <c r="J151" s="3" t="s">
        <v>174</v>
      </c>
    </row>
    <row r="152" spans="10:10" x14ac:dyDescent="0.25">
      <c r="J152" s="3" t="s">
        <v>175</v>
      </c>
    </row>
    <row r="153" spans="10:10" x14ac:dyDescent="0.25">
      <c r="J153" s="3" t="s">
        <v>176</v>
      </c>
    </row>
    <row r="154" spans="10:10" x14ac:dyDescent="0.25">
      <c r="J154" s="3" t="s">
        <v>177</v>
      </c>
    </row>
    <row r="155" spans="10:10" x14ac:dyDescent="0.25">
      <c r="J155" s="3" t="s">
        <v>178</v>
      </c>
    </row>
    <row r="156" spans="10:10" x14ac:dyDescent="0.25">
      <c r="J156" s="3" t="s">
        <v>179</v>
      </c>
    </row>
    <row r="157" spans="10:10" x14ac:dyDescent="0.25">
      <c r="J157" s="3" t="s">
        <v>180</v>
      </c>
    </row>
    <row r="158" spans="10:10" x14ac:dyDescent="0.25">
      <c r="J158" s="3" t="s">
        <v>181</v>
      </c>
    </row>
    <row r="159" spans="10:10" x14ac:dyDescent="0.25">
      <c r="J159" s="3" t="s">
        <v>182</v>
      </c>
    </row>
    <row r="160" spans="10:10" x14ac:dyDescent="0.25">
      <c r="J160" s="3" t="s">
        <v>183</v>
      </c>
    </row>
    <row r="161" spans="10:10" x14ac:dyDescent="0.25">
      <c r="J161" s="3" t="s">
        <v>184</v>
      </c>
    </row>
    <row r="162" spans="10:10" x14ac:dyDescent="0.25">
      <c r="J162" s="3" t="s">
        <v>185</v>
      </c>
    </row>
    <row r="163" spans="10:10" x14ac:dyDescent="0.25">
      <c r="J163" s="3" t="s">
        <v>186</v>
      </c>
    </row>
    <row r="164" spans="10:10" x14ac:dyDescent="0.25">
      <c r="J164" s="3" t="s">
        <v>187</v>
      </c>
    </row>
    <row r="165" spans="10:10" x14ac:dyDescent="0.25">
      <c r="J165" s="3" t="s">
        <v>188</v>
      </c>
    </row>
    <row r="166" spans="10:10" x14ac:dyDescent="0.25">
      <c r="J166" s="3" t="s">
        <v>189</v>
      </c>
    </row>
    <row r="167" spans="10:10" x14ac:dyDescent="0.25">
      <c r="J167" s="3" t="s">
        <v>190</v>
      </c>
    </row>
    <row r="168" spans="10:10" x14ac:dyDescent="0.25">
      <c r="J168" s="3" t="s">
        <v>191</v>
      </c>
    </row>
    <row r="169" spans="10:10" x14ac:dyDescent="0.25">
      <c r="J169" s="3" t="s">
        <v>192</v>
      </c>
    </row>
    <row r="170" spans="10:10" x14ac:dyDescent="0.25">
      <c r="J170" s="3" t="s">
        <v>193</v>
      </c>
    </row>
    <row r="171" spans="10:10" x14ac:dyDescent="0.25">
      <c r="J171" s="3" t="s">
        <v>194</v>
      </c>
    </row>
    <row r="172" spans="10:10" x14ac:dyDescent="0.25">
      <c r="J172" s="3" t="s">
        <v>195</v>
      </c>
    </row>
    <row r="173" spans="10:10" x14ac:dyDescent="0.25">
      <c r="J173" s="3" t="s">
        <v>196</v>
      </c>
    </row>
    <row r="174" spans="10:10" x14ac:dyDescent="0.25">
      <c r="J174" s="3" t="s">
        <v>197</v>
      </c>
    </row>
    <row r="175" spans="10:10" x14ac:dyDescent="0.25">
      <c r="J175" s="3" t="s">
        <v>198</v>
      </c>
    </row>
    <row r="176" spans="10:10" x14ac:dyDescent="0.25">
      <c r="J176" s="3" t="s">
        <v>199</v>
      </c>
    </row>
    <row r="177" spans="10:10" x14ac:dyDescent="0.25">
      <c r="J177" s="3" t="s">
        <v>200</v>
      </c>
    </row>
    <row r="178" spans="10:10" x14ac:dyDescent="0.25">
      <c r="J178" s="3" t="s">
        <v>201</v>
      </c>
    </row>
    <row r="179" spans="10:10" x14ac:dyDescent="0.25">
      <c r="J179" s="3" t="s">
        <v>202</v>
      </c>
    </row>
    <row r="180" spans="10:10" x14ac:dyDescent="0.25">
      <c r="J180" s="3" t="s">
        <v>203</v>
      </c>
    </row>
  </sheetData>
  <mergeCells count="8">
    <mergeCell ref="D23:D24"/>
    <mergeCell ref="B16:C16"/>
    <mergeCell ref="B27:C27"/>
    <mergeCell ref="B39:C39"/>
    <mergeCell ref="B26:C26"/>
    <mergeCell ref="B19:C19"/>
    <mergeCell ref="B23:C24"/>
    <mergeCell ref="B25:C25"/>
  </mergeCells>
  <dataValidations count="3">
    <dataValidation type="list" allowBlank="1" showInputMessage="1" showErrorMessage="1" sqref="D65536">
      <formula1>$Q$15:$Q$26</formula1>
    </dataValidation>
    <dataValidation type="list" allowBlank="1" showInputMessage="1" showErrorMessage="1" sqref="D65528">
      <formula1>$K$15:$K$17</formula1>
    </dataValidation>
    <dataValidation type="list" allowBlank="1" showInputMessage="1" showErrorMessage="1" sqref="D65529:D65533">
      <formula1>$J$15:$J$180</formula1>
    </dataValidation>
  </dataValidations>
  <hyperlinks>
    <hyperlink ref="D36" r:id="rId1"/>
    <hyperlink ref="D41" r:id="rId2"/>
    <hyperlink ref="D53" r:id="rId3"/>
    <hyperlink ref="D45" r:id="rId4" display="d_dagvadorj@yahoo.com"/>
    <hyperlink ref="D57" r:id="rId5" display="d_dagvadorj@yahoo.com"/>
    <hyperlink ref="D49" r:id="rId6"/>
  </hyperlinks>
  <pageMargins left="0.7" right="0.7" top="0.75" bottom="0.75" header="0.3" footer="0.3"/>
  <pageSetup orientation="portrait" r:id="rId7"/>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1"/>
  <sheetViews>
    <sheetView topLeftCell="A7" workbookViewId="0">
      <selection activeCell="E10" sqref="E10:F10"/>
    </sheetView>
  </sheetViews>
  <sheetFormatPr defaultColWidth="9.140625" defaultRowHeight="15" x14ac:dyDescent="0.25"/>
  <cols>
    <col min="1" max="1" width="9.140625" style="10"/>
    <col min="2" max="2" width="9.140625" style="9"/>
    <col min="3" max="3" width="15.7109375" style="9" customWidth="1"/>
    <col min="4" max="4" width="30.7109375" style="9" customWidth="1"/>
    <col min="5" max="5" width="30.7109375" style="10" customWidth="1"/>
    <col min="6" max="6" width="33.28515625" style="10" customWidth="1"/>
    <col min="7" max="7" width="13.5703125" style="10" customWidth="1"/>
    <col min="8" max="10" width="9.140625" style="10"/>
    <col min="11" max="13" width="18.140625" style="10" customWidth="1"/>
    <col min="14" max="14" width="18.28515625" style="10" customWidth="1"/>
    <col min="15" max="15" width="9.28515625" style="10" customWidth="1"/>
    <col min="16" max="16384" width="9.140625" style="10"/>
  </cols>
  <sheetData>
    <row r="1" spans="2:15" ht="15.75" thickBot="1" x14ac:dyDescent="0.3"/>
    <row r="2" spans="2:15" ht="15.75" thickBot="1" x14ac:dyDescent="0.3">
      <c r="B2" s="44"/>
      <c r="C2" s="45"/>
      <c r="D2" s="45"/>
      <c r="E2" s="46"/>
      <c r="F2" s="46"/>
      <c r="G2" s="46"/>
      <c r="H2" s="47"/>
    </row>
    <row r="3" spans="2:15" ht="21" thickBot="1" x14ac:dyDescent="0.35">
      <c r="B3" s="48"/>
      <c r="C3" s="365" t="s">
        <v>620</v>
      </c>
      <c r="D3" s="366"/>
      <c r="E3" s="366"/>
      <c r="F3" s="367"/>
      <c r="G3" s="199"/>
      <c r="H3" s="247"/>
    </row>
    <row r="4" spans="2:15" x14ac:dyDescent="0.25">
      <c r="B4" s="371"/>
      <c r="C4" s="372"/>
      <c r="D4" s="372"/>
      <c r="E4" s="372"/>
      <c r="F4" s="372"/>
      <c r="G4" s="199"/>
      <c r="H4" s="247"/>
    </row>
    <row r="5" spans="2:15" x14ac:dyDescent="0.25">
      <c r="B5" s="124"/>
      <c r="C5" s="370"/>
      <c r="D5" s="370"/>
      <c r="E5" s="370"/>
      <c r="F5" s="370"/>
      <c r="G5" s="199"/>
      <c r="H5" s="247"/>
    </row>
    <row r="6" spans="2:15" x14ac:dyDescent="0.25">
      <c r="B6" s="124"/>
      <c r="C6" s="281"/>
      <c r="D6" s="149"/>
      <c r="E6" s="146"/>
      <c r="F6" s="199"/>
      <c r="G6" s="199"/>
      <c r="H6" s="247"/>
    </row>
    <row r="7" spans="2:15" ht="15" customHeight="1" x14ac:dyDescent="0.25">
      <c r="B7" s="124"/>
      <c r="C7" s="355" t="s">
        <v>238</v>
      </c>
      <c r="D7" s="355"/>
      <c r="E7" s="31"/>
      <c r="F7" s="199"/>
      <c r="G7" s="199"/>
      <c r="H7" s="247"/>
    </row>
    <row r="8" spans="2:15" ht="15.75" customHeight="1" thickBot="1" x14ac:dyDescent="0.3">
      <c r="B8" s="124"/>
      <c r="C8" s="375" t="s">
        <v>269</v>
      </c>
      <c r="D8" s="375"/>
      <c r="E8" s="375"/>
      <c r="F8" s="375"/>
      <c r="G8" s="199"/>
      <c r="H8" s="247"/>
    </row>
    <row r="9" spans="2:15" ht="31.5" customHeight="1" thickBot="1" x14ac:dyDescent="0.3">
      <c r="B9" s="124"/>
      <c r="C9" s="364" t="s">
        <v>621</v>
      </c>
      <c r="D9" s="364"/>
      <c r="E9" s="339">
        <v>525874</v>
      </c>
      <c r="F9" s="287"/>
      <c r="G9" s="199"/>
      <c r="H9" s="247"/>
      <c r="K9" s="11"/>
    </row>
    <row r="10" spans="2:15" ht="111.75" customHeight="1" thickBot="1" x14ac:dyDescent="0.3">
      <c r="B10" s="124"/>
      <c r="C10" s="355" t="s">
        <v>239</v>
      </c>
      <c r="D10" s="355"/>
      <c r="E10" s="373" t="s">
        <v>622</v>
      </c>
      <c r="F10" s="374"/>
      <c r="G10" s="199"/>
      <c r="H10" s="247"/>
    </row>
    <row r="11" spans="2:15" x14ac:dyDescent="0.25">
      <c r="B11" s="124"/>
      <c r="C11" s="149"/>
      <c r="D11" s="149"/>
      <c r="E11" s="199"/>
      <c r="F11" s="199"/>
      <c r="G11" s="199"/>
      <c r="H11" s="247"/>
    </row>
    <row r="12" spans="2:15" ht="15.75" customHeight="1" thickBot="1" x14ac:dyDescent="0.3">
      <c r="B12" s="124"/>
      <c r="C12" s="355" t="s">
        <v>219</v>
      </c>
      <c r="D12" s="355"/>
      <c r="E12" s="199"/>
      <c r="F12" s="199"/>
      <c r="G12" s="199"/>
      <c r="H12" s="247"/>
      <c r="J12" s="11"/>
      <c r="K12" s="11"/>
      <c r="L12" s="11"/>
      <c r="M12" s="11"/>
      <c r="N12" s="11"/>
      <c r="O12" s="11"/>
    </row>
    <row r="13" spans="2:15" ht="50.1" customHeight="1" thickBot="1" x14ac:dyDescent="0.3">
      <c r="B13" s="124"/>
      <c r="C13" s="355" t="s">
        <v>279</v>
      </c>
      <c r="D13" s="355"/>
      <c r="E13" s="107" t="s">
        <v>221</v>
      </c>
      <c r="F13" s="108" t="s">
        <v>222</v>
      </c>
      <c r="G13" s="199"/>
      <c r="H13" s="247"/>
      <c r="J13" s="11"/>
      <c r="K13" s="278"/>
      <c r="L13" s="278"/>
      <c r="M13" s="278"/>
      <c r="N13" s="278"/>
      <c r="O13" s="11"/>
    </row>
    <row r="14" spans="2:15" x14ac:dyDescent="0.25">
      <c r="B14" s="124"/>
      <c r="C14" s="149"/>
      <c r="D14" s="149"/>
      <c r="E14" s="198" t="s">
        <v>440</v>
      </c>
      <c r="F14" s="340">
        <f>163641.53+11927.38</f>
        <v>175568.91</v>
      </c>
      <c r="G14" s="199"/>
      <c r="H14" s="247"/>
      <c r="J14" s="11"/>
      <c r="K14" s="12"/>
      <c r="L14" s="12"/>
      <c r="M14" s="12"/>
      <c r="N14" s="12"/>
      <c r="O14" s="11"/>
    </row>
    <row r="15" spans="2:15" x14ac:dyDescent="0.25">
      <c r="B15" s="124"/>
      <c r="C15" s="149"/>
      <c r="D15" s="149"/>
      <c r="E15" s="111" t="s">
        <v>439</v>
      </c>
      <c r="F15" s="341">
        <f>58071+50957.28</f>
        <v>109028.28</v>
      </c>
      <c r="G15" s="199"/>
      <c r="H15" s="247"/>
      <c r="J15" s="11"/>
      <c r="K15" s="12"/>
      <c r="L15" s="12"/>
      <c r="M15" s="12"/>
      <c r="N15" s="12"/>
      <c r="O15" s="11"/>
    </row>
    <row r="16" spans="2:15" x14ac:dyDescent="0.25">
      <c r="B16" s="124"/>
      <c r="C16" s="149"/>
      <c r="D16" s="149"/>
      <c r="E16" s="111" t="s">
        <v>441</v>
      </c>
      <c r="F16" s="341">
        <f>119409.01+9974.13</f>
        <v>129383.14</v>
      </c>
      <c r="G16" s="199"/>
      <c r="H16" s="247"/>
      <c r="J16" s="11"/>
      <c r="K16" s="12"/>
      <c r="L16" s="12"/>
      <c r="M16" s="12"/>
      <c r="N16" s="12"/>
      <c r="O16" s="11"/>
    </row>
    <row r="17" spans="2:15" x14ac:dyDescent="0.25">
      <c r="B17" s="124"/>
      <c r="C17" s="149"/>
      <c r="D17" s="149"/>
      <c r="E17" s="111" t="s">
        <v>442</v>
      </c>
      <c r="F17" s="341">
        <f>77771.87+31098.63</f>
        <v>108870.5</v>
      </c>
      <c r="G17" s="199"/>
      <c r="H17" s="247"/>
      <c r="J17" s="11"/>
      <c r="K17" s="12"/>
      <c r="L17" s="12"/>
      <c r="M17" s="12"/>
      <c r="N17" s="12"/>
      <c r="O17" s="11"/>
    </row>
    <row r="18" spans="2:15" x14ac:dyDescent="0.25">
      <c r="B18" s="124"/>
      <c r="C18" s="149"/>
      <c r="D18" s="149"/>
      <c r="E18" s="263" t="s">
        <v>624</v>
      </c>
      <c r="F18" s="344">
        <v>3023.39</v>
      </c>
      <c r="G18" s="199"/>
      <c r="H18" s="247"/>
      <c r="J18" s="11"/>
      <c r="K18" s="12"/>
      <c r="L18" s="12"/>
      <c r="M18" s="12"/>
      <c r="N18" s="12"/>
      <c r="O18" s="11"/>
    </row>
    <row r="19" spans="2:15" ht="15.75" thickBot="1" x14ac:dyDescent="0.3">
      <c r="B19" s="124"/>
      <c r="C19" s="149"/>
      <c r="D19" s="149"/>
      <c r="E19" s="200"/>
      <c r="F19" s="342"/>
      <c r="G19" s="199"/>
      <c r="H19" s="247"/>
      <c r="J19" s="11"/>
      <c r="K19" s="12"/>
      <c r="L19" s="12"/>
      <c r="M19" s="12"/>
      <c r="N19" s="12"/>
      <c r="O19" s="11"/>
    </row>
    <row r="20" spans="2:15" ht="15.75" thickBot="1" x14ac:dyDescent="0.3">
      <c r="B20" s="124"/>
      <c r="C20" s="149"/>
      <c r="D20" s="149"/>
      <c r="E20" s="106" t="s">
        <v>323</v>
      </c>
      <c r="F20" s="343">
        <f>SUM(F14:F19)</f>
        <v>525874.22</v>
      </c>
      <c r="G20" s="199"/>
      <c r="H20" s="247"/>
      <c r="J20" s="11"/>
      <c r="K20" s="12"/>
      <c r="L20" s="12"/>
      <c r="M20" s="12"/>
      <c r="N20" s="12"/>
      <c r="O20" s="11"/>
    </row>
    <row r="21" spans="2:15" x14ac:dyDescent="0.25">
      <c r="B21" s="124"/>
      <c r="C21" s="149"/>
      <c r="D21" s="149"/>
      <c r="E21" s="199"/>
      <c r="F21" s="199"/>
      <c r="G21" s="199"/>
      <c r="H21" s="247"/>
      <c r="J21" s="11"/>
      <c r="K21" s="11"/>
      <c r="L21" s="11"/>
      <c r="M21" s="11"/>
      <c r="N21" s="11"/>
      <c r="O21" s="11"/>
    </row>
    <row r="22" spans="2:15" ht="15.75" thickBot="1" x14ac:dyDescent="0.3">
      <c r="B22" s="124"/>
      <c r="C22" s="355" t="s">
        <v>220</v>
      </c>
      <c r="D22" s="355"/>
      <c r="E22" s="199"/>
      <c r="F22" s="199"/>
      <c r="G22" s="199"/>
      <c r="H22" s="247"/>
      <c r="J22" s="11"/>
      <c r="K22" s="11"/>
      <c r="L22" s="11"/>
      <c r="M22" s="11"/>
      <c r="N22" s="11"/>
      <c r="O22" s="11"/>
    </row>
    <row r="23" spans="2:15" ht="50.1" customHeight="1" thickBot="1" x14ac:dyDescent="0.3">
      <c r="B23" s="124"/>
      <c r="C23" s="355" t="s">
        <v>280</v>
      </c>
      <c r="D23" s="355"/>
      <c r="E23" s="97" t="s">
        <v>221</v>
      </c>
      <c r="F23" s="109" t="s">
        <v>223</v>
      </c>
      <c r="G23" s="76" t="s">
        <v>270</v>
      </c>
      <c r="H23" s="247"/>
    </row>
    <row r="24" spans="2:15" x14ac:dyDescent="0.25">
      <c r="B24" s="124"/>
      <c r="C24" s="149"/>
      <c r="D24" s="149"/>
      <c r="E24" s="198" t="s">
        <v>440</v>
      </c>
      <c r="F24" s="266">
        <f>118699-21023.47+86500/12*5</f>
        <v>133717.19666666666</v>
      </c>
      <c r="G24" s="267">
        <v>41790</v>
      </c>
      <c r="H24" s="247"/>
    </row>
    <row r="25" spans="2:15" x14ac:dyDescent="0.25">
      <c r="B25" s="124"/>
      <c r="C25" s="149"/>
      <c r="D25" s="149"/>
      <c r="E25" s="111" t="s">
        <v>439</v>
      </c>
      <c r="F25" s="268">
        <f>365180.62-56117+1107000/12*5</f>
        <v>770313.62</v>
      </c>
      <c r="G25" s="267">
        <v>41790</v>
      </c>
      <c r="H25" s="247"/>
    </row>
    <row r="26" spans="2:15" x14ac:dyDescent="0.25">
      <c r="B26" s="124"/>
      <c r="C26" s="149"/>
      <c r="D26" s="149"/>
      <c r="E26" s="111" t="s">
        <v>441</v>
      </c>
      <c r="F26" s="268">
        <f>252685.65-13018.99+142500/12*5</f>
        <v>299041.66000000003</v>
      </c>
      <c r="G26" s="267">
        <v>41790</v>
      </c>
      <c r="H26" s="247"/>
    </row>
    <row r="27" spans="2:15" x14ac:dyDescent="0.25">
      <c r="B27" s="124"/>
      <c r="C27" s="149"/>
      <c r="D27" s="149"/>
      <c r="E27" s="111" t="s">
        <v>442</v>
      </c>
      <c r="F27" s="268">
        <f>83562.75-29884.13+83500/12*5</f>
        <v>88470.286666666652</v>
      </c>
      <c r="G27" s="267">
        <v>41790</v>
      </c>
      <c r="H27" s="247"/>
      <c r="J27" s="10" t="s">
        <v>588</v>
      </c>
    </row>
    <row r="28" spans="2:15" x14ac:dyDescent="0.25">
      <c r="B28" s="124"/>
      <c r="C28" s="149"/>
      <c r="D28" s="149"/>
      <c r="E28" s="111"/>
      <c r="F28" s="268"/>
      <c r="G28" s="269"/>
      <c r="H28" s="247"/>
      <c r="J28" s="10" t="s">
        <v>588</v>
      </c>
    </row>
    <row r="29" spans="2:15" ht="15.75" thickBot="1" x14ac:dyDescent="0.3">
      <c r="B29" s="124"/>
      <c r="C29" s="149"/>
      <c r="D29" s="149"/>
      <c r="E29" s="200"/>
      <c r="F29" s="270"/>
      <c r="G29" s="271"/>
      <c r="H29" s="247"/>
    </row>
    <row r="30" spans="2:15" ht="15.75" thickBot="1" x14ac:dyDescent="0.3">
      <c r="B30" s="124"/>
      <c r="C30" s="149"/>
      <c r="D30" s="149"/>
      <c r="E30" s="106" t="s">
        <v>323</v>
      </c>
      <c r="F30" s="272">
        <f>SUM(F24:F29)</f>
        <v>1291542.7633333332</v>
      </c>
      <c r="G30" s="273"/>
      <c r="H30" s="247"/>
    </row>
    <row r="31" spans="2:15" x14ac:dyDescent="0.25">
      <c r="B31" s="124"/>
      <c r="C31" s="149"/>
      <c r="D31" s="149"/>
      <c r="E31" s="199"/>
      <c r="F31" s="199"/>
      <c r="G31" s="199"/>
      <c r="H31" s="247"/>
    </row>
    <row r="32" spans="2:15" ht="15.75" thickBot="1" x14ac:dyDescent="0.3">
      <c r="B32" s="124"/>
      <c r="C32" s="355" t="s">
        <v>215</v>
      </c>
      <c r="D32" s="355"/>
      <c r="E32" s="31"/>
      <c r="F32" s="199"/>
      <c r="G32" s="199"/>
      <c r="H32" s="247"/>
    </row>
    <row r="33" spans="2:8" ht="45.75" customHeight="1" thickBot="1" x14ac:dyDescent="0.3">
      <c r="B33" s="124"/>
      <c r="C33" s="355" t="s">
        <v>216</v>
      </c>
      <c r="D33" s="355"/>
      <c r="E33" s="368" t="s">
        <v>447</v>
      </c>
      <c r="F33" s="369"/>
      <c r="G33" s="199"/>
      <c r="H33" s="247"/>
    </row>
    <row r="34" spans="2:8" x14ac:dyDescent="0.25">
      <c r="B34" s="124"/>
      <c r="C34" s="279"/>
      <c r="D34" s="279"/>
      <c r="E34" s="31"/>
      <c r="F34" s="199"/>
      <c r="G34" s="199"/>
      <c r="H34" s="247"/>
    </row>
    <row r="35" spans="2:8" ht="15.75" customHeight="1" thickBot="1" x14ac:dyDescent="0.3">
      <c r="B35" s="124"/>
      <c r="C35" s="363" t="s">
        <v>320</v>
      </c>
      <c r="D35" s="363"/>
      <c r="E35" s="363"/>
      <c r="F35" s="363"/>
      <c r="G35" s="199"/>
      <c r="H35" s="247"/>
    </row>
    <row r="36" spans="2:8" ht="50.1" customHeight="1" thickBot="1" x14ac:dyDescent="0.3">
      <c r="B36" s="124"/>
      <c r="C36" s="355" t="s">
        <v>217</v>
      </c>
      <c r="D36" s="355"/>
      <c r="E36" s="358"/>
      <c r="F36" s="359"/>
      <c r="G36" s="199"/>
      <c r="H36" s="247"/>
    </row>
    <row r="37" spans="2:8" ht="78.75" customHeight="1" thickBot="1" x14ac:dyDescent="0.3">
      <c r="B37" s="124"/>
      <c r="C37" s="355" t="s">
        <v>218</v>
      </c>
      <c r="D37" s="355"/>
      <c r="E37" s="356"/>
      <c r="F37" s="357"/>
      <c r="G37" s="199"/>
      <c r="H37" s="247"/>
    </row>
    <row r="38" spans="2:8" x14ac:dyDescent="0.25">
      <c r="B38" s="124"/>
      <c r="C38" s="149"/>
      <c r="D38" s="149"/>
      <c r="E38" s="199"/>
      <c r="F38" s="199"/>
      <c r="G38" s="199"/>
      <c r="H38" s="247"/>
    </row>
    <row r="39" spans="2:8" ht="15.75" thickBot="1" x14ac:dyDescent="0.3">
      <c r="B39" s="248"/>
      <c r="C39" s="352"/>
      <c r="D39" s="352"/>
      <c r="E39" s="49"/>
      <c r="F39" s="249"/>
      <c r="G39" s="249"/>
      <c r="H39" s="250"/>
    </row>
    <row r="40" spans="2:8" s="13" customFormat="1" ht="65.099999999999994" customHeight="1" x14ac:dyDescent="0.25">
      <c r="B40" s="280"/>
      <c r="C40" s="353"/>
      <c r="D40" s="353"/>
      <c r="E40" s="354"/>
      <c r="F40" s="354"/>
      <c r="G40" s="251"/>
    </row>
    <row r="41" spans="2:8" ht="59.25" customHeight="1" x14ac:dyDescent="0.25">
      <c r="B41" s="280"/>
      <c r="C41" s="277"/>
      <c r="D41" s="277"/>
      <c r="E41" s="12"/>
      <c r="F41" s="12"/>
      <c r="G41" s="251"/>
    </row>
    <row r="42" spans="2:8" ht="50.1" customHeight="1" x14ac:dyDescent="0.25">
      <c r="B42" s="280"/>
      <c r="C42" s="360"/>
      <c r="D42" s="360"/>
      <c r="E42" s="362"/>
      <c r="F42" s="362"/>
      <c r="G42" s="251"/>
    </row>
    <row r="43" spans="2:8" ht="99.95" customHeight="1" x14ac:dyDescent="0.25">
      <c r="B43" s="280"/>
      <c r="C43" s="360"/>
      <c r="D43" s="360"/>
      <c r="E43" s="361"/>
      <c r="F43" s="361"/>
      <c r="G43" s="251"/>
    </row>
    <row r="44" spans="2:8" x14ac:dyDescent="0.25">
      <c r="B44" s="280"/>
      <c r="C44" s="280"/>
      <c r="D44" s="280"/>
      <c r="E44" s="251"/>
      <c r="F44" s="251"/>
      <c r="G44" s="251"/>
    </row>
    <row r="45" spans="2:8" x14ac:dyDescent="0.25">
      <c r="B45" s="280"/>
      <c r="C45" s="353"/>
      <c r="D45" s="353"/>
      <c r="E45" s="251"/>
      <c r="F45" s="251"/>
      <c r="G45" s="251"/>
    </row>
    <row r="46" spans="2:8" ht="50.1" customHeight="1" x14ac:dyDescent="0.25">
      <c r="B46" s="280"/>
      <c r="C46" s="353"/>
      <c r="D46" s="353"/>
      <c r="E46" s="361"/>
      <c r="F46" s="361"/>
      <c r="G46" s="251"/>
    </row>
    <row r="47" spans="2:8" ht="99.95" customHeight="1" x14ac:dyDescent="0.25">
      <c r="B47" s="280"/>
      <c r="C47" s="360"/>
      <c r="D47" s="360"/>
      <c r="E47" s="361"/>
      <c r="F47" s="361"/>
      <c r="G47" s="251"/>
    </row>
    <row r="48" spans="2:8" x14ac:dyDescent="0.25">
      <c r="B48" s="280"/>
      <c r="C48" s="252"/>
      <c r="D48" s="280"/>
      <c r="E48" s="253"/>
      <c r="F48" s="251"/>
      <c r="G48" s="251"/>
    </row>
    <row r="49" spans="2:7" x14ac:dyDescent="0.25">
      <c r="B49" s="280"/>
      <c r="C49" s="252"/>
      <c r="D49" s="252"/>
      <c r="E49" s="253"/>
      <c r="F49" s="253"/>
      <c r="G49" s="254"/>
    </row>
    <row r="50" spans="2:7" x14ac:dyDescent="0.25">
      <c r="B50" s="10"/>
      <c r="C50" s="10"/>
      <c r="D50" s="10"/>
      <c r="E50" s="14"/>
      <c r="F50" s="14"/>
    </row>
    <row r="51" spans="2:7" x14ac:dyDescent="0.25">
      <c r="B51" s="10"/>
      <c r="C51" s="10"/>
      <c r="D51" s="10"/>
      <c r="E51" s="14"/>
      <c r="F51" s="14"/>
    </row>
  </sheetData>
  <mergeCells count="32">
    <mergeCell ref="C3:F3"/>
    <mergeCell ref="E33:F33"/>
    <mergeCell ref="C5:F5"/>
    <mergeCell ref="B4:F4"/>
    <mergeCell ref="C13:D13"/>
    <mergeCell ref="C7:D7"/>
    <mergeCell ref="E10:F10"/>
    <mergeCell ref="C8:F8"/>
    <mergeCell ref="C12:D12"/>
    <mergeCell ref="C35:F35"/>
    <mergeCell ref="C9:D9"/>
    <mergeCell ref="C10:D10"/>
    <mergeCell ref="C22:D22"/>
    <mergeCell ref="C23:D23"/>
    <mergeCell ref="C33:D33"/>
    <mergeCell ref="C32:D32"/>
    <mergeCell ref="C47:D47"/>
    <mergeCell ref="E46:F46"/>
    <mergeCell ref="E47:F47"/>
    <mergeCell ref="E43:F43"/>
    <mergeCell ref="E42:F42"/>
    <mergeCell ref="C42:D42"/>
    <mergeCell ref="C43:D43"/>
    <mergeCell ref="C46:D46"/>
    <mergeCell ref="C45:D45"/>
    <mergeCell ref="C39:D39"/>
    <mergeCell ref="C40:D40"/>
    <mergeCell ref="E40:F40"/>
    <mergeCell ref="C37:D37"/>
    <mergeCell ref="C36:D36"/>
    <mergeCell ref="E37:F37"/>
    <mergeCell ref="E36:F36"/>
  </mergeCells>
  <dataValidations count="2">
    <dataValidation type="whole" allowBlank="1" showInputMessage="1" showErrorMessage="1" sqref="E42 E36 E9">
      <formula1>-999999999</formula1>
      <formula2>999999999</formula2>
    </dataValidation>
    <dataValidation type="list" allowBlank="1" showInputMessage="1" showErrorMessage="1" sqref="E46">
      <formula1>$K$52:$K$53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9"/>
  <sheetViews>
    <sheetView tabSelected="1" topLeftCell="A7" workbookViewId="0">
      <selection activeCell="F7" sqref="F7"/>
    </sheetView>
  </sheetViews>
  <sheetFormatPr defaultRowHeight="15" x14ac:dyDescent="0.25"/>
  <cols>
    <col min="3" max="6" width="30.7109375" customWidth="1"/>
  </cols>
  <sheetData>
    <row r="1" spans="2:7" ht="15.75" thickBot="1" x14ac:dyDescent="0.3"/>
    <row r="2" spans="2:7" ht="15.75" thickBot="1" x14ac:dyDescent="0.3">
      <c r="B2" s="61"/>
      <c r="C2" s="62"/>
      <c r="D2" s="62"/>
      <c r="E2" s="62"/>
      <c r="F2" s="62"/>
      <c r="G2" s="63"/>
    </row>
    <row r="3" spans="2:7" ht="21" thickBot="1" x14ac:dyDescent="0.35">
      <c r="B3" s="64"/>
      <c r="C3" s="365" t="s">
        <v>224</v>
      </c>
      <c r="D3" s="366"/>
      <c r="E3" s="366"/>
      <c r="F3" s="367"/>
      <c r="G3" s="36"/>
    </row>
    <row r="4" spans="2:7" x14ac:dyDescent="0.25">
      <c r="B4" s="378"/>
      <c r="C4" s="379"/>
      <c r="D4" s="379"/>
      <c r="E4" s="379"/>
      <c r="F4" s="379"/>
      <c r="G4" s="36"/>
    </row>
    <row r="5" spans="2:7" x14ac:dyDescent="0.25">
      <c r="B5" s="37"/>
      <c r="C5" s="380"/>
      <c r="D5" s="380"/>
      <c r="E5" s="380"/>
      <c r="F5" s="380"/>
      <c r="G5" s="36"/>
    </row>
    <row r="6" spans="2:7" x14ac:dyDescent="0.25">
      <c r="B6" s="37"/>
      <c r="C6" s="38"/>
      <c r="D6" s="39"/>
      <c r="E6" s="38"/>
      <c r="F6" s="39"/>
      <c r="G6" s="36"/>
    </row>
    <row r="7" spans="2:7" x14ac:dyDescent="0.25">
      <c r="B7" s="37"/>
      <c r="C7" s="377" t="s">
        <v>235</v>
      </c>
      <c r="D7" s="377"/>
      <c r="E7" s="40"/>
      <c r="F7" s="39"/>
      <c r="G7" s="36"/>
    </row>
    <row r="8" spans="2:7" ht="15.75" thickBot="1" x14ac:dyDescent="0.3">
      <c r="B8" s="37"/>
      <c r="C8" s="394" t="s">
        <v>312</v>
      </c>
      <c r="D8" s="394"/>
      <c r="E8" s="394"/>
      <c r="F8" s="394"/>
      <c r="G8" s="36"/>
    </row>
    <row r="9" spans="2:7" ht="15.75" thickBot="1" x14ac:dyDescent="0.3">
      <c r="B9" s="37"/>
      <c r="C9" s="15" t="s">
        <v>237</v>
      </c>
      <c r="D9" s="16" t="s">
        <v>236</v>
      </c>
      <c r="E9" s="395" t="s">
        <v>438</v>
      </c>
      <c r="F9" s="396"/>
      <c r="G9" s="36"/>
    </row>
    <row r="10" spans="2:7" ht="284.25" customHeight="1" x14ac:dyDescent="0.25">
      <c r="B10" s="37"/>
      <c r="C10" s="17" t="s">
        <v>433</v>
      </c>
      <c r="D10" s="17" t="s">
        <v>450</v>
      </c>
      <c r="E10" s="390" t="s">
        <v>529</v>
      </c>
      <c r="F10" s="391"/>
      <c r="G10" s="36"/>
    </row>
    <row r="11" spans="2:7" ht="378.75" customHeight="1" x14ac:dyDescent="0.25">
      <c r="B11" s="37"/>
      <c r="C11" s="18" t="s">
        <v>434</v>
      </c>
      <c r="D11" s="18" t="s">
        <v>449</v>
      </c>
      <c r="E11" s="387" t="s">
        <v>597</v>
      </c>
      <c r="F11" s="388"/>
      <c r="G11" s="36"/>
    </row>
    <row r="12" spans="2:7" ht="188.25" customHeight="1" x14ac:dyDescent="0.25">
      <c r="B12" s="37"/>
      <c r="C12" s="18" t="s">
        <v>435</v>
      </c>
      <c r="D12" s="18" t="s">
        <v>451</v>
      </c>
      <c r="E12" s="387" t="s">
        <v>452</v>
      </c>
      <c r="F12" s="388"/>
      <c r="G12" s="36"/>
    </row>
    <row r="13" spans="2:7" ht="97.5" customHeight="1" x14ac:dyDescent="0.25">
      <c r="B13" s="37"/>
      <c r="C13" s="18" t="s">
        <v>437</v>
      </c>
      <c r="D13" s="18" t="s">
        <v>451</v>
      </c>
      <c r="E13" s="392" t="s">
        <v>453</v>
      </c>
      <c r="F13" s="393"/>
      <c r="G13" s="36"/>
    </row>
    <row r="14" spans="2:7" ht="143.25" customHeight="1" x14ac:dyDescent="0.25">
      <c r="B14" s="37"/>
      <c r="C14" s="18" t="s">
        <v>436</v>
      </c>
      <c r="D14" s="18" t="s">
        <v>451</v>
      </c>
      <c r="E14" s="387" t="s">
        <v>458</v>
      </c>
      <c r="F14" s="388"/>
      <c r="G14" s="36"/>
    </row>
    <row r="15" spans="2:7" ht="30" customHeight="1" x14ac:dyDescent="0.25">
      <c r="B15" s="37"/>
      <c r="C15" s="18"/>
      <c r="D15" s="18"/>
      <c r="E15" s="387"/>
      <c r="F15" s="388"/>
      <c r="G15" s="36"/>
    </row>
    <row r="16" spans="2:7" ht="30" customHeight="1" x14ac:dyDescent="0.25">
      <c r="B16" s="37"/>
      <c r="C16" s="18"/>
      <c r="D16" s="18"/>
      <c r="E16" s="397"/>
      <c r="F16" s="398"/>
      <c r="G16" s="36"/>
    </row>
    <row r="17" spans="2:7" ht="30" customHeight="1" x14ac:dyDescent="0.25">
      <c r="B17" s="37"/>
      <c r="C17" s="18"/>
      <c r="D17" s="18"/>
      <c r="E17" s="397"/>
      <c r="F17" s="398"/>
      <c r="G17" s="36"/>
    </row>
    <row r="18" spans="2:7" ht="30" customHeight="1" x14ac:dyDescent="0.25">
      <c r="B18" s="37"/>
      <c r="C18" s="18"/>
      <c r="D18" s="18"/>
      <c r="E18" s="387"/>
      <c r="F18" s="388"/>
      <c r="G18" s="36"/>
    </row>
    <row r="19" spans="2:7" ht="30" customHeight="1" thickBot="1" x14ac:dyDescent="0.3">
      <c r="B19" s="37"/>
      <c r="C19" s="19"/>
      <c r="D19" s="19"/>
      <c r="E19" s="399"/>
      <c r="F19" s="400"/>
      <c r="G19" s="36"/>
    </row>
    <row r="20" spans="2:7" x14ac:dyDescent="0.25">
      <c r="B20" s="37"/>
      <c r="C20" s="39"/>
      <c r="D20" s="39"/>
      <c r="E20" s="39"/>
      <c r="F20" s="39"/>
      <c r="G20" s="36"/>
    </row>
    <row r="21" spans="2:7" x14ac:dyDescent="0.25">
      <c r="B21" s="37"/>
      <c r="C21" s="389" t="s">
        <v>282</v>
      </c>
      <c r="D21" s="389"/>
      <c r="E21" s="389"/>
      <c r="F21" s="389"/>
      <c r="G21" s="36"/>
    </row>
    <row r="22" spans="2:7" ht="15.75" thickBot="1" x14ac:dyDescent="0.3">
      <c r="B22" s="37"/>
      <c r="C22" s="402" t="s">
        <v>309</v>
      </c>
      <c r="D22" s="402"/>
      <c r="E22" s="402"/>
      <c r="F22" s="402"/>
      <c r="G22" s="36"/>
    </row>
    <row r="23" spans="2:7" ht="15.75" thickBot="1" x14ac:dyDescent="0.3">
      <c r="B23" s="37"/>
      <c r="C23" s="15" t="s">
        <v>237</v>
      </c>
      <c r="D23" s="16" t="s">
        <v>236</v>
      </c>
      <c r="E23" s="395" t="s">
        <v>311</v>
      </c>
      <c r="F23" s="396"/>
      <c r="G23" s="36"/>
    </row>
    <row r="24" spans="2:7" ht="39.950000000000003" customHeight="1" x14ac:dyDescent="0.25">
      <c r="B24" s="37"/>
      <c r="C24" s="17" t="s">
        <v>454</v>
      </c>
      <c r="D24" s="17"/>
      <c r="E24" s="407"/>
      <c r="F24" s="408"/>
      <c r="G24" s="36"/>
    </row>
    <row r="25" spans="2:7" ht="39.950000000000003" customHeight="1" x14ac:dyDescent="0.25">
      <c r="B25" s="37"/>
      <c r="C25" s="18"/>
      <c r="D25" s="18"/>
      <c r="E25" s="397"/>
      <c r="F25" s="398"/>
      <c r="G25" s="36"/>
    </row>
    <row r="26" spans="2:7" ht="39.950000000000003" customHeight="1" x14ac:dyDescent="0.25">
      <c r="B26" s="37"/>
      <c r="C26" s="18"/>
      <c r="D26" s="18"/>
      <c r="E26" s="397"/>
      <c r="F26" s="398"/>
      <c r="G26" s="36"/>
    </row>
    <row r="27" spans="2:7" ht="39.950000000000003" customHeight="1" thickBot="1" x14ac:dyDescent="0.3">
      <c r="B27" s="37"/>
      <c r="C27" s="19"/>
      <c r="D27" s="19"/>
      <c r="E27" s="399"/>
      <c r="F27" s="400"/>
      <c r="G27" s="36"/>
    </row>
    <row r="28" spans="2:7" x14ac:dyDescent="0.25">
      <c r="B28" s="37"/>
      <c r="C28" s="39"/>
      <c r="D28" s="39"/>
      <c r="E28" s="39"/>
      <c r="F28" s="39"/>
      <c r="G28" s="36"/>
    </row>
    <row r="29" spans="2:7" x14ac:dyDescent="0.25">
      <c r="B29" s="37"/>
      <c r="C29" s="39"/>
      <c r="D29" s="39"/>
      <c r="E29" s="39"/>
      <c r="F29" s="39"/>
      <c r="G29" s="36"/>
    </row>
    <row r="30" spans="2:7" ht="31.5" customHeight="1" x14ac:dyDescent="0.25">
      <c r="B30" s="37"/>
      <c r="C30" s="401" t="s">
        <v>281</v>
      </c>
      <c r="D30" s="401"/>
      <c r="E30" s="401"/>
      <c r="F30" s="401"/>
      <c r="G30" s="36"/>
    </row>
    <row r="31" spans="2:7" ht="15.75" thickBot="1" x14ac:dyDescent="0.3">
      <c r="B31" s="37"/>
      <c r="C31" s="394" t="s">
        <v>313</v>
      </c>
      <c r="D31" s="394"/>
      <c r="E31" s="406"/>
      <c r="F31" s="406"/>
      <c r="G31" s="36"/>
    </row>
    <row r="32" spans="2:7" ht="99.95" customHeight="1" thickBot="1" x14ac:dyDescent="0.3">
      <c r="B32" s="37"/>
      <c r="C32" s="403" t="s">
        <v>447</v>
      </c>
      <c r="D32" s="404"/>
      <c r="E32" s="404"/>
      <c r="F32" s="405"/>
      <c r="G32" s="36"/>
    </row>
    <row r="33" spans="2:7" x14ac:dyDescent="0.25">
      <c r="B33" s="37"/>
      <c r="C33" s="39"/>
      <c r="D33" s="39"/>
      <c r="E33" s="39"/>
      <c r="F33" s="39"/>
      <c r="G33" s="36"/>
    </row>
    <row r="34" spans="2:7" x14ac:dyDescent="0.25">
      <c r="B34" s="37"/>
      <c r="C34" s="39"/>
      <c r="D34" s="39"/>
      <c r="E34" s="39"/>
      <c r="F34" s="39"/>
      <c r="G34" s="36"/>
    </row>
    <row r="35" spans="2:7" x14ac:dyDescent="0.25">
      <c r="B35" s="37"/>
      <c r="C35" s="39"/>
      <c r="D35" s="39"/>
      <c r="E35" s="39"/>
      <c r="F35" s="39"/>
      <c r="G35" s="36"/>
    </row>
    <row r="36" spans="2:7" ht="15.75" thickBot="1" x14ac:dyDescent="0.3">
      <c r="B36" s="41"/>
      <c r="C36" s="42"/>
      <c r="D36" s="42"/>
      <c r="E36" s="42"/>
      <c r="F36" s="42"/>
      <c r="G36" s="43"/>
    </row>
    <row r="37" spans="2:7" x14ac:dyDescent="0.25">
      <c r="B37" s="233"/>
      <c r="C37" s="233"/>
      <c r="D37" s="233"/>
      <c r="E37" s="233"/>
      <c r="F37" s="233"/>
      <c r="G37" s="233"/>
    </row>
    <row r="38" spans="2:7" x14ac:dyDescent="0.25">
      <c r="B38" s="233"/>
      <c r="C38" s="233"/>
      <c r="D38" s="233"/>
      <c r="E38" s="233"/>
      <c r="F38" s="233"/>
      <c r="G38" s="233"/>
    </row>
    <row r="39" spans="2:7" x14ac:dyDescent="0.25">
      <c r="B39" s="233"/>
      <c r="C39" s="233"/>
      <c r="D39" s="233"/>
      <c r="E39" s="233"/>
      <c r="F39" s="233"/>
      <c r="G39" s="233"/>
    </row>
    <row r="40" spans="2:7" x14ac:dyDescent="0.25">
      <c r="B40" s="233"/>
      <c r="C40" s="233"/>
      <c r="D40" s="233"/>
      <c r="E40" s="233"/>
      <c r="F40" s="233"/>
      <c r="G40" s="233"/>
    </row>
    <row r="41" spans="2:7" x14ac:dyDescent="0.25">
      <c r="B41" s="233"/>
      <c r="C41" s="233"/>
      <c r="D41" s="233"/>
      <c r="E41" s="233"/>
      <c r="F41" s="233"/>
      <c r="G41" s="233"/>
    </row>
    <row r="42" spans="2:7" x14ac:dyDescent="0.25">
      <c r="B42" s="233"/>
      <c r="C42" s="233"/>
      <c r="D42" s="233"/>
      <c r="E42" s="233"/>
      <c r="F42" s="233"/>
      <c r="G42" s="233"/>
    </row>
    <row r="43" spans="2:7" x14ac:dyDescent="0.25">
      <c r="B43" s="233"/>
      <c r="C43" s="383"/>
      <c r="D43" s="383"/>
      <c r="E43" s="232"/>
      <c r="F43" s="233"/>
      <c r="G43" s="233"/>
    </row>
    <row r="44" spans="2:7" x14ac:dyDescent="0.25">
      <c r="B44" s="233"/>
      <c r="C44" s="383"/>
      <c r="D44" s="383"/>
      <c r="E44" s="232"/>
      <c r="F44" s="233"/>
      <c r="G44" s="233"/>
    </row>
    <row r="45" spans="2:7" x14ac:dyDescent="0.25">
      <c r="B45" s="233"/>
      <c r="C45" s="386"/>
      <c r="D45" s="386"/>
      <c r="E45" s="386"/>
      <c r="F45" s="386"/>
      <c r="G45" s="233"/>
    </row>
    <row r="46" spans="2:7" x14ac:dyDescent="0.25">
      <c r="B46" s="233"/>
      <c r="C46" s="381"/>
      <c r="D46" s="381"/>
      <c r="E46" s="385"/>
      <c r="F46" s="385"/>
      <c r="G46" s="233"/>
    </row>
    <row r="47" spans="2:7" x14ac:dyDescent="0.25">
      <c r="B47" s="233"/>
      <c r="C47" s="381"/>
      <c r="D47" s="381"/>
      <c r="E47" s="382"/>
      <c r="F47" s="382"/>
      <c r="G47" s="233"/>
    </row>
    <row r="48" spans="2:7" x14ac:dyDescent="0.25">
      <c r="B48" s="233"/>
      <c r="C48" s="233"/>
      <c r="D48" s="233"/>
      <c r="E48" s="233"/>
      <c r="F48" s="233"/>
      <c r="G48" s="233"/>
    </row>
    <row r="49" spans="2:7" x14ac:dyDescent="0.25">
      <c r="B49" s="233"/>
      <c r="C49" s="383"/>
      <c r="D49" s="383"/>
      <c r="E49" s="232"/>
      <c r="F49" s="233"/>
      <c r="G49" s="233"/>
    </row>
    <row r="50" spans="2:7" x14ac:dyDescent="0.25">
      <c r="B50" s="233"/>
      <c r="C50" s="383"/>
      <c r="D50" s="383"/>
      <c r="E50" s="384"/>
      <c r="F50" s="384"/>
      <c r="G50" s="233"/>
    </row>
    <row r="51" spans="2:7" x14ac:dyDescent="0.25">
      <c r="B51" s="233"/>
      <c r="C51" s="232"/>
      <c r="D51" s="232"/>
      <c r="E51" s="232"/>
      <c r="F51" s="232"/>
      <c r="G51" s="233"/>
    </row>
    <row r="52" spans="2:7" x14ac:dyDescent="0.25">
      <c r="B52" s="233"/>
      <c r="C52" s="381"/>
      <c r="D52" s="381"/>
      <c r="E52" s="385"/>
      <c r="F52" s="385"/>
      <c r="G52" s="233"/>
    </row>
    <row r="53" spans="2:7" x14ac:dyDescent="0.25">
      <c r="B53" s="233"/>
      <c r="C53" s="381"/>
      <c r="D53" s="381"/>
      <c r="E53" s="382"/>
      <c r="F53" s="382"/>
      <c r="G53" s="233"/>
    </row>
    <row r="54" spans="2:7" x14ac:dyDescent="0.25">
      <c r="B54" s="233"/>
      <c r="C54" s="233"/>
      <c r="D54" s="233"/>
      <c r="E54" s="233"/>
      <c r="F54" s="233"/>
      <c r="G54" s="233"/>
    </row>
    <row r="55" spans="2:7" x14ac:dyDescent="0.25">
      <c r="B55" s="233"/>
      <c r="C55" s="383"/>
      <c r="D55" s="383"/>
      <c r="E55" s="233"/>
      <c r="F55" s="233"/>
      <c r="G55" s="233"/>
    </row>
    <row r="56" spans="2:7" x14ac:dyDescent="0.25">
      <c r="B56" s="233"/>
      <c r="C56" s="383"/>
      <c r="D56" s="383"/>
      <c r="E56" s="382"/>
      <c r="F56" s="382"/>
      <c r="G56" s="233"/>
    </row>
    <row r="57" spans="2:7" x14ac:dyDescent="0.25">
      <c r="B57" s="233"/>
      <c r="C57" s="381"/>
      <c r="D57" s="381"/>
      <c r="E57" s="382"/>
      <c r="F57" s="382"/>
      <c r="G57" s="233"/>
    </row>
    <row r="58" spans="2:7" x14ac:dyDescent="0.25">
      <c r="B58" s="233"/>
      <c r="C58" s="6"/>
      <c r="D58" s="233"/>
      <c r="E58" s="6"/>
      <c r="F58" s="233"/>
      <c r="G58" s="233"/>
    </row>
    <row r="59" spans="2:7" x14ac:dyDescent="0.25">
      <c r="B59" s="233"/>
      <c r="C59" s="6"/>
      <c r="D59" s="6"/>
      <c r="E59" s="6"/>
      <c r="F59" s="6"/>
      <c r="G59" s="7"/>
    </row>
  </sheetData>
  <mergeCells count="46">
    <mergeCell ref="C30:F30"/>
    <mergeCell ref="C31:D31"/>
    <mergeCell ref="C22:F22"/>
    <mergeCell ref="C32:F32"/>
    <mergeCell ref="E31:F31"/>
    <mergeCell ref="E23:F23"/>
    <mergeCell ref="E24:F24"/>
    <mergeCell ref="E25:F25"/>
    <mergeCell ref="E26:F26"/>
    <mergeCell ref="E16:F16"/>
    <mergeCell ref="E17:F17"/>
    <mergeCell ref="E18:F18"/>
    <mergeCell ref="E19:F19"/>
    <mergeCell ref="E27:F27"/>
    <mergeCell ref="E47:F47"/>
    <mergeCell ref="C49:D49"/>
    <mergeCell ref="C3:F3"/>
    <mergeCell ref="E14:F14"/>
    <mergeCell ref="E15:F15"/>
    <mergeCell ref="C21:F21"/>
    <mergeCell ref="C44:D44"/>
    <mergeCell ref="E10:F10"/>
    <mergeCell ref="E11:F11"/>
    <mergeCell ref="E12:F12"/>
    <mergeCell ref="E13:F13"/>
    <mergeCell ref="B4:F4"/>
    <mergeCell ref="C5:F5"/>
    <mergeCell ref="C7:D7"/>
    <mergeCell ref="C8:F8"/>
    <mergeCell ref="E9:F9"/>
    <mergeCell ref="C57:D57"/>
    <mergeCell ref="E57:F57"/>
    <mergeCell ref="C53:D53"/>
    <mergeCell ref="E53:F53"/>
    <mergeCell ref="C43:D43"/>
    <mergeCell ref="C50:D50"/>
    <mergeCell ref="C56:D56"/>
    <mergeCell ref="E56:F56"/>
    <mergeCell ref="C47:D47"/>
    <mergeCell ref="E50:F50"/>
    <mergeCell ref="C52:D52"/>
    <mergeCell ref="E52:F52"/>
    <mergeCell ref="C45:F45"/>
    <mergeCell ref="C46:D46"/>
    <mergeCell ref="E46:F46"/>
    <mergeCell ref="C55:D55"/>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7"/>
  <sheetViews>
    <sheetView view="pageBreakPreview" zoomScale="70" zoomScaleNormal="80" zoomScaleSheetLayoutView="70" workbookViewId="0">
      <selection activeCell="H8" sqref="H8"/>
    </sheetView>
  </sheetViews>
  <sheetFormatPr defaultColWidth="9.140625" defaultRowHeight="15" x14ac:dyDescent="0.25"/>
  <cols>
    <col min="1" max="1" width="3.42578125" style="10" customWidth="1"/>
    <col min="2" max="2" width="15.5703125" style="10" customWidth="1"/>
    <col min="3" max="3" width="4.140625" style="9" customWidth="1"/>
    <col min="4" max="4" width="30.7109375" style="10" customWidth="1"/>
    <col min="5" max="5" width="23" style="10" customWidth="1"/>
    <col min="6" max="6" width="30.7109375" style="10" customWidth="1"/>
    <col min="7" max="7" width="28.42578125" style="10" customWidth="1"/>
    <col min="8" max="8" width="76" style="10" customWidth="1"/>
    <col min="9" max="9" width="5.28515625" style="10" customWidth="1"/>
    <col min="10" max="10" width="3.28515625" style="10" customWidth="1"/>
    <col min="11" max="11" width="9.140625" style="10"/>
    <col min="12" max="12" width="40.7109375" style="10" customWidth="1"/>
    <col min="13" max="16384" width="9.140625" style="10"/>
  </cols>
  <sheetData>
    <row r="1" spans="2:52" ht="15.75" thickBot="1" x14ac:dyDescent="0.3">
      <c r="H1" s="14"/>
      <c r="I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row>
    <row r="2" spans="2:52" ht="15.75" thickBot="1" x14ac:dyDescent="0.3">
      <c r="B2" s="140"/>
      <c r="C2" s="141"/>
      <c r="D2" s="142"/>
      <c r="E2" s="142"/>
      <c r="F2" s="142"/>
      <c r="G2" s="142"/>
      <c r="H2" s="164"/>
      <c r="I2" s="164"/>
      <c r="J2" s="143"/>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row>
    <row r="3" spans="2:52" ht="15.75" thickBot="1" x14ac:dyDescent="0.3">
      <c r="B3" s="80"/>
      <c r="C3" s="415" t="s">
        <v>272</v>
      </c>
      <c r="D3" s="416"/>
      <c r="E3" s="416"/>
      <c r="F3" s="416"/>
      <c r="G3" s="416"/>
      <c r="H3" s="416"/>
      <c r="I3" s="417"/>
      <c r="J3" s="169"/>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row>
    <row r="4" spans="2:52" ht="15" customHeight="1" x14ac:dyDescent="0.25">
      <c r="B4" s="144"/>
      <c r="C4" s="418" t="s">
        <v>225</v>
      </c>
      <c r="D4" s="418"/>
      <c r="E4" s="418"/>
      <c r="F4" s="418"/>
      <c r="G4" s="418"/>
      <c r="H4" s="418"/>
      <c r="I4" s="418"/>
      <c r="J4" s="145"/>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2:52" x14ac:dyDescent="0.25">
      <c r="B5" s="144"/>
      <c r="C5" s="237"/>
      <c r="D5" s="146"/>
      <c r="E5" s="146"/>
      <c r="F5" s="146"/>
      <c r="G5" s="146"/>
      <c r="H5" s="165"/>
      <c r="I5" s="165"/>
      <c r="J5" s="145"/>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pans="2:52" ht="15.75" customHeight="1" x14ac:dyDescent="0.25">
      <c r="B6" s="144"/>
      <c r="C6" s="237"/>
      <c r="D6" s="419" t="s">
        <v>273</v>
      </c>
      <c r="E6" s="419"/>
      <c r="F6" s="419" t="s">
        <v>283</v>
      </c>
      <c r="G6" s="419"/>
      <c r="H6" s="239" t="s">
        <v>284</v>
      </c>
      <c r="I6" s="239" t="s">
        <v>234</v>
      </c>
      <c r="J6" s="145"/>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2:52" ht="21.75" customHeight="1" x14ac:dyDescent="0.25">
      <c r="B7" s="118" t="s">
        <v>488</v>
      </c>
      <c r="C7" s="237"/>
      <c r="D7" s="420" t="s">
        <v>491</v>
      </c>
      <c r="E7" s="420"/>
      <c r="F7" s="420"/>
      <c r="G7" s="420"/>
      <c r="H7" s="420"/>
      <c r="I7" s="420"/>
      <c r="J7" s="14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2:52" ht="195" customHeight="1" x14ac:dyDescent="0.25">
      <c r="B8" s="144"/>
      <c r="C8" s="237"/>
      <c r="D8" s="421" t="s">
        <v>530</v>
      </c>
      <c r="E8" s="421"/>
      <c r="F8" s="421" t="s">
        <v>531</v>
      </c>
      <c r="G8" s="421"/>
      <c r="H8" s="288" t="s">
        <v>591</v>
      </c>
      <c r="I8" s="209" t="s">
        <v>20</v>
      </c>
      <c r="J8" s="145"/>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2:52" ht="20.25" customHeight="1" x14ac:dyDescent="0.25">
      <c r="B9" s="144"/>
      <c r="C9" s="237"/>
      <c r="D9" s="422" t="s">
        <v>479</v>
      </c>
      <c r="E9" s="422"/>
      <c r="F9" s="422"/>
      <c r="G9" s="422"/>
      <c r="H9" s="422"/>
      <c r="I9" s="422"/>
      <c r="J9" s="145"/>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row>
    <row r="10" spans="2:52" ht="408.75" customHeight="1" x14ac:dyDescent="0.25">
      <c r="B10" s="144"/>
      <c r="C10" s="237"/>
      <c r="D10" s="422" t="s">
        <v>480</v>
      </c>
      <c r="E10" s="422"/>
      <c r="F10" s="421" t="s">
        <v>599</v>
      </c>
      <c r="G10" s="421"/>
      <c r="H10" s="288" t="s">
        <v>598</v>
      </c>
      <c r="I10" s="206" t="s">
        <v>20</v>
      </c>
      <c r="J10" s="145"/>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2:52" ht="300" customHeight="1" x14ac:dyDescent="0.25">
      <c r="B11" s="144"/>
      <c r="C11" s="237"/>
      <c r="D11" s="422" t="s">
        <v>481</v>
      </c>
      <c r="E11" s="422"/>
      <c r="F11" s="422" t="s">
        <v>329</v>
      </c>
      <c r="G11" s="422"/>
      <c r="H11" s="288" t="s">
        <v>613</v>
      </c>
      <c r="I11" s="238" t="s">
        <v>20</v>
      </c>
      <c r="J11" s="145"/>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row>
    <row r="12" spans="2:52" s="9" customFormat="1" ht="164.25" customHeight="1" x14ac:dyDescent="0.25">
      <c r="B12" s="236"/>
      <c r="C12" s="230"/>
      <c r="D12" s="422" t="s">
        <v>482</v>
      </c>
      <c r="E12" s="422"/>
      <c r="F12" s="423" t="s">
        <v>532</v>
      </c>
      <c r="G12" s="424"/>
      <c r="H12" s="288" t="s">
        <v>600</v>
      </c>
      <c r="I12" s="206" t="s">
        <v>20</v>
      </c>
      <c r="J12" s="148"/>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2:52" s="161" customFormat="1" ht="18.75" customHeight="1" x14ac:dyDescent="0.25">
      <c r="B13" s="162"/>
      <c r="C13" s="239"/>
      <c r="D13" s="414" t="s">
        <v>492</v>
      </c>
      <c r="E13" s="414"/>
      <c r="F13" s="414"/>
      <c r="G13" s="414"/>
      <c r="H13" s="414"/>
      <c r="I13" s="414"/>
      <c r="J13" s="163"/>
    </row>
    <row r="14" spans="2:52" s="161" customFormat="1" ht="167.25" customHeight="1" x14ac:dyDescent="0.25">
      <c r="B14" s="162"/>
      <c r="C14" s="239"/>
      <c r="D14" s="414" t="s">
        <v>485</v>
      </c>
      <c r="E14" s="414"/>
      <c r="F14" s="414" t="s">
        <v>483</v>
      </c>
      <c r="G14" s="414"/>
      <c r="H14" s="240" t="s">
        <v>533</v>
      </c>
      <c r="I14" s="244" t="s">
        <v>20</v>
      </c>
      <c r="J14" s="163"/>
    </row>
    <row r="15" spans="2:52" s="161" customFormat="1" ht="363" customHeight="1" x14ac:dyDescent="0.25">
      <c r="B15" s="162"/>
      <c r="C15" s="239"/>
      <c r="D15" s="414" t="s">
        <v>484</v>
      </c>
      <c r="E15" s="414"/>
      <c r="F15" s="411" t="s">
        <v>601</v>
      </c>
      <c r="G15" s="411"/>
      <c r="H15" s="207" t="s">
        <v>614</v>
      </c>
      <c r="I15" s="244" t="s">
        <v>20</v>
      </c>
      <c r="J15" s="163"/>
    </row>
    <row r="16" spans="2:52" s="161" customFormat="1" ht="60.75" customHeight="1" x14ac:dyDescent="0.25">
      <c r="B16" s="162"/>
      <c r="C16" s="239"/>
      <c r="D16" s="409" t="s">
        <v>534</v>
      </c>
      <c r="E16" s="410"/>
      <c r="F16" s="409" t="s">
        <v>535</v>
      </c>
      <c r="G16" s="410"/>
      <c r="H16" s="207" t="s">
        <v>592</v>
      </c>
      <c r="I16" s="289" t="s">
        <v>20</v>
      </c>
      <c r="J16" s="163"/>
    </row>
    <row r="17" spans="2:52" s="161" customFormat="1" ht="106.5" customHeight="1" x14ac:dyDescent="0.25">
      <c r="B17" s="162"/>
      <c r="C17" s="239"/>
      <c r="D17" s="409" t="s">
        <v>536</v>
      </c>
      <c r="E17" s="410"/>
      <c r="F17" s="409" t="s">
        <v>537</v>
      </c>
      <c r="G17" s="410"/>
      <c r="H17" s="207" t="s">
        <v>615</v>
      </c>
      <c r="I17" s="289" t="s">
        <v>20</v>
      </c>
      <c r="J17" s="163"/>
    </row>
    <row r="18" spans="2:52" s="9" customFormat="1" ht="18.75" customHeight="1" x14ac:dyDescent="0.25">
      <c r="B18" s="236"/>
      <c r="C18" s="230"/>
      <c r="D18" s="411" t="s">
        <v>602</v>
      </c>
      <c r="E18" s="411"/>
      <c r="F18" s="411"/>
      <c r="G18" s="411"/>
      <c r="H18" s="411"/>
      <c r="I18" s="411"/>
      <c r="J18" s="148"/>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row>
    <row r="19" spans="2:52" s="9" customFormat="1" ht="212.25" customHeight="1" x14ac:dyDescent="0.25">
      <c r="B19" s="236"/>
      <c r="C19" s="230"/>
      <c r="D19" s="411" t="s">
        <v>486</v>
      </c>
      <c r="E19" s="411"/>
      <c r="F19" s="411" t="s">
        <v>538</v>
      </c>
      <c r="G19" s="411"/>
      <c r="H19" s="207" t="s">
        <v>616</v>
      </c>
      <c r="I19" s="207" t="s">
        <v>20</v>
      </c>
      <c r="J19" s="148"/>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row>
    <row r="20" spans="2:52" s="9" customFormat="1" ht="175.5" customHeight="1" x14ac:dyDescent="0.25">
      <c r="B20" s="236"/>
      <c r="C20" s="230"/>
      <c r="D20" s="412" t="s">
        <v>487</v>
      </c>
      <c r="E20" s="413"/>
      <c r="F20" s="411" t="s">
        <v>539</v>
      </c>
      <c r="G20" s="411"/>
      <c r="H20" s="207" t="s">
        <v>540</v>
      </c>
      <c r="I20" s="289" t="s">
        <v>20</v>
      </c>
      <c r="J20" s="148"/>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row>
    <row r="21" spans="2:52" s="9" customFormat="1" ht="384.75" customHeight="1" x14ac:dyDescent="0.25">
      <c r="B21" s="265"/>
      <c r="C21" s="264"/>
      <c r="D21" s="290"/>
      <c r="E21" s="291"/>
      <c r="F21" s="409" t="s">
        <v>589</v>
      </c>
      <c r="G21" s="410"/>
      <c r="H21" s="207" t="s">
        <v>590</v>
      </c>
      <c r="I21" s="289" t="s">
        <v>20</v>
      </c>
      <c r="J21" s="148"/>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row>
    <row r="22" spans="2:52" s="9" customFormat="1" ht="138" customHeight="1" x14ac:dyDescent="0.25">
      <c r="B22" s="236"/>
      <c r="C22" s="230"/>
      <c r="D22" s="436" t="s">
        <v>489</v>
      </c>
      <c r="E22" s="437"/>
      <c r="F22" s="436" t="s">
        <v>490</v>
      </c>
      <c r="G22" s="437"/>
      <c r="H22" s="240" t="s">
        <v>330</v>
      </c>
      <c r="I22" s="244" t="s">
        <v>20</v>
      </c>
      <c r="J22" s="148"/>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2:52" s="9" customFormat="1" ht="30.75" customHeight="1" thickBot="1" x14ac:dyDescent="0.3">
      <c r="B23" s="236"/>
      <c r="C23" s="231" t="s">
        <v>226</v>
      </c>
      <c r="D23" s="149"/>
      <c r="E23" s="149"/>
      <c r="F23" s="149"/>
      <c r="G23" s="149"/>
      <c r="H23" s="150" t="s">
        <v>276</v>
      </c>
      <c r="I23" s="208" t="s">
        <v>20</v>
      </c>
      <c r="J23" s="148"/>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row>
    <row r="24" spans="2:52" s="9" customFormat="1" ht="30.75" customHeight="1" thickBot="1" x14ac:dyDescent="0.3">
      <c r="B24" s="236"/>
      <c r="C24" s="231"/>
      <c r="D24" s="56"/>
      <c r="E24" s="110" t="s">
        <v>321</v>
      </c>
      <c r="F24" s="149"/>
      <c r="G24" s="149"/>
      <c r="H24" s="149"/>
      <c r="I24" s="149"/>
      <c r="J24" s="148"/>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row>
    <row r="25" spans="2:52" s="9" customFormat="1" ht="22.5" customHeight="1" thickBot="1" x14ac:dyDescent="0.3">
      <c r="B25" s="236"/>
      <c r="C25" s="231"/>
      <c r="D25" s="152" t="s">
        <v>60</v>
      </c>
      <c r="E25" s="428" t="s">
        <v>432</v>
      </c>
      <c r="F25" s="429"/>
      <c r="G25" s="429"/>
      <c r="H25" s="430"/>
      <c r="I25" s="149"/>
      <c r="J25" s="148"/>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row>
    <row r="26" spans="2:52" s="9" customFormat="1" ht="22.5" customHeight="1" thickBot="1" x14ac:dyDescent="0.3">
      <c r="B26" s="236"/>
      <c r="C26" s="231"/>
      <c r="D26" s="152" t="s">
        <v>62</v>
      </c>
      <c r="E26" s="438" t="s">
        <v>410</v>
      </c>
      <c r="F26" s="433"/>
      <c r="G26" s="433"/>
      <c r="H26" s="434"/>
      <c r="I26" s="149"/>
      <c r="J26" s="148"/>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row>
    <row r="27" spans="2:52" s="9" customFormat="1" ht="15.75" customHeight="1" x14ac:dyDescent="0.25">
      <c r="B27" s="236"/>
      <c r="C27" s="231"/>
      <c r="D27" s="149"/>
      <c r="E27" s="149"/>
      <c r="F27" s="149"/>
      <c r="G27" s="149"/>
      <c r="H27" s="149"/>
      <c r="I27" s="149"/>
      <c r="J27" s="148"/>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row>
    <row r="28" spans="2:52" s="9" customFormat="1" ht="24.75" customHeight="1" thickBot="1" x14ac:dyDescent="0.3">
      <c r="B28" s="439" t="s">
        <v>226</v>
      </c>
      <c r="C28" s="440"/>
      <c r="D28" s="440"/>
      <c r="E28" s="440"/>
      <c r="F28" s="440"/>
      <c r="G28" s="440"/>
      <c r="H28" s="440"/>
      <c r="I28" s="165"/>
      <c r="J28" s="148"/>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row>
    <row r="29" spans="2:52" ht="15" customHeight="1" x14ac:dyDescent="0.25">
      <c r="B29" s="236"/>
      <c r="C29" s="78"/>
      <c r="D29" s="441" t="s">
        <v>603</v>
      </c>
      <c r="E29" s="442"/>
      <c r="F29" s="442"/>
      <c r="G29" s="442"/>
      <c r="H29" s="442"/>
      <c r="I29" s="443"/>
      <c r="J29" s="34"/>
      <c r="K29" s="11"/>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row>
    <row r="30" spans="2:52" ht="15.75" customHeight="1" x14ac:dyDescent="0.25">
      <c r="B30" s="236"/>
      <c r="C30" s="32"/>
      <c r="D30" s="444"/>
      <c r="E30" s="445"/>
      <c r="F30" s="445"/>
      <c r="G30" s="445"/>
      <c r="H30" s="445"/>
      <c r="I30" s="446"/>
      <c r="J30" s="148"/>
      <c r="K30" s="11"/>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row>
    <row r="31" spans="2:52" ht="78.75" customHeight="1" x14ac:dyDescent="0.25">
      <c r="B31" s="236"/>
      <c r="C31" s="77"/>
      <c r="D31" s="444"/>
      <c r="E31" s="445"/>
      <c r="F31" s="445"/>
      <c r="G31" s="445"/>
      <c r="H31" s="445"/>
      <c r="I31" s="446"/>
      <c r="J31" s="148"/>
      <c r="K31" s="11"/>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row>
    <row r="32" spans="2:52" ht="3" hidden="1" customHeight="1" x14ac:dyDescent="0.25">
      <c r="B32" s="236"/>
      <c r="C32" s="77"/>
      <c r="D32" s="447"/>
      <c r="E32" s="448"/>
      <c r="F32" s="448"/>
      <c r="G32" s="448"/>
      <c r="H32" s="448"/>
      <c r="I32" s="449"/>
      <c r="J32" s="148"/>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row>
    <row r="33" spans="2:52" ht="15.75" customHeight="1" x14ac:dyDescent="0.25">
      <c r="B33" s="236"/>
      <c r="C33" s="237"/>
      <c r="D33" s="78"/>
      <c r="E33" s="78"/>
      <c r="F33" s="78"/>
      <c r="G33" s="78"/>
      <c r="H33" s="165"/>
      <c r="I33" s="165"/>
      <c r="J33" s="148"/>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row>
    <row r="34" spans="2:52" ht="29.25" thickBot="1" x14ac:dyDescent="0.3">
      <c r="B34" s="236"/>
      <c r="C34" s="237"/>
      <c r="D34" s="425" t="s">
        <v>273</v>
      </c>
      <c r="E34" s="425"/>
      <c r="F34" s="425" t="s">
        <v>283</v>
      </c>
      <c r="G34" s="425"/>
      <c r="H34" s="239" t="s">
        <v>284</v>
      </c>
      <c r="I34" s="239" t="s">
        <v>234</v>
      </c>
      <c r="J34" s="148"/>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row>
    <row r="35" spans="2:52" ht="276" customHeight="1" thickBot="1" x14ac:dyDescent="0.3">
      <c r="B35" s="124" t="s">
        <v>271</v>
      </c>
      <c r="C35" s="237"/>
      <c r="D35" s="431" t="s">
        <v>541</v>
      </c>
      <c r="E35" s="432"/>
      <c r="F35" s="431" t="s">
        <v>542</v>
      </c>
      <c r="G35" s="432"/>
      <c r="H35" s="292" t="s">
        <v>611</v>
      </c>
      <c r="I35" s="166" t="s">
        <v>20</v>
      </c>
      <c r="J35" s="148"/>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row>
    <row r="36" spans="2:52" ht="165" customHeight="1" thickBot="1" x14ac:dyDescent="0.3">
      <c r="B36" s="236"/>
      <c r="C36" s="237"/>
      <c r="D36" s="431" t="s">
        <v>543</v>
      </c>
      <c r="E36" s="432"/>
      <c r="F36" s="431" t="s">
        <v>411</v>
      </c>
      <c r="G36" s="432"/>
      <c r="H36" s="147" t="s">
        <v>544</v>
      </c>
      <c r="I36" s="166" t="s">
        <v>20</v>
      </c>
      <c r="J36" s="148"/>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row>
    <row r="37" spans="2:52" ht="108.75" customHeight="1" thickBot="1" x14ac:dyDescent="0.3">
      <c r="B37" s="236"/>
      <c r="C37" s="237"/>
      <c r="D37" s="234" t="s">
        <v>545</v>
      </c>
      <c r="E37" s="235"/>
      <c r="F37" s="234" t="s">
        <v>412</v>
      </c>
      <c r="G37" s="235"/>
      <c r="H37" s="293" t="s">
        <v>604</v>
      </c>
      <c r="I37" s="166" t="s">
        <v>20</v>
      </c>
      <c r="J37" s="148"/>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row>
    <row r="38" spans="2:52" ht="251.25" customHeight="1" thickBot="1" x14ac:dyDescent="0.3">
      <c r="B38" s="236"/>
      <c r="C38" s="237"/>
      <c r="D38" s="431" t="s">
        <v>546</v>
      </c>
      <c r="E38" s="432"/>
      <c r="F38" s="431" t="s">
        <v>547</v>
      </c>
      <c r="G38" s="432"/>
      <c r="H38" s="293" t="s">
        <v>612</v>
      </c>
      <c r="I38" s="166" t="s">
        <v>20</v>
      </c>
      <c r="J38" s="148"/>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row>
    <row r="39" spans="2:52" ht="15.75" customHeight="1" thickBot="1" x14ac:dyDescent="0.3">
      <c r="B39" s="236"/>
      <c r="C39" s="32"/>
      <c r="D39" s="237"/>
      <c r="E39" s="237"/>
      <c r="F39" s="237"/>
      <c r="G39" s="237"/>
      <c r="H39" s="150" t="s">
        <v>276</v>
      </c>
      <c r="I39" s="153" t="s">
        <v>445</v>
      </c>
      <c r="J39" s="148"/>
      <c r="K39" s="11"/>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row>
    <row r="40" spans="2:52" ht="19.5" customHeight="1" thickBot="1" x14ac:dyDescent="0.3">
      <c r="B40" s="237"/>
      <c r="C40" s="230"/>
      <c r="D40" s="56"/>
      <c r="E40" s="110" t="s">
        <v>321</v>
      </c>
      <c r="F40" s="237"/>
      <c r="G40" s="237"/>
      <c r="H40" s="154"/>
      <c r="I40" s="237"/>
      <c r="J40" s="148"/>
      <c r="K40" s="11"/>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row>
    <row r="41" spans="2:52" ht="18.75" customHeight="1" thickBot="1" x14ac:dyDescent="0.3">
      <c r="B41" s="237"/>
      <c r="C41" s="230"/>
      <c r="D41" s="152" t="s">
        <v>60</v>
      </c>
      <c r="E41" s="433" t="s">
        <v>548</v>
      </c>
      <c r="F41" s="433"/>
      <c r="G41" s="433"/>
      <c r="H41" s="434"/>
      <c r="I41" s="237"/>
      <c r="J41" s="148"/>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row>
    <row r="42" spans="2:52" ht="18.75" customHeight="1" thickBot="1" x14ac:dyDescent="0.3">
      <c r="B42" s="237"/>
      <c r="C42" s="230"/>
      <c r="D42" s="152" t="s">
        <v>62</v>
      </c>
      <c r="E42" s="435" t="s">
        <v>457</v>
      </c>
      <c r="F42" s="433"/>
      <c r="G42" s="433"/>
      <c r="H42" s="434"/>
      <c r="I42" s="237"/>
      <c r="J42" s="148"/>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row>
    <row r="43" spans="2:52" ht="18.75" customHeight="1" x14ac:dyDescent="0.25">
      <c r="B43" s="236"/>
      <c r="C43" s="237"/>
      <c r="D43" s="237"/>
      <c r="E43" s="237"/>
      <c r="F43" s="237"/>
      <c r="G43" s="237"/>
      <c r="H43" s="154"/>
      <c r="I43" s="237"/>
      <c r="J43" s="148"/>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row>
    <row r="44" spans="2:52" ht="29.25" thickBot="1" x14ac:dyDescent="0.3">
      <c r="B44" s="236"/>
      <c r="C44" s="237"/>
      <c r="D44" s="425" t="s">
        <v>273</v>
      </c>
      <c r="E44" s="425"/>
      <c r="F44" s="425" t="s">
        <v>283</v>
      </c>
      <c r="G44" s="425"/>
      <c r="H44" s="239" t="s">
        <v>284</v>
      </c>
      <c r="I44" s="239" t="s">
        <v>234</v>
      </c>
      <c r="J44" s="148"/>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row>
    <row r="45" spans="2:52" ht="23.25" customHeight="1" thickBot="1" x14ac:dyDescent="0.3">
      <c r="B45" s="236" t="s">
        <v>325</v>
      </c>
      <c r="C45" s="237"/>
      <c r="D45" s="426" t="s">
        <v>448</v>
      </c>
      <c r="E45" s="427"/>
      <c r="F45" s="426"/>
      <c r="G45" s="427"/>
      <c r="H45" s="167"/>
      <c r="I45" s="167"/>
      <c r="J45" s="148"/>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row>
    <row r="46" spans="2:52" ht="23.25" customHeight="1" thickBot="1" x14ac:dyDescent="0.3">
      <c r="B46" s="236"/>
      <c r="C46" s="237"/>
      <c r="D46" s="426"/>
      <c r="E46" s="427"/>
      <c r="F46" s="426"/>
      <c r="G46" s="427"/>
      <c r="H46" s="167"/>
      <c r="I46" s="167"/>
      <c r="J46" s="148"/>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row>
    <row r="47" spans="2:52" ht="23.25" customHeight="1" thickBot="1" x14ac:dyDescent="0.3">
      <c r="B47" s="236"/>
      <c r="C47" s="237"/>
      <c r="D47" s="426"/>
      <c r="E47" s="427"/>
      <c r="F47" s="426"/>
      <c r="G47" s="427"/>
      <c r="H47" s="167"/>
      <c r="I47" s="167"/>
      <c r="J47" s="148"/>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row>
    <row r="48" spans="2:52" ht="15.75" thickBot="1" x14ac:dyDescent="0.3">
      <c r="B48" s="236"/>
      <c r="C48" s="237"/>
      <c r="D48" s="237"/>
      <c r="E48" s="237"/>
      <c r="F48" s="237"/>
      <c r="G48" s="237"/>
      <c r="H48" s="150" t="s">
        <v>276</v>
      </c>
      <c r="I48" s="151"/>
      <c r="J48" s="148"/>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row>
    <row r="49" spans="2:52" ht="15.75" thickBot="1" x14ac:dyDescent="0.3">
      <c r="B49" s="236"/>
      <c r="C49" s="237"/>
      <c r="D49" s="56"/>
      <c r="E49" s="110" t="s">
        <v>321</v>
      </c>
      <c r="F49" s="237"/>
      <c r="G49" s="237"/>
      <c r="H49" s="154"/>
      <c r="I49" s="237"/>
      <c r="J49" s="148"/>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row>
    <row r="50" spans="2:52" ht="15" customHeight="1" thickBot="1" x14ac:dyDescent="0.3">
      <c r="B50" s="236"/>
      <c r="C50" s="168"/>
      <c r="D50" s="152" t="s">
        <v>60</v>
      </c>
      <c r="E50" s="454"/>
      <c r="F50" s="433"/>
      <c r="G50" s="433"/>
      <c r="H50" s="434"/>
      <c r="I50" s="237"/>
      <c r="J50" s="148"/>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row>
    <row r="51" spans="2:52" s="9" customFormat="1" ht="15" customHeight="1" thickBot="1" x14ac:dyDescent="0.3">
      <c r="B51" s="236"/>
      <c r="C51" s="35"/>
      <c r="D51" s="152" t="s">
        <v>62</v>
      </c>
      <c r="E51" s="454"/>
      <c r="F51" s="433"/>
      <c r="G51" s="433"/>
      <c r="H51" s="434"/>
      <c r="I51" s="237"/>
      <c r="J51" s="148"/>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row>
    <row r="52" spans="2:52" s="9" customFormat="1" ht="15" customHeight="1" thickBot="1" x14ac:dyDescent="0.3">
      <c r="B52" s="236"/>
      <c r="C52" s="237"/>
      <c r="D52" s="152"/>
      <c r="E52" s="237"/>
      <c r="F52" s="237"/>
      <c r="G52" s="237"/>
      <c r="H52" s="237"/>
      <c r="I52" s="237"/>
      <c r="J52" s="148"/>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row>
    <row r="53" spans="2:52" s="9" customFormat="1" ht="139.5" customHeight="1" thickBot="1" x14ac:dyDescent="0.3">
      <c r="B53" s="236"/>
      <c r="C53" s="237"/>
      <c r="D53" s="457" t="s">
        <v>285</v>
      </c>
      <c r="E53" s="457"/>
      <c r="F53" s="458" t="s">
        <v>617</v>
      </c>
      <c r="G53" s="459"/>
      <c r="H53" s="459"/>
      <c r="I53" s="460"/>
      <c r="J53" s="148"/>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row>
    <row r="54" spans="2:52" ht="19.5" customHeight="1" thickBot="1" x14ac:dyDescent="0.3">
      <c r="B54" s="144"/>
      <c r="C54" s="237"/>
      <c r="D54" s="146"/>
      <c r="E54" s="146"/>
      <c r="F54" s="146"/>
      <c r="G54" s="59" t="s">
        <v>227</v>
      </c>
      <c r="H54" s="165"/>
      <c r="I54" s="165"/>
      <c r="J54" s="145"/>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row>
    <row r="55" spans="2:52" ht="30.75" customHeight="1" x14ac:dyDescent="0.25">
      <c r="B55" s="144"/>
      <c r="C55" s="237"/>
      <c r="D55" s="146"/>
      <c r="E55" s="146"/>
      <c r="F55" s="146"/>
      <c r="G55" s="155" t="s">
        <v>228</v>
      </c>
      <c r="H55" s="455" t="s">
        <v>274</v>
      </c>
      <c r="I55" s="456"/>
      <c r="J55" s="145"/>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row>
    <row r="56" spans="2:52" x14ac:dyDescent="0.25">
      <c r="B56" s="144"/>
      <c r="C56" s="237"/>
      <c r="D56" s="146"/>
      <c r="E56" s="146"/>
      <c r="F56" s="146"/>
      <c r="G56" s="156" t="s">
        <v>229</v>
      </c>
      <c r="H56" s="450" t="s">
        <v>275</v>
      </c>
      <c r="I56" s="451"/>
      <c r="J56" s="145"/>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row>
    <row r="57" spans="2:52" x14ac:dyDescent="0.25">
      <c r="B57" s="144"/>
      <c r="C57" s="237"/>
      <c r="D57" s="146"/>
      <c r="E57" s="146"/>
      <c r="F57" s="146"/>
      <c r="G57" s="156" t="s">
        <v>230</v>
      </c>
      <c r="H57" s="450" t="s">
        <v>263</v>
      </c>
      <c r="I57" s="451"/>
      <c r="J57" s="145"/>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row>
    <row r="58" spans="2:52" ht="30.75" thickBot="1" x14ac:dyDescent="0.3">
      <c r="B58" s="158"/>
      <c r="C58" s="159"/>
      <c r="D58" s="146"/>
      <c r="E58" s="146"/>
      <c r="F58" s="146"/>
      <c r="G58" s="156" t="s">
        <v>231</v>
      </c>
      <c r="H58" s="450" t="s">
        <v>262</v>
      </c>
      <c r="I58" s="451"/>
      <c r="J58" s="160"/>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row>
    <row r="59" spans="2:52" ht="50.1" customHeight="1" x14ac:dyDescent="0.25">
      <c r="C59" s="14"/>
      <c r="D59" s="146"/>
      <c r="E59" s="146"/>
      <c r="F59" s="146"/>
      <c r="G59" s="156" t="s">
        <v>232</v>
      </c>
      <c r="H59" s="450" t="s">
        <v>260</v>
      </c>
      <c r="I59" s="451"/>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row>
    <row r="60" spans="2:52" ht="50.1" customHeight="1" thickBot="1" x14ac:dyDescent="0.3">
      <c r="C60" s="14"/>
      <c r="D60" s="146"/>
      <c r="E60" s="146"/>
      <c r="F60" s="146"/>
      <c r="G60" s="157" t="s">
        <v>233</v>
      </c>
      <c r="H60" s="452" t="s">
        <v>261</v>
      </c>
      <c r="I60" s="453"/>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row>
    <row r="61" spans="2:52" ht="50.1" customHeight="1" x14ac:dyDescent="0.25">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row>
    <row r="62" spans="2:52" x14ac:dyDescent="0.25">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row>
    <row r="63" spans="2:52" x14ac:dyDescent="0.25">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row>
    <row r="64" spans="2:52" x14ac:dyDescent="0.25">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row>
    <row r="65" spans="1:52" x14ac:dyDescent="0.25">
      <c r="A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row>
    <row r="66" spans="1:52"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row>
    <row r="67" spans="1:52"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row>
    <row r="68" spans="1:52"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row>
    <row r="69" spans="1:52" x14ac:dyDescent="0.25">
      <c r="A69" s="14"/>
      <c r="B69" s="14"/>
      <c r="C69" s="14"/>
      <c r="D69" s="14"/>
      <c r="E69" s="14"/>
      <c r="F69" s="14"/>
      <c r="G69" s="14"/>
      <c r="H69" s="14"/>
      <c r="I69" s="14"/>
      <c r="J69" s="14"/>
      <c r="K69" s="14"/>
    </row>
    <row r="70" spans="1:52" x14ac:dyDescent="0.25">
      <c r="A70" s="14"/>
      <c r="B70" s="14"/>
      <c r="C70" s="14"/>
      <c r="D70" s="14"/>
      <c r="E70" s="14"/>
      <c r="F70" s="14"/>
      <c r="G70" s="14"/>
      <c r="H70" s="14"/>
      <c r="I70" s="14"/>
      <c r="J70" s="14"/>
      <c r="K70" s="14"/>
    </row>
    <row r="71" spans="1:52" x14ac:dyDescent="0.25">
      <c r="A71" s="14"/>
      <c r="B71" s="14"/>
      <c r="C71" s="14"/>
      <c r="D71" s="14"/>
      <c r="E71" s="14"/>
      <c r="F71" s="14"/>
      <c r="G71" s="14"/>
      <c r="H71" s="14"/>
      <c r="I71" s="14"/>
      <c r="J71" s="14"/>
      <c r="K71" s="14"/>
    </row>
    <row r="72" spans="1:52" x14ac:dyDescent="0.25">
      <c r="A72" s="14"/>
      <c r="B72" s="14"/>
      <c r="C72" s="14"/>
      <c r="D72" s="14"/>
      <c r="E72" s="14"/>
      <c r="F72" s="14"/>
      <c r="G72" s="14"/>
      <c r="H72" s="14"/>
      <c r="I72" s="14"/>
      <c r="J72" s="14"/>
      <c r="K72" s="14"/>
    </row>
    <row r="73" spans="1:52" x14ac:dyDescent="0.25">
      <c r="A73" s="14"/>
      <c r="B73" s="14"/>
      <c r="C73" s="14"/>
      <c r="D73" s="14"/>
      <c r="E73" s="14"/>
      <c r="F73" s="14"/>
      <c r="G73" s="14"/>
      <c r="H73" s="14"/>
      <c r="I73" s="14"/>
      <c r="J73" s="14"/>
      <c r="K73" s="14"/>
    </row>
    <row r="74" spans="1:52" x14ac:dyDescent="0.25">
      <c r="A74" s="14"/>
      <c r="B74" s="14"/>
      <c r="C74" s="14"/>
      <c r="D74" s="14"/>
      <c r="E74" s="14"/>
      <c r="F74" s="14"/>
      <c r="G74" s="14"/>
      <c r="H74" s="14"/>
      <c r="I74" s="14"/>
      <c r="J74" s="14"/>
      <c r="K74" s="14"/>
    </row>
    <row r="75" spans="1:52" x14ac:dyDescent="0.25">
      <c r="A75" s="14"/>
      <c r="B75" s="14"/>
      <c r="C75" s="14"/>
      <c r="D75" s="14"/>
      <c r="E75" s="14"/>
      <c r="F75" s="14"/>
      <c r="G75" s="14"/>
      <c r="H75" s="14"/>
      <c r="I75" s="14"/>
      <c r="J75" s="14"/>
      <c r="K75" s="14"/>
    </row>
    <row r="76" spans="1:52" x14ac:dyDescent="0.25">
      <c r="A76" s="14"/>
      <c r="B76" s="14"/>
      <c r="C76" s="14"/>
      <c r="D76" s="14"/>
      <c r="E76" s="14"/>
      <c r="F76" s="14"/>
      <c r="G76" s="14"/>
      <c r="H76" s="14"/>
      <c r="I76" s="14"/>
      <c r="J76" s="14"/>
      <c r="K76" s="14"/>
    </row>
    <row r="77" spans="1:52" x14ac:dyDescent="0.25">
      <c r="A77" s="14"/>
      <c r="B77" s="14"/>
      <c r="C77" s="14"/>
      <c r="D77" s="14"/>
      <c r="E77" s="14"/>
      <c r="F77" s="14"/>
      <c r="G77" s="14"/>
      <c r="H77" s="14"/>
      <c r="I77" s="14"/>
      <c r="J77" s="14"/>
      <c r="K77" s="14"/>
    </row>
    <row r="78" spans="1:52" x14ac:dyDescent="0.25">
      <c r="A78" s="14"/>
      <c r="B78" s="14"/>
      <c r="C78" s="14"/>
      <c r="D78" s="14"/>
      <c r="E78" s="14"/>
      <c r="F78" s="14"/>
      <c r="G78" s="14"/>
      <c r="H78" s="14"/>
      <c r="I78" s="14"/>
      <c r="J78" s="14"/>
      <c r="K78" s="14"/>
    </row>
    <row r="79" spans="1:52" x14ac:dyDescent="0.25">
      <c r="A79" s="14"/>
      <c r="B79" s="14"/>
      <c r="C79" s="14"/>
      <c r="D79" s="14"/>
      <c r="E79" s="14"/>
      <c r="F79" s="14"/>
      <c r="G79" s="14"/>
      <c r="H79" s="14"/>
      <c r="I79" s="14"/>
      <c r="J79" s="14"/>
      <c r="K79" s="14"/>
    </row>
    <row r="80" spans="1:52" x14ac:dyDescent="0.25">
      <c r="A80" s="14"/>
      <c r="B80" s="14"/>
      <c r="C80" s="14"/>
      <c r="D80" s="14"/>
      <c r="E80" s="14"/>
      <c r="F80" s="14"/>
      <c r="G80" s="14"/>
      <c r="H80" s="14"/>
      <c r="I80" s="14"/>
      <c r="J80" s="14"/>
      <c r="K80" s="14"/>
    </row>
    <row r="81" spans="1:11" x14ac:dyDescent="0.25">
      <c r="A81" s="14"/>
      <c r="B81" s="14"/>
      <c r="C81" s="14"/>
      <c r="D81" s="14"/>
      <c r="E81" s="14"/>
      <c r="F81" s="14"/>
      <c r="G81" s="14"/>
      <c r="H81" s="14"/>
      <c r="I81" s="14"/>
      <c r="J81" s="14"/>
      <c r="K81" s="14"/>
    </row>
    <row r="82" spans="1:11" x14ac:dyDescent="0.25">
      <c r="A82" s="14"/>
      <c r="B82" s="14"/>
      <c r="C82" s="14"/>
      <c r="D82" s="14"/>
      <c r="E82" s="14"/>
      <c r="F82" s="14"/>
      <c r="G82" s="14"/>
      <c r="H82" s="14"/>
      <c r="I82" s="14"/>
      <c r="J82" s="14"/>
      <c r="K82" s="14"/>
    </row>
    <row r="83" spans="1:11" x14ac:dyDescent="0.25">
      <c r="A83" s="14"/>
      <c r="B83" s="14"/>
      <c r="C83" s="14"/>
      <c r="D83" s="14"/>
      <c r="E83" s="14"/>
      <c r="F83" s="14"/>
      <c r="G83" s="14"/>
      <c r="H83" s="14"/>
      <c r="I83" s="14"/>
      <c r="J83" s="14"/>
      <c r="K83" s="14"/>
    </row>
    <row r="84" spans="1:11" x14ac:dyDescent="0.25">
      <c r="A84" s="14"/>
      <c r="B84" s="14"/>
      <c r="C84" s="14"/>
      <c r="D84" s="14"/>
      <c r="E84" s="14"/>
      <c r="F84" s="14"/>
      <c r="G84" s="14"/>
      <c r="H84" s="14"/>
      <c r="I84" s="14"/>
      <c r="J84" s="14"/>
      <c r="K84" s="14"/>
    </row>
    <row r="85" spans="1:11" x14ac:dyDescent="0.25">
      <c r="A85" s="14"/>
      <c r="B85" s="14"/>
      <c r="C85" s="14"/>
      <c r="D85" s="14"/>
      <c r="E85" s="14"/>
      <c r="F85" s="14"/>
      <c r="G85" s="14"/>
      <c r="H85" s="14"/>
      <c r="I85" s="14"/>
      <c r="J85" s="14"/>
      <c r="K85" s="14"/>
    </row>
    <row r="86" spans="1:11" x14ac:dyDescent="0.25">
      <c r="A86" s="14"/>
      <c r="B86" s="14"/>
      <c r="C86" s="14"/>
      <c r="D86" s="14"/>
      <c r="E86" s="14"/>
      <c r="F86" s="14"/>
      <c r="G86" s="14"/>
      <c r="H86" s="14"/>
      <c r="I86" s="14"/>
      <c r="J86" s="14"/>
      <c r="K86" s="14"/>
    </row>
    <row r="87" spans="1:11" x14ac:dyDescent="0.25">
      <c r="A87" s="14"/>
      <c r="B87" s="14"/>
      <c r="C87" s="14"/>
      <c r="D87" s="14"/>
      <c r="E87" s="14"/>
      <c r="F87" s="14"/>
      <c r="G87" s="14"/>
      <c r="H87" s="14"/>
      <c r="I87" s="14"/>
      <c r="J87" s="14"/>
      <c r="K87" s="14"/>
    </row>
    <row r="88" spans="1:11" x14ac:dyDescent="0.25">
      <c r="A88" s="14"/>
      <c r="B88" s="14"/>
      <c r="C88" s="14"/>
      <c r="D88" s="14"/>
      <c r="E88" s="14"/>
      <c r="F88" s="14"/>
      <c r="G88" s="14"/>
      <c r="H88" s="14"/>
      <c r="I88" s="14"/>
      <c r="J88" s="14"/>
      <c r="K88" s="14"/>
    </row>
    <row r="89" spans="1:11" x14ac:dyDescent="0.25">
      <c r="A89" s="14"/>
      <c r="B89" s="14"/>
      <c r="C89" s="14"/>
      <c r="D89" s="14"/>
      <c r="E89" s="14"/>
      <c r="F89" s="14"/>
      <c r="G89" s="14"/>
      <c r="H89" s="14"/>
      <c r="I89" s="14"/>
      <c r="J89" s="14"/>
      <c r="K89" s="14"/>
    </row>
    <row r="90" spans="1:11" x14ac:dyDescent="0.25">
      <c r="A90" s="14"/>
      <c r="B90" s="14"/>
      <c r="C90" s="14"/>
      <c r="D90" s="14"/>
      <c r="E90" s="14"/>
      <c r="F90" s="14"/>
      <c r="G90" s="14"/>
      <c r="H90" s="14"/>
      <c r="I90" s="14"/>
      <c r="J90" s="14"/>
      <c r="K90" s="14"/>
    </row>
    <row r="91" spans="1:11" x14ac:dyDescent="0.25">
      <c r="A91" s="14"/>
      <c r="B91" s="14"/>
      <c r="C91" s="14"/>
      <c r="D91" s="14"/>
      <c r="E91" s="14"/>
      <c r="F91" s="14"/>
      <c r="G91" s="14"/>
      <c r="H91" s="14"/>
      <c r="I91" s="14"/>
      <c r="J91" s="14"/>
      <c r="K91" s="14"/>
    </row>
    <row r="92" spans="1:11" x14ac:dyDescent="0.25">
      <c r="A92" s="14"/>
      <c r="B92" s="14"/>
      <c r="C92" s="14"/>
      <c r="D92" s="14"/>
      <c r="E92" s="14"/>
      <c r="F92" s="14"/>
      <c r="G92" s="14"/>
      <c r="H92" s="14"/>
      <c r="I92" s="14"/>
      <c r="J92" s="14"/>
      <c r="K92" s="14"/>
    </row>
    <row r="93" spans="1:11" x14ac:dyDescent="0.25">
      <c r="A93" s="14"/>
      <c r="B93" s="14"/>
      <c r="C93" s="14"/>
      <c r="D93" s="14"/>
      <c r="E93" s="14"/>
      <c r="F93" s="14"/>
      <c r="G93" s="14"/>
      <c r="H93" s="14"/>
      <c r="I93" s="14"/>
      <c r="J93" s="14"/>
      <c r="K93" s="14"/>
    </row>
    <row r="94" spans="1:11" x14ac:dyDescent="0.25">
      <c r="A94" s="14"/>
      <c r="B94" s="14"/>
      <c r="C94" s="14"/>
      <c r="D94" s="14"/>
      <c r="E94" s="14"/>
      <c r="F94" s="14"/>
      <c r="G94" s="14"/>
      <c r="H94" s="14"/>
      <c r="I94" s="14"/>
      <c r="J94" s="14"/>
      <c r="K94" s="14"/>
    </row>
    <row r="95" spans="1:11" x14ac:dyDescent="0.25">
      <c r="A95" s="14"/>
      <c r="B95" s="14"/>
      <c r="C95" s="14"/>
      <c r="D95" s="14"/>
      <c r="E95" s="14"/>
      <c r="F95" s="14"/>
      <c r="G95" s="14"/>
      <c r="H95" s="14"/>
      <c r="I95" s="14"/>
      <c r="J95" s="14"/>
      <c r="K95" s="14"/>
    </row>
    <row r="96" spans="1:11" x14ac:dyDescent="0.25">
      <c r="A96" s="14"/>
      <c r="B96" s="14"/>
      <c r="C96" s="14"/>
      <c r="D96" s="14"/>
      <c r="E96" s="14"/>
      <c r="F96" s="14"/>
      <c r="G96" s="14"/>
      <c r="H96" s="14"/>
      <c r="I96" s="14"/>
      <c r="J96" s="14"/>
      <c r="K96" s="14"/>
    </row>
    <row r="97" spans="1:11" x14ac:dyDescent="0.25">
      <c r="A97" s="14"/>
      <c r="B97" s="14"/>
      <c r="C97" s="14"/>
      <c r="D97" s="14"/>
      <c r="E97" s="14"/>
      <c r="F97" s="14"/>
      <c r="G97" s="14"/>
      <c r="H97" s="14"/>
      <c r="I97" s="14"/>
      <c r="J97" s="14"/>
      <c r="K97" s="14"/>
    </row>
    <row r="98" spans="1:11" x14ac:dyDescent="0.25">
      <c r="A98" s="14"/>
      <c r="B98" s="14"/>
      <c r="C98" s="14"/>
      <c r="D98" s="14"/>
      <c r="E98" s="14"/>
      <c r="F98" s="14"/>
      <c r="G98" s="14"/>
      <c r="H98" s="14"/>
      <c r="I98" s="14"/>
      <c r="J98" s="14"/>
      <c r="K98" s="14"/>
    </row>
    <row r="99" spans="1:11" x14ac:dyDescent="0.25">
      <c r="A99" s="14"/>
      <c r="B99" s="14"/>
      <c r="C99" s="14"/>
      <c r="D99" s="14"/>
      <c r="E99" s="14"/>
      <c r="F99" s="14"/>
      <c r="G99" s="14"/>
      <c r="H99" s="14"/>
      <c r="I99" s="14"/>
      <c r="J99" s="14"/>
      <c r="K99" s="14"/>
    </row>
    <row r="100" spans="1:11" x14ac:dyDescent="0.25">
      <c r="A100" s="14"/>
      <c r="B100" s="14"/>
      <c r="C100" s="14"/>
      <c r="D100" s="14"/>
      <c r="E100" s="14"/>
      <c r="F100" s="14"/>
      <c r="G100" s="14"/>
      <c r="H100" s="14"/>
      <c r="I100" s="14"/>
      <c r="J100" s="14"/>
      <c r="K100" s="14"/>
    </row>
    <row r="101" spans="1:11" x14ac:dyDescent="0.25">
      <c r="A101" s="14"/>
      <c r="B101" s="14"/>
      <c r="C101" s="14"/>
      <c r="D101" s="14"/>
      <c r="E101" s="14"/>
      <c r="F101" s="14"/>
      <c r="G101" s="14"/>
      <c r="H101" s="14"/>
      <c r="I101" s="14"/>
      <c r="J101" s="14"/>
      <c r="K101" s="14"/>
    </row>
    <row r="102" spans="1:11" x14ac:dyDescent="0.25">
      <c r="A102" s="14"/>
      <c r="B102" s="14"/>
      <c r="C102" s="14"/>
      <c r="D102" s="14"/>
      <c r="E102" s="14"/>
      <c r="F102" s="14"/>
      <c r="G102" s="14"/>
      <c r="H102" s="14"/>
      <c r="I102" s="14"/>
      <c r="J102" s="14"/>
      <c r="K102" s="14"/>
    </row>
    <row r="103" spans="1:11" x14ac:dyDescent="0.25">
      <c r="A103" s="14"/>
      <c r="B103" s="14"/>
      <c r="C103" s="14"/>
      <c r="D103" s="14"/>
      <c r="E103" s="14"/>
      <c r="F103" s="14"/>
      <c r="G103" s="14"/>
      <c r="H103" s="14"/>
      <c r="I103" s="14"/>
      <c r="J103" s="14"/>
      <c r="K103" s="14"/>
    </row>
    <row r="104" spans="1:11" x14ac:dyDescent="0.25">
      <c r="A104" s="14"/>
      <c r="B104" s="14"/>
      <c r="D104" s="14"/>
      <c r="E104" s="14"/>
      <c r="F104" s="14"/>
      <c r="G104" s="14"/>
      <c r="H104" s="14"/>
      <c r="I104" s="14"/>
      <c r="J104" s="14"/>
      <c r="K104" s="14"/>
    </row>
    <row r="105" spans="1:11" x14ac:dyDescent="0.25">
      <c r="A105" s="14"/>
      <c r="B105" s="14"/>
      <c r="D105" s="14"/>
      <c r="E105" s="14"/>
      <c r="F105" s="14"/>
      <c r="G105" s="14"/>
      <c r="H105" s="14"/>
      <c r="I105" s="14"/>
      <c r="J105" s="14"/>
      <c r="K105" s="14"/>
    </row>
    <row r="106" spans="1:11" x14ac:dyDescent="0.25">
      <c r="A106" s="14"/>
      <c r="B106" s="14"/>
      <c r="D106" s="14"/>
      <c r="E106" s="14"/>
      <c r="F106" s="14"/>
      <c r="G106" s="14"/>
      <c r="H106" s="14"/>
      <c r="I106" s="14"/>
      <c r="J106" s="14"/>
      <c r="K106" s="14"/>
    </row>
    <row r="107" spans="1:11" x14ac:dyDescent="0.25">
      <c r="A107" s="14"/>
      <c r="B107" s="14"/>
      <c r="D107" s="14"/>
      <c r="E107" s="14"/>
      <c r="F107" s="14"/>
      <c r="G107" s="14"/>
      <c r="H107" s="14"/>
      <c r="I107" s="14"/>
      <c r="J107" s="14"/>
      <c r="K107" s="14"/>
    </row>
    <row r="108" spans="1:11" x14ac:dyDescent="0.25">
      <c r="A108" s="14"/>
      <c r="B108" s="14"/>
      <c r="D108" s="14"/>
      <c r="E108" s="14"/>
      <c r="F108" s="14"/>
      <c r="G108" s="14"/>
      <c r="H108" s="14"/>
      <c r="I108" s="14"/>
      <c r="J108" s="14"/>
      <c r="K108" s="14"/>
    </row>
    <row r="109" spans="1:11" x14ac:dyDescent="0.25">
      <c r="A109" s="14"/>
      <c r="B109" s="14"/>
      <c r="H109" s="14"/>
      <c r="I109" s="14"/>
      <c r="J109" s="14"/>
      <c r="K109" s="14"/>
    </row>
    <row r="110" spans="1:11" x14ac:dyDescent="0.25">
      <c r="A110" s="14"/>
      <c r="B110" s="14"/>
      <c r="H110" s="14"/>
      <c r="I110" s="14"/>
      <c r="J110" s="14"/>
      <c r="K110" s="14"/>
    </row>
    <row r="111" spans="1:11" x14ac:dyDescent="0.25">
      <c r="A111" s="14"/>
      <c r="B111" s="14"/>
      <c r="H111" s="14"/>
      <c r="I111" s="14"/>
      <c r="J111" s="14"/>
      <c r="K111" s="14"/>
    </row>
    <row r="112" spans="1:11" x14ac:dyDescent="0.25">
      <c r="A112" s="14"/>
      <c r="B112" s="14"/>
      <c r="H112" s="14"/>
      <c r="I112" s="14"/>
      <c r="J112" s="14"/>
      <c r="K112" s="14"/>
    </row>
    <row r="113" spans="2:10" x14ac:dyDescent="0.25">
      <c r="B113" s="14"/>
      <c r="H113" s="14"/>
      <c r="I113" s="14"/>
      <c r="J113" s="14"/>
    </row>
    <row r="114" spans="2:10" x14ac:dyDescent="0.25">
      <c r="H114" s="14"/>
      <c r="I114" s="14"/>
    </row>
    <row r="115" spans="2:10" x14ac:dyDescent="0.25">
      <c r="H115" s="14"/>
      <c r="I115" s="14"/>
    </row>
    <row r="116" spans="2:10" x14ac:dyDescent="0.25">
      <c r="H116" s="14"/>
      <c r="I116" s="14"/>
    </row>
    <row r="117" spans="2:10" x14ac:dyDescent="0.25">
      <c r="H117" s="14"/>
      <c r="I117" s="14"/>
    </row>
  </sheetData>
  <mergeCells count="63">
    <mergeCell ref="H59:I59"/>
    <mergeCell ref="H60:I60"/>
    <mergeCell ref="D46:E46"/>
    <mergeCell ref="F46:G46"/>
    <mergeCell ref="D47:E47"/>
    <mergeCell ref="F47:G47"/>
    <mergeCell ref="E50:H50"/>
    <mergeCell ref="H57:I57"/>
    <mergeCell ref="H58:I58"/>
    <mergeCell ref="H55:I55"/>
    <mergeCell ref="H56:I56"/>
    <mergeCell ref="E51:H51"/>
    <mergeCell ref="D53:E53"/>
    <mergeCell ref="F53:I53"/>
    <mergeCell ref="D22:E22"/>
    <mergeCell ref="F22:G22"/>
    <mergeCell ref="E26:H26"/>
    <mergeCell ref="B28:H28"/>
    <mergeCell ref="D29:I32"/>
    <mergeCell ref="D34:E34"/>
    <mergeCell ref="F34:G34"/>
    <mergeCell ref="F45:G45"/>
    <mergeCell ref="E25:H25"/>
    <mergeCell ref="D35:E35"/>
    <mergeCell ref="F35:G35"/>
    <mergeCell ref="D38:E38"/>
    <mergeCell ref="F38:G38"/>
    <mergeCell ref="E41:H41"/>
    <mergeCell ref="E42:H42"/>
    <mergeCell ref="D36:E36"/>
    <mergeCell ref="F36:G36"/>
    <mergeCell ref="F44:G44"/>
    <mergeCell ref="D44:E44"/>
    <mergeCell ref="D45:E45"/>
    <mergeCell ref="D8:E8"/>
    <mergeCell ref="F8:G8"/>
    <mergeCell ref="D9:I9"/>
    <mergeCell ref="D12:E12"/>
    <mergeCell ref="F12:G12"/>
    <mergeCell ref="D10:E10"/>
    <mergeCell ref="F10:G10"/>
    <mergeCell ref="D11:E11"/>
    <mergeCell ref="F11:G11"/>
    <mergeCell ref="C3:I3"/>
    <mergeCell ref="C4:I4"/>
    <mergeCell ref="D6:E6"/>
    <mergeCell ref="F6:G6"/>
    <mergeCell ref="D7:I7"/>
    <mergeCell ref="D13:I13"/>
    <mergeCell ref="D14:E14"/>
    <mergeCell ref="D15:E15"/>
    <mergeCell ref="F15:G15"/>
    <mergeCell ref="F14:G14"/>
    <mergeCell ref="F21:G21"/>
    <mergeCell ref="D16:E16"/>
    <mergeCell ref="F16:G16"/>
    <mergeCell ref="D18:I18"/>
    <mergeCell ref="D19:E19"/>
    <mergeCell ref="D20:E20"/>
    <mergeCell ref="F20:G20"/>
    <mergeCell ref="D17:E17"/>
    <mergeCell ref="F17:G17"/>
    <mergeCell ref="F19:G19"/>
  </mergeCells>
  <hyperlinks>
    <hyperlink ref="E26" r:id="rId1"/>
    <hyperlink ref="E42" r:id="rId2"/>
  </hyperlinks>
  <pageMargins left="0.1" right="0.1" top="0.1" bottom="0" header="0.05" footer="0"/>
  <pageSetup scale="58" orientation="landscape" r:id="rId3"/>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1"/>
  <sheetViews>
    <sheetView topLeftCell="F1" zoomScale="70" zoomScaleNormal="70" workbookViewId="0">
      <selection activeCell="P1" sqref="P1"/>
    </sheetView>
  </sheetViews>
  <sheetFormatPr defaultColWidth="9.140625" defaultRowHeight="15" x14ac:dyDescent="0.25"/>
  <cols>
    <col min="1" max="2" width="9.140625" style="13"/>
    <col min="3" max="3" width="19" style="13" customWidth="1"/>
    <col min="4" max="4" width="18" style="13" customWidth="1"/>
    <col min="5" max="5" width="1.42578125" style="13" hidden="1" customWidth="1"/>
    <col min="6" max="6" width="23.85546875" style="13" customWidth="1"/>
    <col min="7" max="7" width="30.28515625" style="13" customWidth="1"/>
    <col min="8" max="8" width="10.140625" style="13" customWidth="1"/>
    <col min="9" max="9" width="15" style="13" customWidth="1"/>
    <col min="10" max="10" width="11.140625" style="13" customWidth="1"/>
    <col min="11" max="11" width="10.28515625" style="13" customWidth="1"/>
    <col min="12" max="12" width="21.85546875" style="13" customWidth="1"/>
    <col min="13" max="13" width="10.7109375" style="13" customWidth="1"/>
    <col min="14" max="14" width="11.42578125" style="13" customWidth="1"/>
    <col min="15" max="15" width="84.5703125" style="219" customWidth="1"/>
    <col min="16" max="16" width="32.85546875" style="13" customWidth="1"/>
    <col min="17" max="17" width="33" style="13" customWidth="1"/>
    <col min="18" max="19" width="9.140625" style="13"/>
    <col min="20" max="20" width="27.85546875" style="13" customWidth="1"/>
    <col min="21" max="16384" width="9.140625" style="13"/>
  </cols>
  <sheetData>
    <row r="2" spans="2:18" ht="15.75" thickBot="1" x14ac:dyDescent="0.3"/>
    <row r="3" spans="2:18" ht="15.75" thickBot="1" x14ac:dyDescent="0.3">
      <c r="B3" s="112"/>
      <c r="C3" s="113"/>
      <c r="D3" s="114"/>
      <c r="E3" s="114"/>
      <c r="F3" s="114"/>
      <c r="G3" s="114"/>
      <c r="H3" s="114"/>
      <c r="I3" s="114"/>
      <c r="J3" s="114"/>
      <c r="K3" s="114"/>
      <c r="L3" s="114"/>
      <c r="M3" s="114"/>
      <c r="N3" s="114"/>
      <c r="O3" s="220"/>
      <c r="P3" s="114"/>
      <c r="Q3" s="115"/>
    </row>
    <row r="4" spans="2:18" ht="21" customHeight="1" thickBot="1" x14ac:dyDescent="0.35">
      <c r="B4" s="116"/>
      <c r="C4" s="506" t="s">
        <v>266</v>
      </c>
      <c r="D4" s="507"/>
      <c r="E4" s="507"/>
      <c r="F4" s="507"/>
      <c r="G4" s="507"/>
      <c r="H4" s="507"/>
      <c r="I4" s="507"/>
      <c r="J4" s="507"/>
      <c r="K4" s="507"/>
      <c r="L4" s="507"/>
      <c r="M4" s="507"/>
      <c r="N4" s="507"/>
      <c r="O4" s="507"/>
      <c r="P4" s="508"/>
      <c r="Q4" s="117"/>
    </row>
    <row r="5" spans="2:18" ht="15" customHeight="1" x14ac:dyDescent="0.25">
      <c r="B5" s="118"/>
      <c r="C5" s="509" t="s">
        <v>267</v>
      </c>
      <c r="D5" s="509"/>
      <c r="E5" s="509"/>
      <c r="F5" s="509"/>
      <c r="G5" s="509"/>
      <c r="H5" s="509"/>
      <c r="I5" s="509"/>
      <c r="J5" s="509"/>
      <c r="K5" s="509"/>
      <c r="L5" s="509"/>
      <c r="M5" s="509"/>
      <c r="N5" s="509"/>
      <c r="O5" s="509"/>
      <c r="P5" s="509"/>
      <c r="Q5" s="119"/>
    </row>
    <row r="6" spans="2:18" ht="30.75" customHeight="1" thickBot="1" x14ac:dyDescent="0.3">
      <c r="B6" s="118"/>
      <c r="C6" s="526" t="s">
        <v>268</v>
      </c>
      <c r="D6" s="526"/>
      <c r="E6" s="120"/>
      <c r="F6" s="120"/>
      <c r="G6" s="120"/>
      <c r="H6" s="120"/>
      <c r="I6" s="120"/>
      <c r="J6" s="120"/>
      <c r="K6" s="120"/>
      <c r="L6" s="120"/>
      <c r="M6" s="120"/>
      <c r="N6" s="120"/>
      <c r="O6" s="221"/>
      <c r="P6" s="121"/>
      <c r="Q6" s="119"/>
    </row>
    <row r="7" spans="2:18" ht="45.75" customHeight="1" thickBot="1" x14ac:dyDescent="0.3">
      <c r="B7" s="118"/>
      <c r="C7" s="122" t="s">
        <v>265</v>
      </c>
      <c r="D7" s="478" t="s">
        <v>264</v>
      </c>
      <c r="E7" s="479"/>
      <c r="F7" s="480"/>
      <c r="G7" s="478" t="s">
        <v>258</v>
      </c>
      <c r="H7" s="479"/>
      <c r="I7" s="479"/>
      <c r="J7" s="479"/>
      <c r="K7" s="479"/>
      <c r="L7" s="479"/>
      <c r="M7" s="479"/>
      <c r="N7" s="480"/>
      <c r="O7" s="222" t="s">
        <v>314</v>
      </c>
      <c r="P7" s="203" t="s">
        <v>326</v>
      </c>
      <c r="Q7" s="119"/>
      <c r="R7" s="123"/>
    </row>
    <row r="8" spans="2:18" ht="18.75" customHeight="1" x14ac:dyDescent="0.25">
      <c r="B8" s="124"/>
      <c r="C8" s="535" t="s">
        <v>331</v>
      </c>
      <c r="D8" s="519" t="s">
        <v>332</v>
      </c>
      <c r="E8" s="520"/>
      <c r="F8" s="521"/>
      <c r="G8" s="294" t="s">
        <v>333</v>
      </c>
      <c r="H8" s="484" t="s">
        <v>334</v>
      </c>
      <c r="I8" s="484"/>
      <c r="J8" s="484"/>
      <c r="K8" s="484"/>
      <c r="L8" s="484"/>
      <c r="M8" s="484"/>
      <c r="N8" s="485"/>
      <c r="O8" s="481" t="s">
        <v>459</v>
      </c>
      <c r="P8" s="275" t="s">
        <v>605</v>
      </c>
      <c r="Q8" s="125"/>
    </row>
    <row r="9" spans="2:18" ht="18.75" customHeight="1" x14ac:dyDescent="0.25">
      <c r="B9" s="124"/>
      <c r="C9" s="536"/>
      <c r="D9" s="522"/>
      <c r="E9" s="414"/>
      <c r="F9" s="436"/>
      <c r="G9" s="295" t="s">
        <v>335</v>
      </c>
      <c r="H9" s="486" t="s">
        <v>336</v>
      </c>
      <c r="I9" s="486"/>
      <c r="J9" s="486"/>
      <c r="K9" s="486"/>
      <c r="L9" s="486"/>
      <c r="M9" s="486"/>
      <c r="N9" s="487"/>
      <c r="O9" s="482"/>
      <c r="P9" s="296" t="s">
        <v>606</v>
      </c>
      <c r="Q9" s="125"/>
    </row>
    <row r="10" spans="2:18" ht="75.75" customHeight="1" thickBot="1" x14ac:dyDescent="0.3">
      <c r="B10" s="124"/>
      <c r="C10" s="126"/>
      <c r="D10" s="523"/>
      <c r="E10" s="524"/>
      <c r="F10" s="525"/>
      <c r="G10" s="297" t="s">
        <v>337</v>
      </c>
      <c r="H10" s="468" t="s">
        <v>338</v>
      </c>
      <c r="I10" s="468"/>
      <c r="J10" s="468"/>
      <c r="K10" s="468"/>
      <c r="L10" s="468"/>
      <c r="M10" s="468"/>
      <c r="N10" s="488"/>
      <c r="O10" s="483"/>
      <c r="P10" s="276" t="s">
        <v>607</v>
      </c>
      <c r="Q10" s="125"/>
    </row>
    <row r="11" spans="2:18" ht="33" customHeight="1" x14ac:dyDescent="0.25">
      <c r="B11" s="124"/>
      <c r="C11" s="126"/>
      <c r="D11" s="537" t="s">
        <v>469</v>
      </c>
      <c r="E11" s="538"/>
      <c r="F11" s="539"/>
      <c r="G11" s="294" t="s">
        <v>493</v>
      </c>
      <c r="H11" s="530" t="s">
        <v>494</v>
      </c>
      <c r="I11" s="530"/>
      <c r="J11" s="530" t="s">
        <v>495</v>
      </c>
      <c r="K11" s="530"/>
      <c r="L11" s="530" t="s">
        <v>496</v>
      </c>
      <c r="M11" s="530"/>
      <c r="N11" s="531"/>
      <c r="O11" s="527" t="s">
        <v>549</v>
      </c>
      <c r="P11" s="546" t="s">
        <v>339</v>
      </c>
      <c r="Q11" s="125"/>
    </row>
    <row r="12" spans="2:18" x14ac:dyDescent="0.25">
      <c r="B12" s="124"/>
      <c r="C12" s="126"/>
      <c r="D12" s="540"/>
      <c r="E12" s="541"/>
      <c r="F12" s="542"/>
      <c r="G12" s="298" t="s">
        <v>460</v>
      </c>
      <c r="H12" s="500" t="s">
        <v>550</v>
      </c>
      <c r="I12" s="500"/>
      <c r="J12" s="500">
        <v>2</v>
      </c>
      <c r="K12" s="500"/>
      <c r="L12" s="500">
        <v>43.2</v>
      </c>
      <c r="M12" s="500"/>
      <c r="N12" s="505"/>
      <c r="O12" s="528"/>
      <c r="P12" s="547"/>
      <c r="Q12" s="125"/>
    </row>
    <row r="13" spans="2:18" x14ac:dyDescent="0.25">
      <c r="B13" s="124"/>
      <c r="C13" s="126"/>
      <c r="D13" s="540"/>
      <c r="E13" s="541"/>
      <c r="F13" s="542"/>
      <c r="G13" s="298" t="s">
        <v>461</v>
      </c>
      <c r="H13" s="500">
        <v>0.3</v>
      </c>
      <c r="I13" s="500"/>
      <c r="J13" s="500">
        <v>0.5</v>
      </c>
      <c r="K13" s="500"/>
      <c r="L13" s="500">
        <v>6.8</v>
      </c>
      <c r="M13" s="500"/>
      <c r="N13" s="505"/>
      <c r="O13" s="528"/>
      <c r="P13" s="547"/>
      <c r="Q13" s="125"/>
    </row>
    <row r="14" spans="2:18" ht="16.5" x14ac:dyDescent="0.25">
      <c r="B14" s="124"/>
      <c r="C14" s="126"/>
      <c r="D14" s="540"/>
      <c r="E14" s="541"/>
      <c r="F14" s="542"/>
      <c r="G14" s="298" t="s">
        <v>608</v>
      </c>
      <c r="H14" s="500">
        <v>0.28000000000000003</v>
      </c>
      <c r="I14" s="500"/>
      <c r="J14" s="500">
        <v>7.0000000000000007E-2</v>
      </c>
      <c r="K14" s="500"/>
      <c r="L14" s="500">
        <v>0.31</v>
      </c>
      <c r="M14" s="500"/>
      <c r="N14" s="505"/>
      <c r="O14" s="528"/>
      <c r="P14" s="547"/>
      <c r="Q14" s="125"/>
    </row>
    <row r="15" spans="2:18" ht="15" customHeight="1" x14ac:dyDescent="0.25">
      <c r="B15" s="124"/>
      <c r="C15" s="126"/>
      <c r="D15" s="540"/>
      <c r="E15" s="541"/>
      <c r="F15" s="542"/>
      <c r="G15" s="298" t="s">
        <v>463</v>
      </c>
      <c r="H15" s="500">
        <v>0.36</v>
      </c>
      <c r="I15" s="500"/>
      <c r="J15" s="500">
        <v>1.4E-2</v>
      </c>
      <c r="K15" s="500"/>
      <c r="L15" s="500">
        <v>0.21</v>
      </c>
      <c r="M15" s="500"/>
      <c r="N15" s="505"/>
      <c r="O15" s="528"/>
      <c r="P15" s="547"/>
      <c r="Q15" s="125"/>
    </row>
    <row r="16" spans="2:18" ht="18" customHeight="1" thickBot="1" x14ac:dyDescent="0.3">
      <c r="B16" s="124"/>
      <c r="C16" s="126"/>
      <c r="D16" s="540"/>
      <c r="E16" s="541"/>
      <c r="F16" s="542"/>
      <c r="G16" s="299" t="s">
        <v>462</v>
      </c>
      <c r="H16" s="501">
        <v>4.9000000000000002E-2</v>
      </c>
      <c r="I16" s="501"/>
      <c r="J16" s="501">
        <v>0.13</v>
      </c>
      <c r="K16" s="501"/>
      <c r="L16" s="501">
        <v>6.4000000000000001E-2</v>
      </c>
      <c r="M16" s="501"/>
      <c r="N16" s="534"/>
      <c r="O16" s="529"/>
      <c r="P16" s="547"/>
      <c r="Q16" s="125"/>
    </row>
    <row r="17" spans="2:17" ht="18" customHeight="1" x14ac:dyDescent="0.25">
      <c r="B17" s="124"/>
      <c r="C17" s="126"/>
      <c r="D17" s="540"/>
      <c r="E17" s="541"/>
      <c r="F17" s="542"/>
      <c r="G17" s="510" t="s">
        <v>340</v>
      </c>
      <c r="H17" s="492" t="s">
        <v>497</v>
      </c>
      <c r="I17" s="492"/>
      <c r="J17" s="492"/>
      <c r="K17" s="492"/>
      <c r="L17" s="492" t="s">
        <v>473</v>
      </c>
      <c r="M17" s="492"/>
      <c r="N17" s="558"/>
      <c r="O17" s="502" t="s">
        <v>551</v>
      </c>
      <c r="P17" s="547"/>
      <c r="Q17" s="125"/>
    </row>
    <row r="18" spans="2:17" ht="18" customHeight="1" x14ac:dyDescent="0.25">
      <c r="B18" s="124"/>
      <c r="C18" s="126"/>
      <c r="D18" s="540"/>
      <c r="E18" s="541"/>
      <c r="F18" s="542"/>
      <c r="G18" s="511"/>
      <c r="H18" s="300" t="s">
        <v>498</v>
      </c>
      <c r="I18" s="300"/>
      <c r="J18" s="301" t="s">
        <v>464</v>
      </c>
      <c r="K18" s="302" t="s">
        <v>468</v>
      </c>
      <c r="L18" s="301" t="s">
        <v>498</v>
      </c>
      <c r="M18" s="301" t="s">
        <v>464</v>
      </c>
      <c r="N18" s="303" t="s">
        <v>468</v>
      </c>
      <c r="O18" s="503"/>
      <c r="P18" s="547"/>
      <c r="Q18" s="125"/>
    </row>
    <row r="19" spans="2:17" ht="18" customHeight="1" x14ac:dyDescent="0.25">
      <c r="B19" s="124"/>
      <c r="C19" s="126"/>
      <c r="D19" s="540"/>
      <c r="E19" s="541"/>
      <c r="F19" s="542"/>
      <c r="G19" s="511"/>
      <c r="H19" s="300" t="s">
        <v>499</v>
      </c>
      <c r="I19" s="300"/>
      <c r="J19" s="304" t="s">
        <v>500</v>
      </c>
      <c r="K19" s="304">
        <v>0.8</v>
      </c>
      <c r="L19" s="301" t="s">
        <v>501</v>
      </c>
      <c r="M19" s="304" t="s">
        <v>500</v>
      </c>
      <c r="N19" s="305">
        <v>5.6</v>
      </c>
      <c r="O19" s="503"/>
      <c r="P19" s="547"/>
      <c r="Q19" s="125"/>
    </row>
    <row r="20" spans="2:17" ht="18" customHeight="1" x14ac:dyDescent="0.25">
      <c r="B20" s="124"/>
      <c r="C20" s="126"/>
      <c r="D20" s="540"/>
      <c r="E20" s="541"/>
      <c r="F20" s="542"/>
      <c r="G20" s="511"/>
      <c r="H20" s="300" t="s">
        <v>502</v>
      </c>
      <c r="I20" s="300"/>
      <c r="J20" s="304" t="s">
        <v>500</v>
      </c>
      <c r="K20" s="304">
        <v>22.1</v>
      </c>
      <c r="L20" s="496" t="s">
        <v>503</v>
      </c>
      <c r="M20" s="498" t="s">
        <v>500</v>
      </c>
      <c r="N20" s="490">
        <v>3.2</v>
      </c>
      <c r="O20" s="503"/>
      <c r="P20" s="547"/>
      <c r="Q20" s="125"/>
    </row>
    <row r="21" spans="2:17" ht="39" customHeight="1" thickBot="1" x14ac:dyDescent="0.3">
      <c r="B21" s="124"/>
      <c r="C21" s="126"/>
      <c r="D21" s="540"/>
      <c r="E21" s="541"/>
      <c r="F21" s="542"/>
      <c r="G21" s="512"/>
      <c r="H21" s="494" t="s">
        <v>504</v>
      </c>
      <c r="I21" s="495"/>
      <c r="J21" s="306" t="s">
        <v>500</v>
      </c>
      <c r="K21" s="306">
        <v>5.8</v>
      </c>
      <c r="L21" s="497"/>
      <c r="M21" s="499"/>
      <c r="N21" s="491"/>
      <c r="O21" s="504"/>
      <c r="P21" s="547"/>
      <c r="Q21" s="125"/>
    </row>
    <row r="22" spans="2:17" ht="23.25" customHeight="1" x14ac:dyDescent="0.25">
      <c r="B22" s="124"/>
      <c r="C22" s="126"/>
      <c r="D22" s="540"/>
      <c r="E22" s="541"/>
      <c r="F22" s="542"/>
      <c r="G22" s="510" t="s">
        <v>552</v>
      </c>
      <c r="H22" s="492" t="s">
        <v>497</v>
      </c>
      <c r="I22" s="492"/>
      <c r="J22" s="492"/>
      <c r="K22" s="492"/>
      <c r="L22" s="492" t="s">
        <v>473</v>
      </c>
      <c r="M22" s="492"/>
      <c r="N22" s="493"/>
      <c r="O22" s="549" t="s">
        <v>553</v>
      </c>
      <c r="P22" s="547"/>
      <c r="Q22" s="125"/>
    </row>
    <row r="23" spans="2:17" ht="32.25" customHeight="1" x14ac:dyDescent="0.25">
      <c r="B23" s="124"/>
      <c r="C23" s="126"/>
      <c r="D23" s="540"/>
      <c r="E23" s="541"/>
      <c r="F23" s="542"/>
      <c r="G23" s="511"/>
      <c r="H23" s="307" t="s">
        <v>505</v>
      </c>
      <c r="I23" s="304" t="s">
        <v>506</v>
      </c>
      <c r="J23" s="304" t="s">
        <v>507</v>
      </c>
      <c r="K23" s="304" t="s">
        <v>508</v>
      </c>
      <c r="L23" s="304" t="s">
        <v>506</v>
      </c>
      <c r="M23" s="304" t="s">
        <v>507</v>
      </c>
      <c r="N23" s="308" t="s">
        <v>508</v>
      </c>
      <c r="O23" s="550"/>
      <c r="P23" s="547"/>
      <c r="Q23" s="125"/>
    </row>
    <row r="24" spans="2:17" ht="18" customHeight="1" x14ac:dyDescent="0.25">
      <c r="B24" s="124"/>
      <c r="C24" s="126"/>
      <c r="D24" s="540"/>
      <c r="E24" s="541"/>
      <c r="F24" s="542"/>
      <c r="G24" s="511"/>
      <c r="H24" s="309" t="s">
        <v>475</v>
      </c>
      <c r="I24" s="310" t="s">
        <v>509</v>
      </c>
      <c r="J24" s="311">
        <v>2009</v>
      </c>
      <c r="K24" s="311">
        <v>1033</v>
      </c>
      <c r="L24" s="310" t="s">
        <v>510</v>
      </c>
      <c r="M24" s="311">
        <v>2002</v>
      </c>
      <c r="N24" s="312" t="s">
        <v>511</v>
      </c>
      <c r="O24" s="550"/>
      <c r="P24" s="547"/>
      <c r="Q24" s="125"/>
    </row>
    <row r="25" spans="2:17" ht="36.75" customHeight="1" x14ac:dyDescent="0.25">
      <c r="B25" s="124"/>
      <c r="C25" s="126"/>
      <c r="D25" s="540"/>
      <c r="E25" s="541"/>
      <c r="F25" s="542"/>
      <c r="G25" s="511"/>
      <c r="H25" s="489" t="s">
        <v>476</v>
      </c>
      <c r="I25" s="310" t="s">
        <v>512</v>
      </c>
      <c r="J25" s="311">
        <v>2012</v>
      </c>
      <c r="K25" s="311" t="s">
        <v>513</v>
      </c>
      <c r="L25" s="310" t="s">
        <v>512</v>
      </c>
      <c r="M25" s="311">
        <v>2012</v>
      </c>
      <c r="N25" s="312" t="s">
        <v>514</v>
      </c>
      <c r="O25" s="550"/>
      <c r="P25" s="547"/>
      <c r="Q25" s="125"/>
    </row>
    <row r="26" spans="2:17" ht="21" customHeight="1" x14ac:dyDescent="0.25">
      <c r="B26" s="124"/>
      <c r="C26" s="126"/>
      <c r="D26" s="540"/>
      <c r="E26" s="541"/>
      <c r="F26" s="542"/>
      <c r="G26" s="511"/>
      <c r="H26" s="489"/>
      <c r="I26" s="310" t="s">
        <v>515</v>
      </c>
      <c r="J26" s="311">
        <v>2012</v>
      </c>
      <c r="K26" s="311" t="s">
        <v>513</v>
      </c>
      <c r="L26" s="310" t="s">
        <v>515</v>
      </c>
      <c r="M26" s="311">
        <v>2012</v>
      </c>
      <c r="N26" s="312" t="s">
        <v>514</v>
      </c>
      <c r="O26" s="550"/>
      <c r="P26" s="547"/>
      <c r="Q26" s="125"/>
    </row>
    <row r="27" spans="2:17" ht="21" customHeight="1" x14ac:dyDescent="0.25">
      <c r="B27" s="124"/>
      <c r="C27" s="126"/>
      <c r="D27" s="540"/>
      <c r="E27" s="541"/>
      <c r="F27" s="542"/>
      <c r="G27" s="511"/>
      <c r="H27" s="489"/>
      <c r="I27" s="310" t="s">
        <v>516</v>
      </c>
      <c r="J27" s="311">
        <v>2012</v>
      </c>
      <c r="K27" s="311" t="s">
        <v>513</v>
      </c>
      <c r="L27" s="310" t="s">
        <v>516</v>
      </c>
      <c r="M27" s="311">
        <v>2012</v>
      </c>
      <c r="N27" s="312" t="s">
        <v>513</v>
      </c>
      <c r="O27" s="550"/>
      <c r="P27" s="547"/>
      <c r="Q27" s="125"/>
    </row>
    <row r="28" spans="2:17" ht="59.25" customHeight="1" x14ac:dyDescent="0.25">
      <c r="B28" s="124"/>
      <c r="C28" s="126"/>
      <c r="D28" s="540"/>
      <c r="E28" s="541"/>
      <c r="F28" s="542"/>
      <c r="G28" s="511"/>
      <c r="H28" s="489" t="s">
        <v>477</v>
      </c>
      <c r="I28" s="310" t="s">
        <v>517</v>
      </c>
      <c r="J28" s="311">
        <v>2012</v>
      </c>
      <c r="K28" s="311" t="s">
        <v>514</v>
      </c>
      <c r="L28" s="310" t="s">
        <v>518</v>
      </c>
      <c r="M28" s="311">
        <v>2012</v>
      </c>
      <c r="N28" s="312" t="s">
        <v>514</v>
      </c>
      <c r="O28" s="550"/>
      <c r="P28" s="547"/>
      <c r="Q28" s="125"/>
    </row>
    <row r="29" spans="2:17" ht="34.5" customHeight="1" x14ac:dyDescent="0.25">
      <c r="B29" s="124"/>
      <c r="C29" s="126"/>
      <c r="D29" s="540"/>
      <c r="E29" s="541"/>
      <c r="F29" s="542"/>
      <c r="G29" s="511"/>
      <c r="H29" s="489"/>
      <c r="I29" s="310" t="s">
        <v>519</v>
      </c>
      <c r="J29" s="311">
        <v>2012</v>
      </c>
      <c r="K29" s="311" t="s">
        <v>514</v>
      </c>
      <c r="L29" s="310" t="s">
        <v>520</v>
      </c>
      <c r="M29" s="311">
        <v>2012</v>
      </c>
      <c r="N29" s="312" t="s">
        <v>514</v>
      </c>
      <c r="O29" s="550"/>
      <c r="P29" s="547"/>
      <c r="Q29" s="125"/>
    </row>
    <row r="30" spans="2:17" ht="37.5" customHeight="1" x14ac:dyDescent="0.25">
      <c r="B30" s="124"/>
      <c r="C30" s="126"/>
      <c r="D30" s="540"/>
      <c r="E30" s="541"/>
      <c r="F30" s="542"/>
      <c r="G30" s="512"/>
      <c r="H30" s="313" t="s">
        <v>478</v>
      </c>
      <c r="I30" s="314" t="s">
        <v>521</v>
      </c>
      <c r="J30" s="315">
        <v>2012</v>
      </c>
      <c r="K30" s="315" t="s">
        <v>513</v>
      </c>
      <c r="L30" s="314" t="s">
        <v>522</v>
      </c>
      <c r="M30" s="315">
        <v>2012</v>
      </c>
      <c r="N30" s="316" t="s">
        <v>513</v>
      </c>
      <c r="O30" s="550"/>
      <c r="P30" s="547"/>
      <c r="Q30" s="125"/>
    </row>
    <row r="31" spans="2:17" ht="30" customHeight="1" thickBot="1" x14ac:dyDescent="0.3">
      <c r="B31" s="124"/>
      <c r="C31" s="126"/>
      <c r="D31" s="543"/>
      <c r="E31" s="544"/>
      <c r="F31" s="545"/>
      <c r="G31" s="317" t="s">
        <v>554</v>
      </c>
      <c r="H31" s="552" t="s">
        <v>555</v>
      </c>
      <c r="I31" s="553"/>
      <c r="J31" s="553"/>
      <c r="K31" s="553"/>
      <c r="L31" s="553"/>
      <c r="M31" s="553"/>
      <c r="N31" s="553"/>
      <c r="O31" s="551"/>
      <c r="P31" s="548"/>
      <c r="Q31" s="125"/>
    </row>
    <row r="32" spans="2:17" ht="18" customHeight="1" x14ac:dyDescent="0.25">
      <c r="B32" s="124"/>
      <c r="C32" s="126"/>
      <c r="D32" s="543"/>
      <c r="E32" s="544"/>
      <c r="F32" s="545"/>
      <c r="G32" s="510" t="s">
        <v>341</v>
      </c>
      <c r="H32" s="492" t="s">
        <v>523</v>
      </c>
      <c r="I32" s="492"/>
      <c r="J32" s="492" t="s">
        <v>524</v>
      </c>
      <c r="K32" s="492"/>
      <c r="L32" s="492" t="s">
        <v>525</v>
      </c>
      <c r="M32" s="492"/>
      <c r="N32" s="493"/>
      <c r="O32" s="554" t="s">
        <v>526</v>
      </c>
      <c r="P32" s="548"/>
      <c r="Q32" s="125"/>
    </row>
    <row r="33" spans="2:19" ht="80.25" customHeight="1" thickBot="1" x14ac:dyDescent="0.3">
      <c r="B33" s="124"/>
      <c r="C33" s="126"/>
      <c r="D33" s="543"/>
      <c r="E33" s="544"/>
      <c r="F33" s="545"/>
      <c r="G33" s="512"/>
      <c r="H33" s="556" t="s">
        <v>465</v>
      </c>
      <c r="I33" s="556"/>
      <c r="J33" s="556" t="s">
        <v>466</v>
      </c>
      <c r="K33" s="556"/>
      <c r="L33" s="556" t="s">
        <v>467</v>
      </c>
      <c r="M33" s="556"/>
      <c r="N33" s="557"/>
      <c r="O33" s="555"/>
      <c r="P33" s="548"/>
      <c r="Q33" s="125"/>
    </row>
    <row r="34" spans="2:19" ht="97.5" customHeight="1" thickBot="1" x14ac:dyDescent="0.3">
      <c r="B34" s="124"/>
      <c r="C34" s="126" t="s">
        <v>342</v>
      </c>
      <c r="D34" s="516" t="s">
        <v>343</v>
      </c>
      <c r="E34" s="517"/>
      <c r="F34" s="518"/>
      <c r="G34" s="513" t="s">
        <v>344</v>
      </c>
      <c r="H34" s="514"/>
      <c r="I34" s="514"/>
      <c r="J34" s="514"/>
      <c r="K34" s="514"/>
      <c r="L34" s="515"/>
      <c r="M34" s="532">
        <v>0</v>
      </c>
      <c r="N34" s="533"/>
      <c r="O34" s="223" t="s">
        <v>455</v>
      </c>
      <c r="P34" s="318" t="s">
        <v>345</v>
      </c>
      <c r="Q34" s="125"/>
      <c r="S34"/>
    </row>
    <row r="35" spans="2:19" ht="15" customHeight="1" thickBot="1" x14ac:dyDescent="0.3">
      <c r="B35" s="124"/>
      <c r="C35" s="126"/>
      <c r="D35" s="516" t="s">
        <v>346</v>
      </c>
      <c r="E35" s="517"/>
      <c r="F35" s="518"/>
      <c r="G35" s="576" t="s">
        <v>347</v>
      </c>
      <c r="H35" s="577"/>
      <c r="I35" s="577"/>
      <c r="J35" s="577"/>
      <c r="K35" s="577"/>
      <c r="L35" s="577"/>
      <c r="M35" s="532">
        <v>0</v>
      </c>
      <c r="N35" s="533"/>
      <c r="O35" s="318" t="s">
        <v>348</v>
      </c>
      <c r="P35" s="318" t="s">
        <v>349</v>
      </c>
      <c r="Q35" s="125"/>
      <c r="S35"/>
    </row>
    <row r="36" spans="2:19" ht="21" customHeight="1" x14ac:dyDescent="0.25">
      <c r="B36" s="124"/>
      <c r="C36" s="126"/>
      <c r="D36" s="559" t="s">
        <v>350</v>
      </c>
      <c r="E36" s="560"/>
      <c r="F36" s="561"/>
      <c r="G36" s="578" t="s">
        <v>351</v>
      </c>
      <c r="H36" s="484"/>
      <c r="I36" s="484"/>
      <c r="J36" s="484"/>
      <c r="K36" s="484"/>
      <c r="L36" s="484"/>
      <c r="M36" s="492" t="s">
        <v>352</v>
      </c>
      <c r="N36" s="558"/>
      <c r="O36" s="568" t="s">
        <v>556</v>
      </c>
      <c r="P36" s="319" t="s">
        <v>354</v>
      </c>
      <c r="Q36" s="125"/>
    </row>
    <row r="37" spans="2:19" ht="16.5" customHeight="1" x14ac:dyDescent="0.25">
      <c r="B37" s="124"/>
      <c r="C37" s="126"/>
      <c r="D37" s="562"/>
      <c r="E37" s="563"/>
      <c r="F37" s="564"/>
      <c r="G37" s="579" t="s">
        <v>355</v>
      </c>
      <c r="H37" s="486"/>
      <c r="I37" s="486"/>
      <c r="J37" s="486"/>
      <c r="K37" s="486"/>
      <c r="L37" s="486"/>
      <c r="M37" s="486" t="s">
        <v>356</v>
      </c>
      <c r="N37" s="487"/>
      <c r="O37" s="569"/>
      <c r="P37" s="320" t="s">
        <v>357</v>
      </c>
      <c r="Q37" s="125"/>
    </row>
    <row r="38" spans="2:19" ht="16.5" customHeight="1" x14ac:dyDescent="0.25">
      <c r="B38" s="124"/>
      <c r="C38" s="126"/>
      <c r="D38" s="562"/>
      <c r="E38" s="563"/>
      <c r="F38" s="564"/>
      <c r="G38" s="579" t="s">
        <v>358</v>
      </c>
      <c r="H38" s="486"/>
      <c r="I38" s="486"/>
      <c r="J38" s="486"/>
      <c r="K38" s="486"/>
      <c r="L38" s="486"/>
      <c r="M38" s="486" t="s">
        <v>359</v>
      </c>
      <c r="N38" s="487"/>
      <c r="O38" s="570" t="s">
        <v>556</v>
      </c>
      <c r="P38" s="320" t="s">
        <v>360</v>
      </c>
      <c r="Q38" s="125"/>
    </row>
    <row r="39" spans="2:19" ht="167.25" customHeight="1" thickBot="1" x14ac:dyDescent="0.3">
      <c r="B39" s="124"/>
      <c r="C39" s="126"/>
      <c r="D39" s="565"/>
      <c r="E39" s="566"/>
      <c r="F39" s="567"/>
      <c r="G39" s="467" t="s">
        <v>361</v>
      </c>
      <c r="H39" s="468"/>
      <c r="I39" s="468"/>
      <c r="J39" s="468"/>
      <c r="K39" s="468"/>
      <c r="L39" s="468"/>
      <c r="M39" s="463" t="s">
        <v>362</v>
      </c>
      <c r="N39" s="464"/>
      <c r="O39" s="571"/>
      <c r="P39" s="321" t="s">
        <v>363</v>
      </c>
      <c r="Q39" s="125"/>
    </row>
    <row r="40" spans="2:19" ht="47.25" customHeight="1" thickBot="1" x14ac:dyDescent="0.3">
      <c r="B40" s="124"/>
      <c r="C40" s="126"/>
      <c r="D40" s="516" t="s">
        <v>364</v>
      </c>
      <c r="E40" s="517"/>
      <c r="F40" s="518"/>
      <c r="G40" s="471" t="s">
        <v>365</v>
      </c>
      <c r="H40" s="472"/>
      <c r="I40" s="472"/>
      <c r="J40" s="472"/>
      <c r="K40" s="472"/>
      <c r="L40" s="472"/>
      <c r="M40" s="469">
        <v>0</v>
      </c>
      <c r="N40" s="470"/>
      <c r="O40" s="322" t="s">
        <v>366</v>
      </c>
      <c r="P40" s="323">
        <v>17</v>
      </c>
      <c r="Q40" s="125"/>
    </row>
    <row r="41" spans="2:19" ht="18.75" customHeight="1" x14ac:dyDescent="0.25">
      <c r="B41" s="124"/>
      <c r="C41" s="126"/>
      <c r="D41" s="519" t="s">
        <v>367</v>
      </c>
      <c r="E41" s="520"/>
      <c r="F41" s="521" t="s">
        <v>368</v>
      </c>
      <c r="G41" s="473" t="s">
        <v>369</v>
      </c>
      <c r="H41" s="474"/>
      <c r="I41" s="474"/>
      <c r="J41" s="474"/>
      <c r="K41" s="474"/>
      <c r="L41" s="475"/>
      <c r="M41" s="461" t="s">
        <v>609</v>
      </c>
      <c r="N41" s="462"/>
      <c r="O41" s="274" t="s">
        <v>557</v>
      </c>
      <c r="P41" s="324" t="s">
        <v>527</v>
      </c>
      <c r="Q41" s="125"/>
      <c r="S41"/>
    </row>
    <row r="42" spans="2:19" ht="38.25" customHeight="1" x14ac:dyDescent="0.25">
      <c r="B42" s="124"/>
      <c r="C42" s="126"/>
      <c r="D42" s="522"/>
      <c r="E42" s="414"/>
      <c r="F42" s="436"/>
      <c r="G42" s="476" t="s">
        <v>370</v>
      </c>
      <c r="H42" s="477"/>
      <c r="I42" s="477"/>
      <c r="J42" s="477"/>
      <c r="K42" s="477"/>
      <c r="L42" s="477"/>
      <c r="M42" s="465">
        <v>0</v>
      </c>
      <c r="N42" s="466"/>
      <c r="O42" s="325" t="s">
        <v>472</v>
      </c>
      <c r="P42" s="326">
        <v>0</v>
      </c>
      <c r="Q42" s="125"/>
      <c r="S42"/>
    </row>
    <row r="43" spans="2:19" ht="43.5" customHeight="1" x14ac:dyDescent="0.25">
      <c r="B43" s="124"/>
      <c r="C43" s="126"/>
      <c r="D43" s="522"/>
      <c r="E43" s="414"/>
      <c r="F43" s="436" t="s">
        <v>371</v>
      </c>
      <c r="G43" s="476" t="s">
        <v>369</v>
      </c>
      <c r="H43" s="477"/>
      <c r="I43" s="477"/>
      <c r="J43" s="477"/>
      <c r="K43" s="477"/>
      <c r="L43" s="477"/>
      <c r="M43" s="465">
        <v>0</v>
      </c>
      <c r="N43" s="466"/>
      <c r="O43" s="572" t="s">
        <v>558</v>
      </c>
      <c r="P43" s="326">
        <v>12</v>
      </c>
      <c r="Q43" s="125"/>
      <c r="S43"/>
    </row>
    <row r="44" spans="2:19" ht="51" customHeight="1" x14ac:dyDescent="0.25">
      <c r="B44" s="124"/>
      <c r="C44" s="126"/>
      <c r="D44" s="522"/>
      <c r="E44" s="414"/>
      <c r="F44" s="436"/>
      <c r="G44" s="476" t="s">
        <v>370</v>
      </c>
      <c r="H44" s="477"/>
      <c r="I44" s="477"/>
      <c r="J44" s="477"/>
      <c r="K44" s="477"/>
      <c r="L44" s="477"/>
      <c r="M44" s="465">
        <v>0</v>
      </c>
      <c r="N44" s="466"/>
      <c r="O44" s="573"/>
      <c r="P44" s="326">
        <v>70</v>
      </c>
      <c r="Q44" s="125"/>
      <c r="S44"/>
    </row>
    <row r="45" spans="2:19" ht="30.75" customHeight="1" thickBot="1" x14ac:dyDescent="0.3">
      <c r="B45" s="124"/>
      <c r="C45" s="126"/>
      <c r="D45" s="523"/>
      <c r="E45" s="524"/>
      <c r="F45" s="242" t="s">
        <v>372</v>
      </c>
      <c r="G45" s="574" t="s">
        <v>373</v>
      </c>
      <c r="H45" s="575"/>
      <c r="I45" s="575"/>
      <c r="J45" s="575"/>
      <c r="K45" s="575"/>
      <c r="L45" s="575"/>
      <c r="M45" s="465">
        <v>0</v>
      </c>
      <c r="N45" s="466"/>
      <c r="O45" s="327" t="s">
        <v>559</v>
      </c>
      <c r="P45" s="328" t="s">
        <v>427</v>
      </c>
      <c r="Q45" s="125"/>
      <c r="S45"/>
    </row>
    <row r="46" spans="2:19" ht="52.5" customHeight="1" x14ac:dyDescent="0.25">
      <c r="B46" s="124"/>
      <c r="C46" s="126"/>
      <c r="D46" s="580" t="s">
        <v>374</v>
      </c>
      <c r="E46" s="581"/>
      <c r="F46" s="521" t="s">
        <v>375</v>
      </c>
      <c r="G46" s="592" t="s">
        <v>369</v>
      </c>
      <c r="H46" s="461"/>
      <c r="I46" s="461"/>
      <c r="J46" s="461"/>
      <c r="K46" s="461"/>
      <c r="L46" s="461"/>
      <c r="M46" s="465">
        <v>0</v>
      </c>
      <c r="N46" s="466"/>
      <c r="O46" s="584" t="s">
        <v>560</v>
      </c>
      <c r="P46" s="587" t="s">
        <v>378</v>
      </c>
      <c r="Q46" s="125"/>
    </row>
    <row r="47" spans="2:19" ht="58.5" customHeight="1" x14ac:dyDescent="0.25">
      <c r="B47" s="124"/>
      <c r="C47" s="126"/>
      <c r="D47" s="582"/>
      <c r="E47" s="583"/>
      <c r="F47" s="436"/>
      <c r="G47" s="476" t="s">
        <v>370</v>
      </c>
      <c r="H47" s="477"/>
      <c r="I47" s="477"/>
      <c r="J47" s="477"/>
      <c r="K47" s="477"/>
      <c r="L47" s="477"/>
      <c r="M47" s="465">
        <v>0</v>
      </c>
      <c r="N47" s="466"/>
      <c r="O47" s="585"/>
      <c r="P47" s="588"/>
      <c r="Q47" s="125"/>
    </row>
    <row r="48" spans="2:19" ht="53.25" customHeight="1" x14ac:dyDescent="0.25">
      <c r="B48" s="124"/>
      <c r="C48" s="126"/>
      <c r="D48" s="582"/>
      <c r="E48" s="583"/>
      <c r="F48" s="436" t="s">
        <v>376</v>
      </c>
      <c r="G48" s="476" t="s">
        <v>369</v>
      </c>
      <c r="H48" s="477"/>
      <c r="I48" s="477"/>
      <c r="J48" s="477"/>
      <c r="K48" s="477"/>
      <c r="L48" s="477"/>
      <c r="M48" s="465">
        <v>0</v>
      </c>
      <c r="N48" s="466"/>
      <c r="O48" s="585"/>
      <c r="P48" s="588"/>
      <c r="Q48" s="125"/>
    </row>
    <row r="49" spans="2:17" ht="48.75" customHeight="1" x14ac:dyDescent="0.25">
      <c r="B49" s="124"/>
      <c r="C49" s="126"/>
      <c r="D49" s="582"/>
      <c r="E49" s="583"/>
      <c r="F49" s="436"/>
      <c r="G49" s="476" t="s">
        <v>370</v>
      </c>
      <c r="H49" s="477"/>
      <c r="I49" s="477"/>
      <c r="J49" s="477"/>
      <c r="K49" s="477"/>
      <c r="L49" s="477"/>
      <c r="M49" s="465">
        <v>0</v>
      </c>
      <c r="N49" s="466"/>
      <c r="O49" s="585"/>
      <c r="P49" s="588"/>
      <c r="Q49" s="125"/>
    </row>
    <row r="50" spans="2:17" ht="81" customHeight="1" x14ac:dyDescent="0.25">
      <c r="B50" s="124"/>
      <c r="C50" s="126"/>
      <c r="D50" s="582"/>
      <c r="E50" s="583"/>
      <c r="F50" s="242" t="s">
        <v>377</v>
      </c>
      <c r="G50" s="476" t="s">
        <v>474</v>
      </c>
      <c r="H50" s="477"/>
      <c r="I50" s="477"/>
      <c r="J50" s="477"/>
      <c r="K50" s="477"/>
      <c r="L50" s="477"/>
      <c r="M50" s="465" t="s">
        <v>353</v>
      </c>
      <c r="N50" s="466"/>
      <c r="O50" s="586"/>
      <c r="P50" s="589"/>
      <c r="Q50" s="125"/>
    </row>
    <row r="51" spans="2:17" ht="25.5" customHeight="1" thickBot="1" x14ac:dyDescent="0.3">
      <c r="B51" s="124"/>
      <c r="C51" s="134"/>
      <c r="D51" s="582"/>
      <c r="E51" s="583"/>
      <c r="F51" s="241" t="s">
        <v>379</v>
      </c>
      <c r="G51" s="574" t="s">
        <v>561</v>
      </c>
      <c r="H51" s="575"/>
      <c r="I51" s="575"/>
      <c r="J51" s="575"/>
      <c r="K51" s="575"/>
      <c r="L51" s="575"/>
      <c r="M51" s="575"/>
      <c r="N51" s="590"/>
      <c r="O51" s="329" t="s">
        <v>562</v>
      </c>
      <c r="P51" s="296" t="s">
        <v>563</v>
      </c>
      <c r="Q51" s="125"/>
    </row>
    <row r="52" spans="2:17" ht="21" customHeight="1" x14ac:dyDescent="0.25">
      <c r="B52" s="124"/>
      <c r="C52" s="126"/>
      <c r="D52" s="519" t="s">
        <v>380</v>
      </c>
      <c r="E52" s="520"/>
      <c r="F52" s="521"/>
      <c r="G52" s="592" t="s">
        <v>381</v>
      </c>
      <c r="H52" s="461"/>
      <c r="I52" s="461"/>
      <c r="J52" s="461"/>
      <c r="K52" s="461"/>
      <c r="L52" s="461"/>
      <c r="M52" s="461">
        <v>0.495</v>
      </c>
      <c r="N52" s="462"/>
      <c r="O52" s="456" t="s">
        <v>564</v>
      </c>
      <c r="P52" s="546" t="s">
        <v>382</v>
      </c>
      <c r="Q52" s="125"/>
    </row>
    <row r="53" spans="2:17" ht="18.75" customHeight="1" thickBot="1" x14ac:dyDescent="0.3">
      <c r="B53" s="124"/>
      <c r="C53" s="126"/>
      <c r="D53" s="523"/>
      <c r="E53" s="524"/>
      <c r="F53" s="525"/>
      <c r="G53" s="574" t="s">
        <v>383</v>
      </c>
      <c r="H53" s="575"/>
      <c r="I53" s="575"/>
      <c r="J53" s="575"/>
      <c r="K53" s="575"/>
      <c r="L53" s="575"/>
      <c r="M53" s="575">
        <v>0.433</v>
      </c>
      <c r="N53" s="590"/>
      <c r="O53" s="591"/>
      <c r="P53" s="548"/>
      <c r="Q53" s="125"/>
    </row>
    <row r="54" spans="2:17" ht="29.25" customHeight="1" x14ac:dyDescent="0.25">
      <c r="B54" s="124"/>
      <c r="C54" s="126"/>
      <c r="D54" s="593" t="s">
        <v>384</v>
      </c>
      <c r="E54" s="594"/>
      <c r="F54" s="594"/>
      <c r="G54" s="592" t="s">
        <v>369</v>
      </c>
      <c r="H54" s="461"/>
      <c r="I54" s="461"/>
      <c r="J54" s="461"/>
      <c r="K54" s="461"/>
      <c r="L54" s="461"/>
      <c r="M54" s="461" t="s">
        <v>565</v>
      </c>
      <c r="N54" s="462"/>
      <c r="O54" s="376" t="s">
        <v>566</v>
      </c>
      <c r="P54" s="587" t="s">
        <v>567</v>
      </c>
      <c r="Q54" s="125"/>
    </row>
    <row r="55" spans="2:17" ht="59.25" customHeight="1" thickBot="1" x14ac:dyDescent="0.3">
      <c r="B55" s="124"/>
      <c r="C55" s="126"/>
      <c r="D55" s="595"/>
      <c r="E55" s="596"/>
      <c r="F55" s="596"/>
      <c r="G55" s="574" t="s">
        <v>370</v>
      </c>
      <c r="H55" s="575"/>
      <c r="I55" s="575"/>
      <c r="J55" s="575"/>
      <c r="K55" s="575"/>
      <c r="L55" s="575"/>
      <c r="M55" s="575" t="s">
        <v>568</v>
      </c>
      <c r="N55" s="590"/>
      <c r="O55" s="597"/>
      <c r="P55" s="598"/>
      <c r="Q55" s="125"/>
    </row>
    <row r="56" spans="2:17" ht="45.75" customHeight="1" thickBot="1" x14ac:dyDescent="0.3">
      <c r="B56" s="124"/>
      <c r="C56" s="126"/>
      <c r="D56" s="610" t="s">
        <v>385</v>
      </c>
      <c r="E56" s="611"/>
      <c r="F56" s="612"/>
      <c r="G56" s="592" t="s">
        <v>386</v>
      </c>
      <c r="H56" s="461"/>
      <c r="I56" s="461"/>
      <c r="J56" s="461"/>
      <c r="K56" s="461"/>
      <c r="L56" s="461"/>
      <c r="M56" s="461">
        <v>0</v>
      </c>
      <c r="N56" s="462"/>
      <c r="O56" s="274" t="s">
        <v>387</v>
      </c>
      <c r="P56" s="330" t="s">
        <v>388</v>
      </c>
      <c r="Q56" s="125"/>
    </row>
    <row r="57" spans="2:17" ht="39.75" customHeight="1" thickBot="1" x14ac:dyDescent="0.3">
      <c r="B57" s="124"/>
      <c r="C57" s="126"/>
      <c r="D57" s="599" t="s">
        <v>389</v>
      </c>
      <c r="E57" s="600"/>
      <c r="F57" s="601"/>
      <c r="G57" s="574" t="s">
        <v>390</v>
      </c>
      <c r="H57" s="575"/>
      <c r="I57" s="575"/>
      <c r="J57" s="575"/>
      <c r="K57" s="575"/>
      <c r="L57" s="575"/>
      <c r="M57" s="575">
        <v>0</v>
      </c>
      <c r="N57" s="590"/>
      <c r="O57" s="329" t="s">
        <v>391</v>
      </c>
      <c r="P57" s="318">
        <v>2</v>
      </c>
      <c r="Q57" s="125"/>
    </row>
    <row r="58" spans="2:17" ht="62.25" customHeight="1" thickBot="1" x14ac:dyDescent="0.3">
      <c r="B58" s="124"/>
      <c r="C58" s="126"/>
      <c r="D58" s="599" t="s">
        <v>392</v>
      </c>
      <c r="E58" s="600"/>
      <c r="F58" s="601"/>
      <c r="G58" s="471" t="s">
        <v>393</v>
      </c>
      <c r="H58" s="472"/>
      <c r="I58" s="472"/>
      <c r="J58" s="472"/>
      <c r="K58" s="472"/>
      <c r="L58" s="472"/>
      <c r="M58" s="472"/>
      <c r="N58" s="613"/>
      <c r="O58" s="324" t="s">
        <v>394</v>
      </c>
      <c r="P58" s="318">
        <v>3</v>
      </c>
      <c r="Q58" s="125"/>
    </row>
    <row r="59" spans="2:17" ht="66" customHeight="1" thickBot="1" x14ac:dyDescent="0.3">
      <c r="B59" s="124"/>
      <c r="C59" s="126"/>
      <c r="D59" s="599" t="s">
        <v>395</v>
      </c>
      <c r="E59" s="600"/>
      <c r="F59" s="601"/>
      <c r="G59" s="614">
        <v>0</v>
      </c>
      <c r="H59" s="615"/>
      <c r="I59" s="615"/>
      <c r="J59" s="615"/>
      <c r="K59" s="615"/>
      <c r="L59" s="615"/>
      <c r="M59" s="615"/>
      <c r="N59" s="616"/>
      <c r="O59" s="224" t="s">
        <v>396</v>
      </c>
      <c r="P59" s="210" t="s">
        <v>397</v>
      </c>
      <c r="Q59" s="125"/>
    </row>
    <row r="60" spans="2:17" ht="230.25" customHeight="1" thickBot="1" x14ac:dyDescent="0.3">
      <c r="B60" s="124"/>
      <c r="C60" s="126"/>
      <c r="D60" s="599" t="s">
        <v>398</v>
      </c>
      <c r="E60" s="600"/>
      <c r="F60" s="601"/>
      <c r="G60" s="614">
        <v>5</v>
      </c>
      <c r="H60" s="615"/>
      <c r="I60" s="615"/>
      <c r="J60" s="615"/>
      <c r="K60" s="615"/>
      <c r="L60" s="615"/>
      <c r="M60" s="615"/>
      <c r="N60" s="616"/>
      <c r="O60" s="225" t="s">
        <v>428</v>
      </c>
      <c r="P60" s="243" t="s">
        <v>399</v>
      </c>
      <c r="Q60" s="125"/>
    </row>
    <row r="61" spans="2:17" ht="307.5" customHeight="1" x14ac:dyDescent="0.25">
      <c r="B61" s="124"/>
      <c r="C61" s="126"/>
      <c r="D61" s="602" t="s">
        <v>400</v>
      </c>
      <c r="E61" s="211"/>
      <c r="F61" s="216" t="s">
        <v>401</v>
      </c>
      <c r="G61" s="605">
        <v>6</v>
      </c>
      <c r="H61" s="538"/>
      <c r="I61" s="538"/>
      <c r="J61" s="538"/>
      <c r="K61" s="538"/>
      <c r="L61" s="538"/>
      <c r="M61" s="538"/>
      <c r="N61" s="606"/>
      <c r="O61" s="331" t="s">
        <v>610</v>
      </c>
      <c r="P61" s="245" t="s">
        <v>402</v>
      </c>
      <c r="Q61" s="125"/>
    </row>
    <row r="62" spans="2:17" ht="114.75" customHeight="1" x14ac:dyDescent="0.25">
      <c r="B62" s="124"/>
      <c r="C62" s="126"/>
      <c r="D62" s="603"/>
      <c r="E62" s="131"/>
      <c r="F62" s="217" t="s">
        <v>403</v>
      </c>
      <c r="G62" s="619" t="s">
        <v>404</v>
      </c>
      <c r="H62" s="620"/>
      <c r="I62" s="620"/>
      <c r="J62" s="620"/>
      <c r="K62" s="620"/>
      <c r="L62" s="620"/>
      <c r="M62" s="617">
        <v>0</v>
      </c>
      <c r="N62" s="618"/>
      <c r="O62" s="215" t="s">
        <v>394</v>
      </c>
      <c r="P62" s="212">
        <v>100000</v>
      </c>
      <c r="Q62" s="125"/>
    </row>
    <row r="63" spans="2:17" ht="90.75" thickBot="1" x14ac:dyDescent="0.3">
      <c r="B63" s="124"/>
      <c r="C63" s="126"/>
      <c r="D63" s="604"/>
      <c r="E63" s="213"/>
      <c r="F63" s="218" t="s">
        <v>405</v>
      </c>
      <c r="G63" s="607" t="s">
        <v>406</v>
      </c>
      <c r="H63" s="608"/>
      <c r="I63" s="608"/>
      <c r="J63" s="608"/>
      <c r="K63" s="608"/>
      <c r="L63" s="608"/>
      <c r="M63" s="608">
        <v>0</v>
      </c>
      <c r="N63" s="609"/>
      <c r="O63" s="226" t="s">
        <v>407</v>
      </c>
      <c r="P63" s="214" t="s">
        <v>408</v>
      </c>
      <c r="Q63" s="125"/>
    </row>
    <row r="64" spans="2:17" x14ac:dyDescent="0.25">
      <c r="B64" s="124"/>
      <c r="C64" s="126"/>
      <c r="D64" s="129"/>
      <c r="E64" s="127"/>
      <c r="F64" s="127"/>
      <c r="G64" s="130"/>
      <c r="H64" s="130"/>
      <c r="I64" s="130"/>
      <c r="J64" s="130"/>
      <c r="K64" s="130"/>
      <c r="L64" s="130"/>
      <c r="M64" s="130"/>
      <c r="N64" s="130"/>
      <c r="O64" s="227"/>
      <c r="P64" s="204"/>
      <c r="Q64" s="125"/>
    </row>
    <row r="65" spans="2:17" x14ac:dyDescent="0.25">
      <c r="B65" s="124"/>
      <c r="C65" s="126"/>
      <c r="D65" s="131"/>
      <c r="E65" s="128"/>
      <c r="F65" s="128"/>
      <c r="G65" s="132"/>
      <c r="H65" s="132"/>
      <c r="I65" s="132"/>
      <c r="J65" s="132"/>
      <c r="K65" s="132"/>
      <c r="L65" s="132"/>
      <c r="M65" s="132"/>
      <c r="N65" s="132"/>
      <c r="O65" s="228"/>
      <c r="P65" s="133"/>
      <c r="Q65" s="125"/>
    </row>
    <row r="66" spans="2:17" x14ac:dyDescent="0.25">
      <c r="B66" s="134"/>
      <c r="C66" s="135"/>
      <c r="D66" s="135"/>
      <c r="E66" s="135"/>
      <c r="F66" s="135"/>
      <c r="G66" s="135"/>
      <c r="H66" s="135"/>
      <c r="I66" s="135"/>
      <c r="J66" s="135"/>
      <c r="K66" s="135"/>
      <c r="L66" s="135"/>
      <c r="M66" s="135"/>
      <c r="N66" s="135"/>
      <c r="O66" s="149"/>
      <c r="P66" s="135"/>
      <c r="Q66" s="136"/>
    </row>
    <row r="67" spans="2:17" x14ac:dyDescent="0.25">
      <c r="B67" s="134"/>
      <c r="C67" s="135"/>
      <c r="D67" s="135"/>
      <c r="E67" s="135"/>
      <c r="F67" s="135"/>
      <c r="G67" s="135"/>
      <c r="H67" s="135"/>
      <c r="I67" s="135"/>
      <c r="J67" s="135"/>
      <c r="K67" s="135"/>
      <c r="L67" s="135"/>
      <c r="M67" s="135"/>
      <c r="N67" s="135"/>
      <c r="O67" s="149"/>
      <c r="P67" s="135"/>
      <c r="Q67" s="136"/>
    </row>
    <row r="68" spans="2:17" x14ac:dyDescent="0.25">
      <c r="B68" s="134"/>
      <c r="C68" s="135"/>
      <c r="D68" s="135"/>
      <c r="E68" s="135"/>
      <c r="F68" s="135"/>
      <c r="G68" s="135"/>
      <c r="H68" s="135"/>
      <c r="I68" s="135"/>
      <c r="J68" s="135"/>
      <c r="K68" s="135"/>
      <c r="L68" s="135"/>
      <c r="M68" s="135"/>
      <c r="N68" s="135"/>
      <c r="O68" s="149"/>
      <c r="P68" s="135"/>
      <c r="Q68" s="136"/>
    </row>
    <row r="69" spans="2:17" x14ac:dyDescent="0.25">
      <c r="B69" s="134"/>
      <c r="C69" s="135"/>
      <c r="D69" s="135"/>
      <c r="E69" s="135"/>
      <c r="F69" s="135"/>
      <c r="G69" s="135"/>
      <c r="H69" s="135"/>
      <c r="I69" s="135"/>
      <c r="J69" s="135"/>
      <c r="K69" s="135"/>
      <c r="L69" s="135"/>
      <c r="M69" s="135"/>
      <c r="N69" s="135"/>
      <c r="O69" s="149"/>
      <c r="P69" s="135"/>
      <c r="Q69" s="136"/>
    </row>
    <row r="70" spans="2:17" x14ac:dyDescent="0.25">
      <c r="B70" s="134"/>
      <c r="C70" s="135"/>
      <c r="D70" s="135"/>
      <c r="E70" s="135"/>
      <c r="F70" s="135"/>
      <c r="G70" s="135"/>
      <c r="H70" s="135"/>
      <c r="I70" s="135"/>
      <c r="J70" s="135"/>
      <c r="K70" s="135"/>
      <c r="L70" s="135"/>
      <c r="M70" s="135"/>
      <c r="N70" s="135"/>
      <c r="O70" s="149"/>
      <c r="P70" s="135"/>
      <c r="Q70" s="136"/>
    </row>
    <row r="71" spans="2:17" ht="15.75" thickBot="1" x14ac:dyDescent="0.3">
      <c r="B71" s="137"/>
      <c r="C71" s="138"/>
      <c r="D71" s="138"/>
      <c r="E71" s="138"/>
      <c r="F71" s="138"/>
      <c r="G71" s="138"/>
      <c r="H71" s="138"/>
      <c r="I71" s="138"/>
      <c r="J71" s="138"/>
      <c r="K71" s="138"/>
      <c r="L71" s="138"/>
      <c r="M71" s="138"/>
      <c r="N71" s="138"/>
      <c r="O71" s="159"/>
      <c r="P71" s="138"/>
      <c r="Q71" s="139"/>
    </row>
  </sheetData>
  <mergeCells count="137">
    <mergeCell ref="D54:F55"/>
    <mergeCell ref="O54:O55"/>
    <mergeCell ref="P54:P55"/>
    <mergeCell ref="G57:L57"/>
    <mergeCell ref="M57:N57"/>
    <mergeCell ref="D60:F60"/>
    <mergeCell ref="D61:D63"/>
    <mergeCell ref="G61:N61"/>
    <mergeCell ref="G63:L63"/>
    <mergeCell ref="M63:N63"/>
    <mergeCell ref="D59:F59"/>
    <mergeCell ref="G56:L56"/>
    <mergeCell ref="D57:F57"/>
    <mergeCell ref="D56:F56"/>
    <mergeCell ref="G54:L54"/>
    <mergeCell ref="G55:L55"/>
    <mergeCell ref="D58:F58"/>
    <mergeCell ref="G58:N58"/>
    <mergeCell ref="G59:N59"/>
    <mergeCell ref="G60:N60"/>
    <mergeCell ref="M62:N62"/>
    <mergeCell ref="G62:L62"/>
    <mergeCell ref="M54:N54"/>
    <mergeCell ref="M55:N55"/>
    <mergeCell ref="D46:E51"/>
    <mergeCell ref="F46:F47"/>
    <mergeCell ref="O46:O50"/>
    <mergeCell ref="P46:P50"/>
    <mergeCell ref="F48:F49"/>
    <mergeCell ref="G50:L50"/>
    <mergeCell ref="M50:N50"/>
    <mergeCell ref="G51:N51"/>
    <mergeCell ref="D52:F53"/>
    <mergeCell ref="O52:O53"/>
    <mergeCell ref="P52:P53"/>
    <mergeCell ref="M52:N52"/>
    <mergeCell ref="G46:L46"/>
    <mergeCell ref="G47:L47"/>
    <mergeCell ref="G48:L48"/>
    <mergeCell ref="G49:L49"/>
    <mergeCell ref="G52:L52"/>
    <mergeCell ref="G53:L53"/>
    <mergeCell ref="M46:N46"/>
    <mergeCell ref="M47:N47"/>
    <mergeCell ref="M48:N48"/>
    <mergeCell ref="M49:N49"/>
    <mergeCell ref="M53:N53"/>
    <mergeCell ref="D35:F35"/>
    <mergeCell ref="D36:F39"/>
    <mergeCell ref="O36:O37"/>
    <mergeCell ref="O38:O39"/>
    <mergeCell ref="D40:F40"/>
    <mergeCell ref="D41:E45"/>
    <mergeCell ref="F41:F42"/>
    <mergeCell ref="F43:F44"/>
    <mergeCell ref="O43:O44"/>
    <mergeCell ref="G45:L45"/>
    <mergeCell ref="G44:L44"/>
    <mergeCell ref="M35:N35"/>
    <mergeCell ref="M36:N36"/>
    <mergeCell ref="M37:N37"/>
    <mergeCell ref="M38:N38"/>
    <mergeCell ref="G35:L35"/>
    <mergeCell ref="G36:L36"/>
    <mergeCell ref="G37:L37"/>
    <mergeCell ref="G38:L38"/>
    <mergeCell ref="C8:C9"/>
    <mergeCell ref="D11:F33"/>
    <mergeCell ref="P11:P33"/>
    <mergeCell ref="O22:O31"/>
    <mergeCell ref="H31:N31"/>
    <mergeCell ref="G32:G33"/>
    <mergeCell ref="O32:O33"/>
    <mergeCell ref="H33:I33"/>
    <mergeCell ref="J33:K33"/>
    <mergeCell ref="L33:N33"/>
    <mergeCell ref="H32:I32"/>
    <mergeCell ref="L17:N17"/>
    <mergeCell ref="H15:I15"/>
    <mergeCell ref="H16:I16"/>
    <mergeCell ref="C4:P4"/>
    <mergeCell ref="C5:P5"/>
    <mergeCell ref="G17:G21"/>
    <mergeCell ref="G22:G30"/>
    <mergeCell ref="G34:L34"/>
    <mergeCell ref="D34:F34"/>
    <mergeCell ref="L32:N32"/>
    <mergeCell ref="J32:K32"/>
    <mergeCell ref="D7:F7"/>
    <mergeCell ref="D8:F10"/>
    <mergeCell ref="C6:D6"/>
    <mergeCell ref="O11:O16"/>
    <mergeCell ref="H11:I11"/>
    <mergeCell ref="J11:K11"/>
    <mergeCell ref="L11:N11"/>
    <mergeCell ref="H12:I12"/>
    <mergeCell ref="H13:I13"/>
    <mergeCell ref="H14:I14"/>
    <mergeCell ref="L12:N12"/>
    <mergeCell ref="M34:N34"/>
    <mergeCell ref="L14:N14"/>
    <mergeCell ref="L15:N15"/>
    <mergeCell ref="L16:N16"/>
    <mergeCell ref="H17:K17"/>
    <mergeCell ref="G7:N7"/>
    <mergeCell ref="O8:O10"/>
    <mergeCell ref="H8:N8"/>
    <mergeCell ref="H9:N9"/>
    <mergeCell ref="H10:N10"/>
    <mergeCell ref="H28:H29"/>
    <mergeCell ref="N20:N21"/>
    <mergeCell ref="H25:H27"/>
    <mergeCell ref="H22:K22"/>
    <mergeCell ref="L22:N22"/>
    <mergeCell ref="H21:I21"/>
    <mergeCell ref="L20:L21"/>
    <mergeCell ref="M20:M21"/>
    <mergeCell ref="J12:K12"/>
    <mergeCell ref="J13:K13"/>
    <mergeCell ref="J14:K14"/>
    <mergeCell ref="J15:K15"/>
    <mergeCell ref="J16:K16"/>
    <mergeCell ref="O17:O21"/>
    <mergeCell ref="L13:N13"/>
    <mergeCell ref="M56:N56"/>
    <mergeCell ref="M39:N39"/>
    <mergeCell ref="M41:N41"/>
    <mergeCell ref="M42:N42"/>
    <mergeCell ref="M43:N43"/>
    <mergeCell ref="M44:N44"/>
    <mergeCell ref="M45:N45"/>
    <mergeCell ref="G39:L39"/>
    <mergeCell ref="M40:N40"/>
    <mergeCell ref="G40:L40"/>
    <mergeCell ref="G41:L41"/>
    <mergeCell ref="G42:L42"/>
    <mergeCell ref="G43:L43"/>
  </mergeCells>
  <hyperlinks>
    <hyperlink ref="I30" r:id="rId1" display="http://www.bolor-toli.com/index.php?pageId=10&amp;go=1&amp;direction=mn-en&amp;search=altai+snowcock"/>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topLeftCell="A9" zoomScale="80" zoomScaleNormal="80" workbookViewId="0">
      <selection activeCell="D11" sqref="D11"/>
    </sheetView>
  </sheetViews>
  <sheetFormatPr defaultColWidth="9.140625" defaultRowHeight="15" x14ac:dyDescent="0.25"/>
  <cols>
    <col min="1" max="2" width="9.140625" style="10"/>
    <col min="3" max="3" width="43" style="10" customWidth="1"/>
    <col min="4" max="4" width="87.85546875" style="10" customWidth="1"/>
    <col min="5" max="16384" width="9.140625" style="10"/>
  </cols>
  <sheetData>
    <row r="1" spans="2:8" ht="15.75" thickBot="1" x14ac:dyDescent="0.3"/>
    <row r="2" spans="2:8" ht="15.75" thickBot="1" x14ac:dyDescent="0.3">
      <c r="B2" s="79"/>
      <c r="C2" s="46"/>
      <c r="D2" s="46"/>
      <c r="E2" s="47"/>
    </row>
    <row r="3" spans="2:8" ht="15.75" thickBot="1" x14ac:dyDescent="0.3">
      <c r="B3" s="80"/>
      <c r="C3" s="622" t="s">
        <v>286</v>
      </c>
      <c r="D3" s="623"/>
      <c r="E3" s="81"/>
    </row>
    <row r="4" spans="2:8" x14ac:dyDescent="0.25">
      <c r="B4" s="80"/>
      <c r="C4" s="82"/>
      <c r="D4" s="82"/>
      <c r="E4" s="81"/>
    </row>
    <row r="5" spans="2:8" ht="15.75" thickBot="1" x14ac:dyDescent="0.3">
      <c r="B5" s="80"/>
      <c r="C5" s="83" t="s">
        <v>287</v>
      </c>
      <c r="D5" s="82"/>
      <c r="E5" s="81"/>
      <c r="G5" s="10" t="s">
        <v>569</v>
      </c>
      <c r="H5" s="10" t="s">
        <v>353</v>
      </c>
    </row>
    <row r="6" spans="2:8" ht="15.75" thickBot="1" x14ac:dyDescent="0.3">
      <c r="B6" s="80"/>
      <c r="C6" s="94" t="s">
        <v>288</v>
      </c>
      <c r="D6" s="95" t="s">
        <v>289</v>
      </c>
      <c r="E6" s="81"/>
    </row>
    <row r="7" spans="2:8" ht="30.75" thickBot="1" x14ac:dyDescent="0.3">
      <c r="B7" s="80"/>
      <c r="C7" s="84" t="s">
        <v>290</v>
      </c>
      <c r="D7" s="85"/>
      <c r="E7" s="81"/>
    </row>
    <row r="8" spans="2:8" ht="264.75" customHeight="1" thickBot="1" x14ac:dyDescent="0.3">
      <c r="B8" s="80"/>
      <c r="C8" s="195" t="s">
        <v>324</v>
      </c>
      <c r="D8" s="332" t="s">
        <v>618</v>
      </c>
      <c r="E8" s="81"/>
    </row>
    <row r="9" spans="2:8" ht="115.5" customHeight="1" thickBot="1" x14ac:dyDescent="0.3">
      <c r="B9" s="80"/>
      <c r="C9" s="196" t="s">
        <v>291</v>
      </c>
      <c r="D9" s="333" t="s">
        <v>570</v>
      </c>
      <c r="E9" s="170"/>
    </row>
    <row r="10" spans="2:8" ht="75.75" thickBot="1" x14ac:dyDescent="0.3">
      <c r="B10" s="80"/>
      <c r="C10" s="84" t="s">
        <v>315</v>
      </c>
      <c r="D10" s="86" t="s">
        <v>619</v>
      </c>
      <c r="E10" s="81"/>
    </row>
    <row r="11" spans="2:8" x14ac:dyDescent="0.25">
      <c r="B11" s="80"/>
      <c r="C11" s="82"/>
      <c r="D11" s="82"/>
      <c r="E11" s="81"/>
    </row>
    <row r="12" spans="2:8" ht="15.75" thickBot="1" x14ac:dyDescent="0.3">
      <c r="B12" s="80"/>
      <c r="C12" s="624" t="s">
        <v>413</v>
      </c>
      <c r="D12" s="624"/>
      <c r="E12" s="81"/>
    </row>
    <row r="13" spans="2:8" ht="15.75" thickBot="1" x14ac:dyDescent="0.3">
      <c r="B13" s="80"/>
      <c r="C13" s="96" t="s">
        <v>292</v>
      </c>
      <c r="D13" s="96" t="s">
        <v>289</v>
      </c>
      <c r="E13" s="81"/>
    </row>
    <row r="14" spans="2:8" ht="15.75" thickBot="1" x14ac:dyDescent="0.3">
      <c r="B14" s="80"/>
      <c r="C14" s="621" t="s">
        <v>293</v>
      </c>
      <c r="D14" s="621"/>
      <c r="E14" s="81"/>
    </row>
    <row r="15" spans="2:8" ht="30.75" thickBot="1" x14ac:dyDescent="0.3">
      <c r="B15" s="80"/>
      <c r="C15" s="86" t="s">
        <v>294</v>
      </c>
      <c r="D15" s="87"/>
      <c r="E15" s="81"/>
    </row>
    <row r="16" spans="2:8" ht="30.75" thickBot="1" x14ac:dyDescent="0.3">
      <c r="B16" s="80"/>
      <c r="C16" s="86" t="s">
        <v>295</v>
      </c>
      <c r="D16" s="87"/>
      <c r="E16" s="81"/>
    </row>
    <row r="17" spans="2:5" ht="15.75" thickBot="1" x14ac:dyDescent="0.3">
      <c r="B17" s="80"/>
      <c r="C17" s="88" t="s">
        <v>296</v>
      </c>
      <c r="D17" s="87"/>
      <c r="E17" s="81"/>
    </row>
    <row r="18" spans="2:5" ht="15.75" thickBot="1" x14ac:dyDescent="0.3">
      <c r="B18" s="80"/>
      <c r="C18" s="621" t="s">
        <v>297</v>
      </c>
      <c r="D18" s="621"/>
      <c r="E18" s="81"/>
    </row>
    <row r="19" spans="2:5" ht="30.75" customHeight="1" thickBot="1" x14ac:dyDescent="0.3">
      <c r="B19" s="80"/>
      <c r="C19" s="86" t="s">
        <v>298</v>
      </c>
      <c r="D19" s="87"/>
      <c r="E19" s="81"/>
    </row>
    <row r="20" spans="2:5" ht="30.75" thickBot="1" x14ac:dyDescent="0.3">
      <c r="B20" s="80"/>
      <c r="C20" s="86" t="s">
        <v>299</v>
      </c>
      <c r="D20" s="87"/>
      <c r="E20" s="81"/>
    </row>
    <row r="21" spans="2:5" ht="30.75" thickBot="1" x14ac:dyDescent="0.3">
      <c r="B21" s="80"/>
      <c r="C21" s="89" t="s">
        <v>300</v>
      </c>
      <c r="D21" s="90"/>
      <c r="E21" s="81"/>
    </row>
    <row r="22" spans="2:5" ht="15.75" thickBot="1" x14ac:dyDescent="0.3">
      <c r="B22" s="80"/>
      <c r="C22" s="621" t="s">
        <v>301</v>
      </c>
      <c r="D22" s="621"/>
      <c r="E22" s="81"/>
    </row>
    <row r="23" spans="2:5" ht="30.75" thickBot="1" x14ac:dyDescent="0.3">
      <c r="B23" s="80"/>
      <c r="C23" s="89" t="s">
        <v>302</v>
      </c>
      <c r="D23" s="89"/>
      <c r="E23" s="81"/>
    </row>
    <row r="24" spans="2:5" ht="45.75" thickBot="1" x14ac:dyDescent="0.3">
      <c r="B24" s="80"/>
      <c r="C24" s="89" t="s">
        <v>303</v>
      </c>
      <c r="D24" s="89"/>
      <c r="E24" s="81"/>
    </row>
    <row r="25" spans="2:5" ht="30.75" thickBot="1" x14ac:dyDescent="0.3">
      <c r="B25" s="80"/>
      <c r="C25" s="89" t="s">
        <v>304</v>
      </c>
      <c r="D25" s="89"/>
      <c r="E25" s="81"/>
    </row>
    <row r="26" spans="2:5" ht="15.75" thickBot="1" x14ac:dyDescent="0.3">
      <c r="B26" s="80"/>
      <c r="C26" s="621" t="s">
        <v>305</v>
      </c>
      <c r="D26" s="621"/>
      <c r="E26" s="81"/>
    </row>
    <row r="27" spans="2:5" ht="60.75" thickBot="1" x14ac:dyDescent="0.3">
      <c r="B27" s="80"/>
      <c r="C27" s="86" t="s">
        <v>306</v>
      </c>
      <c r="D27" s="87"/>
      <c r="E27" s="81"/>
    </row>
    <row r="28" spans="2:5" ht="30.75" thickBot="1" x14ac:dyDescent="0.3">
      <c r="B28" s="80"/>
      <c r="C28" s="86" t="s">
        <v>328</v>
      </c>
      <c r="D28" s="87"/>
      <c r="E28" s="81"/>
    </row>
    <row r="29" spans="2:5" ht="75.75" thickBot="1" x14ac:dyDescent="0.3">
      <c r="B29" s="80"/>
      <c r="C29" s="86" t="s">
        <v>307</v>
      </c>
      <c r="D29" s="87"/>
      <c r="E29" s="81"/>
    </row>
    <row r="30" spans="2:5" ht="45.75" thickBot="1" x14ac:dyDescent="0.3">
      <c r="B30" s="80"/>
      <c r="C30" s="86" t="s">
        <v>308</v>
      </c>
      <c r="D30" s="87"/>
      <c r="E30" s="81"/>
    </row>
    <row r="31" spans="2:5" ht="60.75" thickBot="1" x14ac:dyDescent="0.3">
      <c r="B31" s="80"/>
      <c r="C31" s="86" t="s">
        <v>316</v>
      </c>
      <c r="D31" s="87"/>
      <c r="E31" s="81"/>
    </row>
    <row r="32" spans="2:5" x14ac:dyDescent="0.25">
      <c r="B32" s="80"/>
      <c r="C32" s="33"/>
      <c r="D32" s="33"/>
      <c r="E32" s="81"/>
    </row>
    <row r="33" spans="2:5" x14ac:dyDescent="0.25">
      <c r="B33" s="80"/>
      <c r="C33" s="33"/>
      <c r="D33" s="33"/>
      <c r="E33" s="81"/>
    </row>
    <row r="34" spans="2:5" ht="15.75" thickBot="1" x14ac:dyDescent="0.3">
      <c r="B34" s="91"/>
      <c r="C34" s="92"/>
      <c r="D34" s="92"/>
      <c r="E34" s="93"/>
    </row>
  </sheetData>
  <mergeCells count="6">
    <mergeCell ref="C26:D26"/>
    <mergeCell ref="C3:D3"/>
    <mergeCell ref="C12:D12"/>
    <mergeCell ref="C14:D14"/>
    <mergeCell ref="C18:D18"/>
    <mergeCell ref="C22:D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0"/>
  <sheetViews>
    <sheetView zoomScale="70" zoomScaleNormal="70" workbookViewId="0">
      <selection activeCell="D10" sqref="D10"/>
    </sheetView>
  </sheetViews>
  <sheetFormatPr defaultRowHeight="15" x14ac:dyDescent="0.25"/>
  <cols>
    <col min="1" max="1" width="4.85546875" customWidth="1"/>
    <col min="2" max="2" width="55.7109375" customWidth="1"/>
    <col min="3" max="3" width="12.140625" customWidth="1"/>
    <col min="4" max="4" width="58.140625" customWidth="1"/>
    <col min="5" max="5" width="12.140625" customWidth="1"/>
    <col min="6" max="6" width="10.7109375" customWidth="1"/>
    <col min="7" max="7" width="44.42578125" customWidth="1"/>
    <col min="8" max="8" width="39.42578125" customWidth="1"/>
    <col min="9" max="9" width="9" customWidth="1"/>
    <col min="10" max="10" width="6.85546875" customWidth="1"/>
    <col min="11" max="11" width="3.140625" customWidth="1"/>
    <col min="16" max="16" width="10" customWidth="1"/>
  </cols>
  <sheetData>
    <row r="1" spans="2:41" ht="15.75" thickBot="1" x14ac:dyDescent="0.3">
      <c r="B1" s="70"/>
      <c r="C1" s="70"/>
      <c r="D1" s="70"/>
      <c r="E1" s="70"/>
      <c r="F1" s="70"/>
      <c r="G1" s="70"/>
      <c r="H1" s="70"/>
    </row>
    <row r="2" spans="2:41" ht="15" customHeight="1" thickBot="1" x14ac:dyDescent="0.3">
      <c r="B2" s="67"/>
      <c r="C2" s="633"/>
      <c r="D2" s="633"/>
      <c r="E2" s="633"/>
      <c r="F2" s="633"/>
      <c r="G2" s="633"/>
      <c r="H2" s="62"/>
      <c r="I2" s="62"/>
      <c r="J2" s="62"/>
      <c r="K2" s="62"/>
      <c r="L2" s="62"/>
      <c r="M2" s="63"/>
    </row>
    <row r="3" spans="2:41" ht="27" thickBot="1" x14ac:dyDescent="0.3">
      <c r="B3" s="68"/>
      <c r="C3" s="637" t="s">
        <v>243</v>
      </c>
      <c r="D3" s="638"/>
      <c r="E3" s="638"/>
      <c r="F3" s="639"/>
      <c r="G3" s="69"/>
      <c r="H3" s="65"/>
      <c r="I3" s="65"/>
      <c r="J3" s="65"/>
      <c r="K3" s="65"/>
      <c r="L3" s="65"/>
      <c r="M3" s="66"/>
    </row>
    <row r="4" spans="2:41" ht="15" customHeight="1" x14ac:dyDescent="0.25">
      <c r="B4" s="68"/>
      <c r="C4" s="69"/>
      <c r="D4" s="69"/>
      <c r="E4" s="69"/>
      <c r="F4" s="69"/>
      <c r="G4" s="69"/>
      <c r="H4" s="65"/>
      <c r="I4" s="65"/>
      <c r="J4" s="65"/>
      <c r="K4" s="65"/>
      <c r="L4" s="65"/>
      <c r="M4" s="66"/>
    </row>
    <row r="5" spans="2:41" ht="15.75" customHeight="1" thickBot="1" x14ac:dyDescent="0.3">
      <c r="B5" s="64"/>
      <c r="C5" s="65"/>
      <c r="D5" s="65"/>
      <c r="E5" s="65"/>
      <c r="F5" s="65"/>
      <c r="G5" s="65"/>
      <c r="H5" s="65"/>
      <c r="I5" s="65"/>
      <c r="J5" s="65"/>
      <c r="K5" s="65"/>
      <c r="L5" s="65"/>
      <c r="M5" s="66"/>
    </row>
    <row r="6" spans="2:41" ht="15.75" customHeight="1" x14ac:dyDescent="0.25">
      <c r="B6" s="640" t="s">
        <v>244</v>
      </c>
      <c r="C6" s="641"/>
      <c r="D6" s="641"/>
      <c r="E6" s="641"/>
      <c r="F6" s="641"/>
      <c r="G6" s="641"/>
      <c r="H6" s="641"/>
      <c r="I6" s="641"/>
      <c r="J6" s="641"/>
      <c r="K6" s="641"/>
      <c r="L6" s="641"/>
      <c r="M6" s="642"/>
    </row>
    <row r="7" spans="2:41" ht="15.75" customHeight="1" thickBot="1" x14ac:dyDescent="0.3">
      <c r="B7" s="643"/>
      <c r="C7" s="644"/>
      <c r="D7" s="644"/>
      <c r="E7" s="644"/>
      <c r="F7" s="644"/>
      <c r="G7" s="644"/>
      <c r="H7" s="644"/>
      <c r="I7" s="644"/>
      <c r="J7" s="644"/>
      <c r="K7" s="644"/>
      <c r="L7" s="644"/>
      <c r="M7" s="645"/>
    </row>
    <row r="8" spans="2:41" ht="15.75" customHeight="1" x14ac:dyDescent="0.25">
      <c r="B8" s="640" t="s">
        <v>277</v>
      </c>
      <c r="C8" s="641"/>
      <c r="D8" s="641"/>
      <c r="E8" s="641"/>
      <c r="F8" s="641"/>
      <c r="G8" s="641"/>
      <c r="H8" s="641"/>
      <c r="I8" s="641"/>
      <c r="J8" s="641"/>
      <c r="K8" s="641"/>
      <c r="L8" s="641"/>
      <c r="M8" s="642"/>
    </row>
    <row r="9" spans="2:41" ht="15.75" customHeight="1" thickBot="1" x14ac:dyDescent="0.3">
      <c r="B9" s="634" t="s">
        <v>245</v>
      </c>
      <c r="C9" s="635"/>
      <c r="D9" s="635"/>
      <c r="E9" s="635"/>
      <c r="F9" s="635"/>
      <c r="G9" s="635"/>
      <c r="H9" s="635"/>
      <c r="I9" s="635"/>
      <c r="J9" s="635"/>
      <c r="K9" s="635"/>
      <c r="L9" s="635"/>
      <c r="M9" s="636"/>
    </row>
    <row r="10" spans="2:41" ht="15.75" customHeight="1" thickBot="1" x14ac:dyDescent="0.3">
      <c r="B10" s="28"/>
      <c r="C10" s="28"/>
      <c r="D10" s="28"/>
      <c r="E10" s="28"/>
      <c r="F10" s="28"/>
      <c r="G10" s="28"/>
      <c r="H10" s="28"/>
      <c r="I10" s="28"/>
      <c r="J10" s="28"/>
      <c r="K10" s="28"/>
      <c r="L10" s="28"/>
      <c r="M10" s="28"/>
    </row>
    <row r="11" spans="2:41" ht="15.75" thickBot="1" x14ac:dyDescent="0.3">
      <c r="B11" s="646" t="s">
        <v>414</v>
      </c>
      <c r="C11" s="647"/>
      <c r="D11" s="648"/>
      <c r="E11" s="28"/>
      <c r="F11" s="28"/>
      <c r="G11" s="28"/>
      <c r="H11" s="8"/>
      <c r="I11" s="8"/>
      <c r="J11" s="8"/>
      <c r="K11" s="8"/>
      <c r="L11" s="8"/>
      <c r="M11" s="8"/>
    </row>
    <row r="12" spans="2:41" ht="8.25" customHeight="1" thickBot="1" x14ac:dyDescent="0.3">
      <c r="B12" s="28"/>
      <c r="C12" s="28"/>
      <c r="D12" s="28"/>
      <c r="E12" s="28"/>
      <c r="F12" s="28"/>
      <c r="G12" s="28"/>
      <c r="H12" s="8"/>
      <c r="I12" s="8"/>
      <c r="J12" s="8"/>
      <c r="K12" s="8"/>
      <c r="L12" s="8"/>
      <c r="M12" s="8"/>
    </row>
    <row r="13" spans="2:41" ht="13.9" customHeight="1" thickBot="1" x14ac:dyDescent="0.35">
      <c r="B13" s="649" t="s">
        <v>415</v>
      </c>
      <c r="C13" s="650"/>
      <c r="D13" s="650"/>
      <c r="E13" s="650"/>
      <c r="F13" s="650"/>
      <c r="G13" s="650"/>
      <c r="H13" s="650"/>
      <c r="I13" s="650"/>
      <c r="J13" s="650"/>
      <c r="K13" s="650"/>
      <c r="L13" s="650"/>
      <c r="M13" s="651"/>
    </row>
    <row r="14" spans="2:41" s="21" customFormat="1" ht="64.5" customHeight="1" thickBot="1" x14ac:dyDescent="0.3">
      <c r="B14" s="246" t="s">
        <v>246</v>
      </c>
      <c r="C14" s="255" t="s">
        <v>247</v>
      </c>
      <c r="D14" s="246" t="s">
        <v>248</v>
      </c>
      <c r="E14" s="255" t="s">
        <v>247</v>
      </c>
      <c r="F14" s="631" t="s">
        <v>249</v>
      </c>
      <c r="G14" s="632"/>
      <c r="H14" s="631" t="s">
        <v>250</v>
      </c>
      <c r="I14" s="632"/>
      <c r="J14" s="631" t="s">
        <v>251</v>
      </c>
      <c r="K14" s="632"/>
      <c r="L14" s="631" t="s">
        <v>278</v>
      </c>
      <c r="M14" s="632"/>
      <c r="P14" s="71"/>
    </row>
    <row r="15" spans="2:41" ht="319.5" customHeight="1" thickBot="1" x14ac:dyDescent="0.3">
      <c r="B15" s="22" t="s">
        <v>416</v>
      </c>
      <c r="C15" s="205">
        <v>3</v>
      </c>
      <c r="D15" s="20" t="s">
        <v>253</v>
      </c>
      <c r="E15" s="24">
        <v>3.1</v>
      </c>
      <c r="F15" s="625" t="s">
        <v>571</v>
      </c>
      <c r="G15" s="626"/>
      <c r="H15" s="625" t="s">
        <v>572</v>
      </c>
      <c r="I15" s="626"/>
      <c r="J15" s="627"/>
      <c r="K15" s="628"/>
      <c r="L15" s="627"/>
      <c r="M15" s="628"/>
      <c r="N15" s="5"/>
      <c r="O15" s="5"/>
      <c r="P15" s="74"/>
      <c r="Q15" s="5"/>
      <c r="R15" s="5"/>
      <c r="S15" s="5"/>
      <c r="T15" s="5"/>
      <c r="U15" s="5"/>
      <c r="V15" s="5"/>
      <c r="W15" s="5"/>
      <c r="X15" s="5"/>
      <c r="Y15" s="5"/>
      <c r="Z15" s="5"/>
      <c r="AA15" s="5"/>
      <c r="AB15" s="5"/>
      <c r="AC15" s="5"/>
      <c r="AD15" s="5"/>
      <c r="AE15" s="5"/>
      <c r="AF15" s="5"/>
      <c r="AG15" s="5"/>
      <c r="AH15" s="5"/>
      <c r="AI15" s="5"/>
      <c r="AJ15" s="70"/>
      <c r="AK15" s="70"/>
      <c r="AL15" s="70"/>
      <c r="AM15" s="70"/>
      <c r="AN15" s="70"/>
      <c r="AO15" s="70"/>
    </row>
    <row r="16" spans="2:41" s="8" customFormat="1" ht="9.9499999999999993" customHeight="1" thickBot="1" x14ac:dyDescent="0.3">
      <c r="B16" s="26"/>
      <c r="C16" s="26"/>
      <c r="D16" s="26"/>
      <c r="E16" s="26"/>
      <c r="F16" s="629"/>
      <c r="G16" s="630"/>
      <c r="H16" s="630"/>
      <c r="I16" s="630"/>
      <c r="J16" s="630"/>
      <c r="K16" s="630"/>
      <c r="L16" s="630"/>
      <c r="M16" s="630"/>
      <c r="N16" s="5"/>
      <c r="O16" s="5"/>
      <c r="P16" s="5"/>
      <c r="Q16" s="5"/>
      <c r="R16" s="5"/>
      <c r="S16" s="5"/>
      <c r="T16" s="5"/>
      <c r="U16" s="5"/>
      <c r="V16" s="5"/>
      <c r="W16" s="5"/>
      <c r="X16" s="5"/>
      <c r="Y16" s="5"/>
      <c r="Z16" s="5"/>
      <c r="AA16" s="5"/>
      <c r="AB16" s="5"/>
      <c r="AC16" s="5"/>
      <c r="AD16" s="5"/>
      <c r="AE16" s="5"/>
      <c r="AF16" s="5"/>
      <c r="AG16" s="5"/>
      <c r="AH16" s="5"/>
      <c r="AI16" s="5"/>
      <c r="AJ16" s="72"/>
      <c r="AK16" s="72"/>
      <c r="AL16" s="72"/>
      <c r="AM16" s="72"/>
      <c r="AN16" s="72"/>
      <c r="AO16" s="72"/>
    </row>
    <row r="17" spans="2:41" s="21" customFormat="1" ht="48" customHeight="1" thickBot="1" x14ac:dyDescent="0.3">
      <c r="B17" s="246" t="s">
        <v>254</v>
      </c>
      <c r="C17" s="246" t="s">
        <v>247</v>
      </c>
      <c r="D17" s="246" t="s">
        <v>255</v>
      </c>
      <c r="E17" s="246" t="s">
        <v>247</v>
      </c>
      <c r="F17" s="631" t="s">
        <v>249</v>
      </c>
      <c r="G17" s="632"/>
      <c r="H17" s="631" t="s">
        <v>250</v>
      </c>
      <c r="I17" s="632"/>
      <c r="J17" s="631" t="s">
        <v>251</v>
      </c>
      <c r="K17" s="632"/>
      <c r="L17" s="631" t="s">
        <v>278</v>
      </c>
      <c r="M17" s="632"/>
      <c r="N17" s="75"/>
      <c r="O17" s="75"/>
      <c r="P17" s="74"/>
      <c r="Q17" s="75"/>
      <c r="R17" s="75"/>
      <c r="S17" s="75"/>
      <c r="T17" s="75"/>
      <c r="U17" s="75"/>
      <c r="V17" s="75"/>
      <c r="W17" s="75"/>
      <c r="X17" s="75"/>
      <c r="Y17" s="75"/>
      <c r="Z17" s="75"/>
      <c r="AA17" s="75"/>
      <c r="AB17" s="75"/>
      <c r="AC17" s="75"/>
      <c r="AD17" s="75"/>
      <c r="AE17" s="75"/>
      <c r="AF17" s="75"/>
      <c r="AG17" s="75"/>
      <c r="AH17" s="75"/>
      <c r="AI17" s="75"/>
      <c r="AJ17" s="73"/>
      <c r="AK17" s="73"/>
      <c r="AL17" s="73"/>
      <c r="AM17" s="73"/>
      <c r="AN17" s="73"/>
      <c r="AO17" s="73"/>
    </row>
    <row r="18" spans="2:41" ht="409.5" customHeight="1" thickBot="1" x14ac:dyDescent="0.3">
      <c r="B18" s="23" t="s">
        <v>256</v>
      </c>
      <c r="C18" s="25">
        <v>3</v>
      </c>
      <c r="D18" s="256" t="s">
        <v>573</v>
      </c>
      <c r="E18" s="25">
        <v>3.1</v>
      </c>
      <c r="F18" s="625" t="s">
        <v>574</v>
      </c>
      <c r="G18" s="626"/>
      <c r="H18" s="625" t="s">
        <v>575</v>
      </c>
      <c r="I18" s="626"/>
      <c r="J18" s="627"/>
      <c r="K18" s="628"/>
      <c r="L18" s="627"/>
      <c r="M18" s="628"/>
      <c r="N18" s="5"/>
      <c r="O18" s="5"/>
      <c r="P18" s="74"/>
      <c r="Q18" s="5"/>
      <c r="R18" s="5"/>
      <c r="S18" s="5"/>
      <c r="T18" s="5"/>
      <c r="U18" s="5"/>
      <c r="V18" s="5"/>
      <c r="W18" s="5"/>
      <c r="X18" s="5"/>
      <c r="Y18" s="5"/>
      <c r="Z18" s="5"/>
      <c r="AA18" s="5"/>
      <c r="AB18" s="5"/>
      <c r="AC18" s="5"/>
      <c r="AD18" s="5"/>
      <c r="AE18" s="5"/>
      <c r="AF18" s="5"/>
      <c r="AG18" s="5"/>
      <c r="AH18" s="5"/>
      <c r="AI18" s="5"/>
      <c r="AJ18" s="70"/>
      <c r="AK18" s="70"/>
      <c r="AL18" s="70"/>
      <c r="AM18" s="70"/>
      <c r="AN18" s="70"/>
      <c r="AO18" s="70"/>
    </row>
    <row r="19" spans="2:41" ht="19.5" thickBot="1" x14ac:dyDescent="0.35">
      <c r="B19" s="670" t="s">
        <v>417</v>
      </c>
      <c r="C19" s="671"/>
      <c r="D19" s="671"/>
      <c r="E19" s="671"/>
      <c r="F19" s="671"/>
      <c r="G19" s="671"/>
      <c r="H19" s="671"/>
      <c r="I19" s="671"/>
      <c r="J19" s="671"/>
      <c r="K19" s="671"/>
      <c r="L19" s="671"/>
      <c r="M19" s="671"/>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row>
    <row r="20" spans="2:41" s="21" customFormat="1" ht="48" customHeight="1" thickBot="1" x14ac:dyDescent="0.3">
      <c r="B20" s="246" t="s">
        <v>246</v>
      </c>
      <c r="C20" s="246" t="s">
        <v>247</v>
      </c>
      <c r="D20" s="246" t="s">
        <v>248</v>
      </c>
      <c r="E20" s="255" t="s">
        <v>247</v>
      </c>
      <c r="F20" s="631" t="s">
        <v>257</v>
      </c>
      <c r="G20" s="632"/>
      <c r="H20" s="631" t="s">
        <v>258</v>
      </c>
      <c r="I20" s="632"/>
      <c r="J20" s="631" t="s">
        <v>251</v>
      </c>
      <c r="K20" s="632"/>
      <c r="L20" s="631" t="s">
        <v>278</v>
      </c>
      <c r="M20" s="672"/>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row>
    <row r="21" spans="2:41" ht="315.75" customHeight="1" thickBot="1" x14ac:dyDescent="0.3">
      <c r="B21" s="22" t="s">
        <v>252</v>
      </c>
      <c r="C21" s="24">
        <v>5</v>
      </c>
      <c r="D21" s="20" t="s">
        <v>253</v>
      </c>
      <c r="E21" s="205">
        <v>5</v>
      </c>
      <c r="F21" s="625" t="s">
        <v>576</v>
      </c>
      <c r="G21" s="626"/>
      <c r="H21" s="625" t="s">
        <v>470</v>
      </c>
      <c r="I21" s="626"/>
      <c r="J21" s="627"/>
      <c r="K21" s="628"/>
      <c r="L21" s="627"/>
      <c r="M21" s="628"/>
    </row>
    <row r="22" spans="2:41" s="8" customFormat="1" ht="9.9499999999999993" customHeight="1" thickBot="1" x14ac:dyDescent="0.3">
      <c r="B22" s="26"/>
      <c r="C22" s="26"/>
      <c r="D22" s="26"/>
      <c r="E22" s="26"/>
      <c r="F22" s="629"/>
      <c r="G22" s="630"/>
      <c r="H22" s="630"/>
      <c r="I22" s="630"/>
      <c r="J22" s="630"/>
      <c r="K22" s="630"/>
      <c r="L22" s="630"/>
      <c r="M22" s="652"/>
    </row>
    <row r="23" spans="2:41" s="21" customFormat="1" ht="48" customHeight="1" thickBot="1" x14ac:dyDescent="0.3">
      <c r="B23" s="246" t="s">
        <v>254</v>
      </c>
      <c r="C23" s="246" t="s">
        <v>247</v>
      </c>
      <c r="D23" s="246" t="s">
        <v>255</v>
      </c>
      <c r="E23" s="246" t="s">
        <v>247</v>
      </c>
      <c r="F23" s="631" t="s">
        <v>257</v>
      </c>
      <c r="G23" s="632"/>
      <c r="H23" s="631" t="s">
        <v>258</v>
      </c>
      <c r="I23" s="632"/>
      <c r="J23" s="631" t="s">
        <v>251</v>
      </c>
      <c r="K23" s="632"/>
      <c r="L23" s="631" t="s">
        <v>278</v>
      </c>
      <c r="M23" s="632"/>
    </row>
    <row r="24" spans="2:41" ht="409.5" customHeight="1" thickBot="1" x14ac:dyDescent="0.3">
      <c r="B24" s="23" t="s">
        <v>256</v>
      </c>
      <c r="C24" s="25">
        <v>5</v>
      </c>
      <c r="D24" s="257" t="s">
        <v>577</v>
      </c>
      <c r="E24" s="25">
        <v>5</v>
      </c>
      <c r="F24" s="625" t="s">
        <v>578</v>
      </c>
      <c r="G24" s="626"/>
      <c r="H24" s="625" t="s">
        <v>579</v>
      </c>
      <c r="I24" s="626"/>
      <c r="J24" s="627"/>
      <c r="K24" s="628"/>
      <c r="L24" s="627"/>
      <c r="M24" s="628"/>
    </row>
    <row r="25" spans="2:41" ht="15.75" thickBot="1" x14ac:dyDescent="0.3"/>
    <row r="26" spans="2:41" ht="19.5" thickBot="1" x14ac:dyDescent="0.35">
      <c r="B26" s="649" t="s">
        <v>418</v>
      </c>
      <c r="C26" s="650"/>
      <c r="D26" s="650"/>
      <c r="E26" s="650"/>
      <c r="F26" s="650"/>
      <c r="G26" s="650"/>
      <c r="H26" s="650"/>
      <c r="I26" s="650"/>
      <c r="J26" s="650"/>
      <c r="K26" s="650"/>
      <c r="L26" s="650"/>
      <c r="M26" s="651"/>
    </row>
    <row r="27" spans="2:41" s="21" customFormat="1" ht="48" customHeight="1" thickBot="1" x14ac:dyDescent="0.3">
      <c r="B27" s="246" t="s">
        <v>246</v>
      </c>
      <c r="C27" s="246" t="s">
        <v>247</v>
      </c>
      <c r="D27" s="246" t="s">
        <v>248</v>
      </c>
      <c r="E27" s="246" t="s">
        <v>247</v>
      </c>
      <c r="F27" s="631" t="s">
        <v>257</v>
      </c>
      <c r="G27" s="632"/>
      <c r="H27" s="631" t="s">
        <v>258</v>
      </c>
      <c r="I27" s="632"/>
      <c r="J27" s="631" t="s">
        <v>251</v>
      </c>
      <c r="K27" s="632"/>
      <c r="L27" s="631" t="s">
        <v>278</v>
      </c>
      <c r="M27" s="632"/>
    </row>
    <row r="28" spans="2:41" ht="313.5" customHeight="1" thickBot="1" x14ac:dyDescent="0.3">
      <c r="B28" s="22" t="s">
        <v>252</v>
      </c>
      <c r="C28" s="24">
        <v>7</v>
      </c>
      <c r="D28" s="20" t="s">
        <v>580</v>
      </c>
      <c r="E28" s="24">
        <v>7</v>
      </c>
      <c r="F28" s="625" t="s">
        <v>581</v>
      </c>
      <c r="G28" s="626"/>
      <c r="H28" s="625" t="s">
        <v>471</v>
      </c>
      <c r="I28" s="626"/>
      <c r="J28" s="627"/>
      <c r="K28" s="628"/>
      <c r="L28" s="627"/>
      <c r="M28" s="628"/>
    </row>
    <row r="29" spans="2:41" s="8" customFormat="1" ht="9.9499999999999993" customHeight="1" thickBot="1" x14ac:dyDescent="0.3">
      <c r="B29" s="26"/>
      <c r="C29" s="26"/>
      <c r="D29" s="26"/>
      <c r="E29" s="26"/>
      <c r="F29" s="629"/>
      <c r="G29" s="630"/>
      <c r="H29" s="630"/>
      <c r="I29" s="630"/>
      <c r="J29" s="630"/>
      <c r="K29" s="630"/>
      <c r="L29" s="630"/>
      <c r="M29" s="652"/>
    </row>
    <row r="30" spans="2:41" s="21" customFormat="1" ht="48" customHeight="1" thickBot="1" x14ac:dyDescent="0.3">
      <c r="B30" s="27" t="s">
        <v>254</v>
      </c>
      <c r="C30" s="27" t="s">
        <v>247</v>
      </c>
      <c r="D30" s="27" t="s">
        <v>255</v>
      </c>
      <c r="E30" s="27" t="s">
        <v>247</v>
      </c>
      <c r="F30" s="631" t="s">
        <v>257</v>
      </c>
      <c r="G30" s="662"/>
      <c r="H30" s="663" t="s">
        <v>258</v>
      </c>
      <c r="I30" s="662"/>
      <c r="J30" s="663" t="s">
        <v>251</v>
      </c>
      <c r="K30" s="662"/>
      <c r="L30" s="663" t="s">
        <v>278</v>
      </c>
      <c r="M30" s="662"/>
    </row>
    <row r="31" spans="2:41" ht="154.5" customHeight="1" thickBot="1" x14ac:dyDescent="0.3">
      <c r="B31" s="653" t="s">
        <v>256</v>
      </c>
      <c r="C31" s="656">
        <v>7</v>
      </c>
      <c r="D31" s="659" t="s">
        <v>582</v>
      </c>
      <c r="E31" s="656">
        <v>7.1</v>
      </c>
      <c r="F31" s="258"/>
      <c r="G31" s="334" t="s">
        <v>583</v>
      </c>
      <c r="H31" s="335" t="s">
        <v>584</v>
      </c>
      <c r="I31" s="259"/>
      <c r="J31" s="664"/>
      <c r="K31" s="665"/>
      <c r="L31" s="664"/>
      <c r="M31" s="665"/>
    </row>
    <row r="32" spans="2:41" ht="137.25" customHeight="1" x14ac:dyDescent="0.25">
      <c r="B32" s="654"/>
      <c r="C32" s="657"/>
      <c r="D32" s="660"/>
      <c r="E32" s="657"/>
      <c r="F32" s="260"/>
      <c r="G32" s="334" t="s">
        <v>585</v>
      </c>
      <c r="H32" s="336" t="s">
        <v>584</v>
      </c>
      <c r="I32" s="261"/>
      <c r="J32" s="666"/>
      <c r="K32" s="667"/>
      <c r="L32" s="666"/>
      <c r="M32" s="667"/>
    </row>
    <row r="33" spans="2:13" ht="321" customHeight="1" x14ac:dyDescent="0.25">
      <c r="B33" s="655"/>
      <c r="C33" s="658"/>
      <c r="D33" s="661"/>
      <c r="E33" s="658"/>
      <c r="F33" s="260"/>
      <c r="G33" s="337" t="s">
        <v>586</v>
      </c>
      <c r="H33" s="338" t="s">
        <v>587</v>
      </c>
      <c r="I33" s="262"/>
      <c r="J33" s="668"/>
      <c r="K33" s="669"/>
      <c r="L33" s="668"/>
      <c r="M33" s="669"/>
    </row>
    <row r="36" spans="2:13" ht="48" customHeight="1" x14ac:dyDescent="0.25"/>
    <row r="37" spans="2:13" ht="276.75" customHeight="1" x14ac:dyDescent="0.25"/>
    <row r="38" spans="2:13" ht="9.9499999999999993" customHeight="1" x14ac:dyDescent="0.25"/>
    <row r="39" spans="2:13" ht="48" customHeight="1" x14ac:dyDescent="0.25"/>
    <row r="40" spans="2:13" ht="271.5" customHeight="1" x14ac:dyDescent="0.25"/>
  </sheetData>
  <mergeCells count="62">
    <mergeCell ref="F27:G27"/>
    <mergeCell ref="H27:I27"/>
    <mergeCell ref="J27:K27"/>
    <mergeCell ref="L27:M27"/>
    <mergeCell ref="F28:G28"/>
    <mergeCell ref="H28:I28"/>
    <mergeCell ref="J28:K28"/>
    <mergeCell ref="L28:M28"/>
    <mergeCell ref="B19:M19"/>
    <mergeCell ref="F20:G20"/>
    <mergeCell ref="H20:I20"/>
    <mergeCell ref="J20:K20"/>
    <mergeCell ref="L20:M20"/>
    <mergeCell ref="F29:M29"/>
    <mergeCell ref="B31:B33"/>
    <mergeCell ref="C31:C33"/>
    <mergeCell ref="D31:D33"/>
    <mergeCell ref="E31:E33"/>
    <mergeCell ref="F30:G30"/>
    <mergeCell ref="H30:I30"/>
    <mergeCell ref="J30:K30"/>
    <mergeCell ref="L30:M30"/>
    <mergeCell ref="J31:K33"/>
    <mergeCell ref="L31:M33"/>
    <mergeCell ref="B26:M26"/>
    <mergeCell ref="F23:G23"/>
    <mergeCell ref="H23:I23"/>
    <mergeCell ref="J23:K23"/>
    <mergeCell ref="F21:G21"/>
    <mergeCell ref="H21:I21"/>
    <mergeCell ref="J21:K21"/>
    <mergeCell ref="L21:M21"/>
    <mergeCell ref="L23:M23"/>
    <mergeCell ref="F22:M22"/>
    <mergeCell ref="F24:G24"/>
    <mergeCell ref="H24:I24"/>
    <mergeCell ref="J24:K24"/>
    <mergeCell ref="L24:M24"/>
    <mergeCell ref="C2:G2"/>
    <mergeCell ref="H15:I15"/>
    <mergeCell ref="J15:K15"/>
    <mergeCell ref="B9:M9"/>
    <mergeCell ref="C3:F3"/>
    <mergeCell ref="F15:G15"/>
    <mergeCell ref="B6:M7"/>
    <mergeCell ref="B8:M8"/>
    <mergeCell ref="B11:D11"/>
    <mergeCell ref="B13:M13"/>
    <mergeCell ref="F14:G14"/>
    <mergeCell ref="H14:I14"/>
    <mergeCell ref="J14:K14"/>
    <mergeCell ref="L14:M14"/>
    <mergeCell ref="F18:G18"/>
    <mergeCell ref="H18:I18"/>
    <mergeCell ref="J18:K18"/>
    <mergeCell ref="L15:M15"/>
    <mergeCell ref="L18:M18"/>
    <mergeCell ref="F16:M16"/>
    <mergeCell ref="F17:G17"/>
    <mergeCell ref="H17:I17"/>
    <mergeCell ref="J17:K17"/>
    <mergeCell ref="L17:M17"/>
  </mergeCells>
  <dataValidations count="4">
    <dataValidation type="list" allowBlank="1" showInputMessage="1" showErrorMessage="1" sqref="E15">
      <formula1>"1,2.1,2.2,3.1,3.2,4.1,4.2,5,6.1,6.2,7"</formula1>
    </dataValidation>
    <dataValidation type="list" allowBlank="1" showInputMessage="1" showErrorMessage="1" sqref="E31">
      <formula1>"1.1,1.2,2.1.1,2.1.2,2.2.1,2.2.2,3.1,3.2,4.1,4.2,5,6.1,6.2,7.1,7.2"</formula1>
    </dataValidation>
    <dataValidation type="list" allowBlank="1" showInputMessage="1" showErrorMessage="1" sqref="C15">
      <formula1>"1,2,3,4,5,6,7"</formula1>
    </dataValidation>
    <dataValidation type="list" allowBlank="1" showInputMessage="1" showErrorMessage="1" sqref="C31">
      <formula1>"1,2.1,2.2,3,4,5,6,7"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A4" sqref="A4"/>
    </sheetView>
  </sheetViews>
  <sheetFormatPr defaultRowHeight="15" x14ac:dyDescent="0.25"/>
  <cols>
    <col min="2" max="2" width="145.7109375" customWidth="1"/>
  </cols>
  <sheetData>
    <row r="1" spans="2:2" ht="16.5" thickBot="1" x14ac:dyDescent="0.3">
      <c r="B1" s="29" t="s">
        <v>240</v>
      </c>
    </row>
    <row r="2" spans="2:2" ht="100.15" customHeight="1" thickBot="1" x14ac:dyDescent="0.3">
      <c r="B2" s="30" t="s">
        <v>241</v>
      </c>
    </row>
    <row r="3" spans="2:2" ht="16.5" thickBot="1" x14ac:dyDescent="0.3">
      <c r="B3" s="29" t="s">
        <v>242</v>
      </c>
    </row>
    <row r="4" spans="2:2" ht="210.75" customHeight="1" thickBot="1" x14ac:dyDescent="0.3">
      <c r="B4" s="197" t="s">
        <v>429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41</ProjectId>
    <ReportingPeriod xmlns="dc9b7735-1e97-4a24-b7a2-47bf824ab39e" xsi:nil="true"/>
    <WBDocsDocURL xmlns="dc9b7735-1e97-4a24-b7a2-47bf824ab39e">http://wbdocsservices.worldbank.org/services?I4_SERVICE=VC&amp;I4_KEY=TF069012&amp;I4_DOCID=090224b085c07ea7</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http://pubdocs.worldbank.org/en/752421532334683877/41-For-Website-AF-Mongolia-EbA-2013-PPR-REVISED-10Sept2013-procurement-edited.xlsx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8E874D1-81A5-457C-B9CB-70CF95F9CA22}"/>
</file>

<file path=customXml/itemProps2.xml><?xml version="1.0" encoding="utf-8"?>
<ds:datastoreItem xmlns:ds="http://schemas.openxmlformats.org/officeDocument/2006/customXml" ds:itemID="{1300E8A3-6F72-468E-B738-73063A3A0880}"/>
</file>

<file path=customXml/itemProps3.xml><?xml version="1.0" encoding="utf-8"?>
<ds:datastoreItem xmlns:ds="http://schemas.openxmlformats.org/officeDocument/2006/customXml" ds:itemID="{FB86F09E-C494-4EF7-A0A3-AC8D8EFAB6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FinancialData</vt:lpstr>
      <vt:lpstr>Risk Assesment</vt:lpstr>
      <vt:lpstr>Rating</vt:lpstr>
      <vt:lpstr>Project Indicators</vt:lpstr>
      <vt:lpstr>Lessons Learned</vt:lpstr>
      <vt:lpstr>AF Tracking Tool</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2013-05-09T09:17:29Z</cp:lastPrinted>
  <dcterms:created xsi:type="dcterms:W3CDTF">2010-11-30T14:15:01Z</dcterms:created>
  <dcterms:modified xsi:type="dcterms:W3CDTF">2018-06-15T14:53:53Z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