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13_ncr:1_{B21E5D3F-1F35-477B-A4E3-356E3DA524C5}" xr6:coauthVersionLast="47" xr6:coauthVersionMax="47" xr10:uidLastSave="{00000000-0000-0000-0000-000000000000}"/>
  <bookViews>
    <workbookView xWindow="-110" yWindow="-110" windowWidth="19420" windowHeight="10420" tabRatio="634" firstSheet="2" activeTab="2" xr2:uid="{00000000-000D-0000-FFFF-FFFF00000000}"/>
  </bookViews>
  <sheets>
    <sheet name="Overview" sheetId="16" r:id="rId1"/>
    <sheet name="Financial Data" sheetId="15" r:id="rId2"/>
    <sheet name="Risk Assesment" sheetId="4" r:id="rId3"/>
    <sheet name="Rating" sheetId="5" r:id="rId4"/>
    <sheet name="Project Indicators" sheetId="8" r:id="rId5"/>
    <sheet name="Lessons Learned" sheetId="9" r:id="rId6"/>
    <sheet name="Results Tracker" sheetId="17" r:id="rId7"/>
  </sheets>
  <externalReferences>
    <externalReference r:id="rId8"/>
    <externalReference r:id="rId9"/>
  </externalReferences>
  <definedNames>
    <definedName name="_xlnm._FilterDatabase" localSheetId="3" hidden="1">Rating!$C$7:$I$8</definedName>
    <definedName name="iincome" localSheetId="1">#REF!</definedName>
    <definedName name="iincome">#REF!</definedName>
    <definedName name="income" localSheetId="1">#REF!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 localSheetId="1">'[2]Results Tracker'!$G$146:$G$149</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15" l="1"/>
  <c r="F27" i="15"/>
  <c r="AK9" i="15" l="1"/>
  <c r="U12" i="15"/>
  <c r="N17" i="15"/>
  <c r="V17" i="15" s="1"/>
  <c r="AD17" i="15" s="1"/>
  <c r="AL17" i="15" s="1"/>
  <c r="N18" i="15"/>
  <c r="V18" i="15" s="1"/>
  <c r="N19" i="15"/>
  <c r="V19" i="15" s="1"/>
  <c r="AD19" i="15" s="1"/>
  <c r="AL19" i="15" s="1"/>
  <c r="AT19" i="15" s="1"/>
  <c r="BB19" i="15" s="1"/>
  <c r="BH19" i="15" s="1"/>
  <c r="N20" i="15"/>
  <c r="V20" i="15"/>
  <c r="AD20" i="15" s="1"/>
  <c r="AL20" i="15" s="1"/>
  <c r="AT20" i="15" s="1"/>
  <c r="BB20" i="15" s="1"/>
  <c r="BH20" i="15" s="1"/>
  <c r="AZ20" i="15"/>
  <c r="N21" i="15"/>
  <c r="V21" i="15" s="1"/>
  <c r="AD21" i="15" s="1"/>
  <c r="AL21" i="15" s="1"/>
  <c r="AT21" i="15" s="1"/>
  <c r="BB21" i="15" s="1"/>
  <c r="BH21" i="15" s="1"/>
  <c r="AZ21" i="15"/>
  <c r="N22" i="15"/>
  <c r="V22" i="15"/>
  <c r="AD22" i="15" s="1"/>
  <c r="AL22" i="15" s="1"/>
  <c r="AT22" i="15" s="1"/>
  <c r="BB22" i="15" s="1"/>
  <c r="BH22" i="15" s="1"/>
  <c r="AZ22" i="15"/>
  <c r="N23" i="15"/>
  <c r="V23" i="15" s="1"/>
  <c r="AD23" i="15" s="1"/>
  <c r="AL23" i="15" s="1"/>
  <c r="AT23" i="15" s="1"/>
  <c r="BB23" i="15" s="1"/>
  <c r="BH23" i="15" s="1"/>
  <c r="AZ23" i="15"/>
  <c r="N24" i="15"/>
  <c r="V24" i="15" s="1"/>
  <c r="AD24" i="15" s="1"/>
  <c r="AL24" i="15" s="1"/>
  <c r="AT24" i="15" s="1"/>
  <c r="BB24" i="15" s="1"/>
  <c r="BH24" i="15" s="1"/>
  <c r="AZ24" i="15"/>
  <c r="N25" i="15"/>
  <c r="V25" i="15" s="1"/>
  <c r="AD25" i="15" s="1"/>
  <c r="AL25" i="15" s="1"/>
  <c r="AT25" i="15" s="1"/>
  <c r="BB25" i="15" s="1"/>
  <c r="BH25" i="15" s="1"/>
  <c r="N26" i="15"/>
  <c r="V26" i="15" s="1"/>
  <c r="AD26" i="15" s="1"/>
  <c r="AL26" i="15" s="1"/>
  <c r="AT26" i="15" s="1"/>
  <c r="BB26" i="15" s="1"/>
  <c r="BF26" i="15"/>
  <c r="N27" i="15"/>
  <c r="V27" i="15" s="1"/>
  <c r="AD27" i="15" s="1"/>
  <c r="AL27" i="15" s="1"/>
  <c r="AT27" i="15" s="1"/>
  <c r="BB27" i="15" s="1"/>
  <c r="BH27" i="15" s="1"/>
  <c r="N28" i="15"/>
  <c r="V28" i="15" s="1"/>
  <c r="AD28" i="15" s="1"/>
  <c r="AL28" i="15" s="1"/>
  <c r="AT28" i="15" s="1"/>
  <c r="BH28" i="15"/>
  <c r="AT44" i="15"/>
  <c r="AT46" i="15" s="1"/>
  <c r="N46" i="15"/>
  <c r="V46" i="15"/>
  <c r="AD46" i="15"/>
  <c r="AL46" i="15"/>
  <c r="BB46" i="15"/>
  <c r="N29" i="15" l="1"/>
  <c r="V29" i="15"/>
  <c r="AD18" i="15"/>
  <c r="AL18" i="15" s="1"/>
  <c r="AT18" i="15" s="1"/>
  <c r="BB18" i="15" s="1"/>
  <c r="BH18" i="15" s="1"/>
  <c r="AT17" i="15"/>
  <c r="BF29" i="15"/>
  <c r="Q21" i="17"/>
  <c r="S21" i="17"/>
  <c r="M21" i="17"/>
  <c r="I21" i="17"/>
  <c r="AD29" i="15" l="1"/>
  <c r="BB17" i="15"/>
  <c r="AT29" i="15"/>
  <c r="AL29" i="15"/>
  <c r="BB29" i="15" l="1"/>
  <c r="BH29" i="15" s="1"/>
  <c r="BH17" i="15"/>
  <c r="BH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6</author>
  </authors>
  <commentList>
    <comment ref="M9" authorId="0" shapeId="0" xr:uid="{FCB8FB04-34E7-4E7E-87E9-1ED5EC20CA36}">
      <text>
        <r>
          <rPr>
            <sz val="8"/>
            <color indexed="81"/>
            <rFont val="Tahoma"/>
            <family val="2"/>
          </rPr>
          <t>USD according to current un rate  7.002</t>
        </r>
      </text>
    </comment>
  </commentList>
</comments>
</file>

<file path=xl/sharedStrings.xml><?xml version="1.0" encoding="utf-8"?>
<sst xmlns="http://schemas.openxmlformats.org/spreadsheetml/2006/main" count="2040" uniqueCount="933">
  <si>
    <t>Yes</t>
  </si>
  <si>
    <t>Albania</t>
  </si>
  <si>
    <t>No</t>
  </si>
  <si>
    <t>Algeria</t>
  </si>
  <si>
    <t>Angola</t>
  </si>
  <si>
    <t>Argentina</t>
  </si>
  <si>
    <t>Czech Republic</t>
  </si>
  <si>
    <t>Djibouti</t>
  </si>
  <si>
    <t>Dominica</t>
  </si>
  <si>
    <t xml:space="preserve">Name: </t>
  </si>
  <si>
    <t>Dominican Republic</t>
  </si>
  <si>
    <t xml:space="preserve">Email: </t>
  </si>
  <si>
    <t>Ecuador</t>
  </si>
  <si>
    <t>Egypt</t>
  </si>
  <si>
    <t>El Salvador</t>
  </si>
  <si>
    <t>Eritrea</t>
  </si>
  <si>
    <t>Estonia</t>
  </si>
  <si>
    <t>Ethiopia</t>
  </si>
  <si>
    <t>Fiji</t>
  </si>
  <si>
    <t>Georgia</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</si>
  <si>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</si>
  <si>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</si>
  <si>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</si>
  <si>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</si>
  <si>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</si>
  <si>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</si>
  <si>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</si>
  <si>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</si>
  <si>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</si>
  <si>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</si>
  <si>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</si>
  <si>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</si>
  <si>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</si>
  <si>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</si>
  <si>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</si>
  <si>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</si>
  <si>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</si>
  <si>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</si>
  <si>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</si>
  <si>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</si>
  <si>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Madagascar</t>
  </si>
  <si>
    <t>Malawi</t>
  </si>
  <si>
    <t>Malaysia</t>
  </si>
  <si>
    <t>Maldives</t>
  </si>
  <si>
    <t>Mali</t>
  </si>
  <si>
    <t>Malta</t>
  </si>
  <si>
    <t>Marshall Islands</t>
  </si>
  <si>
    <t>Mauritania</t>
  </si>
  <si>
    <t>Mauritius</t>
  </si>
  <si>
    <t>Mexico</t>
  </si>
  <si>
    <t>Mongolia</t>
  </si>
  <si>
    <t>Montenegro</t>
  </si>
  <si>
    <t>Morocco</t>
  </si>
  <si>
    <t>Mozambique</t>
  </si>
  <si>
    <t>Myanmar</t>
  </si>
  <si>
    <t>Namibia</t>
  </si>
  <si>
    <t>Nauru</t>
  </si>
  <si>
    <t>Nepal</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</si>
  <si>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</si>
  <si>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</si>
  <si>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</si>
  <si>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</si>
  <si>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</si>
  <si>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</si>
  <si>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</si>
  <si>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</si>
  <si>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</si>
  <si>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</si>
  <si>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</si>
  <si>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</si>
  <si>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</si>
  <si>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</si>
  <si>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</si>
  <si>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</si>
  <si>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</si>
  <si>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</si>
  <si>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</si>
  <si>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</si>
  <si>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</si>
  <si>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</si>
  <si>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</si>
  <si>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</si>
  <si>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</si>
  <si>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</si>
  <si>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Slovenia</t>
  </si>
  <si>
    <t>Solomon Islands</t>
  </si>
  <si>
    <t>South Africa</t>
  </si>
  <si>
    <t>Sri Lanka</t>
  </si>
  <si>
    <t>Sudan</t>
  </si>
  <si>
    <t>Suriname</t>
  </si>
  <si>
    <t>Swaziland</t>
  </si>
  <si>
    <t>Syrian Arab Republic</t>
  </si>
  <si>
    <t>Tajikistan</t>
  </si>
  <si>
    <t>Thailand</t>
  </si>
  <si>
    <t>Timor-Leste</t>
  </si>
  <si>
    <t>Togo</t>
  </si>
  <si>
    <t>Tonga</t>
  </si>
  <si>
    <t>Trinidad and Tobago</t>
  </si>
  <si>
    <t>Tunisia</t>
  </si>
  <si>
    <t>Turkey</t>
  </si>
  <si>
    <t>Turkmenistan</t>
  </si>
  <si>
    <t>Tuvalu</t>
  </si>
  <si>
    <t>Uganda</t>
  </si>
  <si>
    <t>Ukraine</t>
  </si>
  <si>
    <t>Uruguay</t>
  </si>
  <si>
    <t>Uzbekistan</t>
  </si>
  <si>
    <t>Vanuatu</t>
  </si>
  <si>
    <t>Zambia</t>
  </si>
  <si>
    <t>Zimbabwe</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</si>
  <si>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</si>
  <si>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</si>
  <si>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</si>
  <si>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</si>
  <si>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</si>
  <si>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</si>
  <si>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</si>
  <si>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</si>
  <si>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</si>
  <si>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</si>
  <si>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</si>
  <si>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</si>
  <si>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</si>
  <si>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</si>
  <si>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</si>
  <si>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</si>
  <si>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</si>
  <si>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</si>
  <si>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</si>
  <si>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</si>
  <si>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</si>
  <si>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</si>
  <si>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</si>
  <si>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</si>
  <si>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</si>
  <si>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</si>
  <si>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</si>
  <si>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</si>
  <si>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</si>
  <si>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</si>
  <si>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</si>
  <si>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</si>
  <si>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</si>
  <si>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</si>
  <si>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</si>
  <si>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</si>
  <si>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</si>
  <si>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</si>
  <si>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</si>
  <si>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</si>
  <si>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</si>
  <si>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</si>
  <si>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</si>
  <si>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</si>
  <si>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</si>
  <si>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</si>
  <si>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</si>
  <si>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Steps Taken to Mitigate Risk</t>
  </si>
  <si>
    <t>Add any comments relevant to risk mitigation (word limit = 500)</t>
  </si>
  <si>
    <t>Implementing Entity</t>
  </si>
  <si>
    <t>Please Provide the Name and Contact information of person(s) reponsible for completeling the Rating section</t>
  </si>
  <si>
    <t>TOTAL</t>
  </si>
  <si>
    <t>Other</t>
  </si>
  <si>
    <t>Target for Project End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</si>
  <si>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</si>
  <si>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</si>
  <si>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</si>
  <si>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</si>
  <si>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</si>
  <si>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</si>
  <si>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</si>
  <si>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</si>
  <si>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</si>
  <si>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</si>
  <si>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</si>
  <si>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</si>
  <si>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</si>
  <si>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</si>
  <si>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</si>
  <si>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</si>
  <si>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</si>
  <si>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</si>
  <si>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</si>
  <si>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</si>
  <si>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</si>
  <si>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</si>
  <si>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</si>
  <si>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</si>
  <si>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</si>
  <si>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</si>
  <si>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</si>
  <si>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</si>
  <si>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</si>
  <si>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</si>
  <si>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</si>
  <si>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</si>
  <si>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</si>
  <si>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</si>
  <si>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</si>
  <si>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</si>
  <si>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</si>
  <si>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</si>
  <si>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</si>
  <si>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</si>
  <si>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</si>
  <si>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</si>
  <si>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</si>
  <si>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</si>
  <si>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</si>
  <si>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</si>
  <si>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</si>
  <si>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</si>
  <si>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</si>
  <si>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</si>
  <si>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</si>
  <si>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</si>
  <si>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</si>
  <si>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</si>
  <si>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</si>
  <si>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</si>
  <si>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</si>
  <si>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</si>
  <si>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</si>
  <si>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</si>
  <si>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</si>
  <si>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</si>
  <si>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</si>
  <si>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</si>
  <si>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</si>
  <si>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</si>
  <si>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</si>
  <si>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</si>
  <si>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</si>
  <si>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</si>
  <si>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</si>
  <si>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</si>
  <si>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</si>
  <si>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</si>
  <si>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</si>
  <si>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</si>
  <si>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</si>
  <si>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</si>
  <si>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</si>
  <si>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</si>
  <si>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</si>
  <si>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</si>
  <si>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</si>
  <si>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</si>
  <si>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</si>
  <si>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</si>
  <si>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</si>
  <si>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</si>
  <si>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</si>
  <si>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</si>
  <si>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</si>
  <si>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</si>
  <si>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</si>
  <si>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</si>
  <si>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</si>
  <si>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</si>
  <si>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</si>
  <si>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</si>
  <si>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</si>
  <si>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</si>
  <si>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</si>
  <si>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</si>
  <si>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</si>
  <si>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</si>
  <si>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</si>
  <si>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</si>
  <si>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</si>
  <si>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</si>
  <si>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</si>
  <si>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</si>
  <si>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</si>
  <si>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</si>
  <si>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</si>
  <si>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</si>
  <si>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</si>
  <si>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</si>
  <si>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</si>
  <si>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</si>
  <si>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</si>
  <si>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</si>
  <si>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</si>
  <si>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</si>
  <si>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</si>
  <si>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</si>
  <si>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</si>
  <si>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</si>
  <si>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</si>
  <si>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</si>
  <si>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</si>
  <si>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</si>
  <si>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</si>
  <si>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</si>
  <si>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</si>
  <si>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</si>
  <si>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</si>
  <si>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</si>
  <si>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</si>
  <si>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</si>
  <si>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</si>
  <si>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</si>
  <si>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</si>
  <si>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</si>
  <si>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</si>
  <si>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</si>
  <si>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</si>
  <si>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</si>
  <si>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</si>
  <si>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</si>
  <si>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</si>
  <si>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</si>
  <si>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</si>
  <si>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</si>
  <si>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</si>
  <si>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</si>
  <si>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</si>
  <si>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</si>
  <si>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</si>
  <si>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</si>
  <si>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</si>
  <si>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</si>
  <si>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</si>
  <si>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</si>
  <si>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</si>
  <si>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</si>
  <si>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</si>
  <si>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</si>
  <si>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</si>
  <si>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</si>
  <si>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</si>
  <si>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</si>
  <si>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</si>
  <si>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</si>
  <si>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</si>
  <si>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</si>
  <si>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</si>
  <si>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</si>
  <si>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</si>
  <si>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</si>
  <si>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</si>
  <si>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</si>
  <si>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</si>
  <si>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</si>
  <si>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</si>
  <si>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</si>
  <si>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</si>
  <si>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</si>
  <si>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</si>
  <si>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</si>
  <si>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</si>
  <si>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</si>
  <si>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</si>
  <si>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</si>
  <si>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</si>
  <si>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</si>
  <si>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</si>
  <si>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</si>
  <si>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</si>
  <si>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</si>
  <si>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</si>
  <si>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</si>
  <si>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</si>
  <si>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</si>
  <si>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</si>
  <si>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</si>
  <si>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</si>
  <si>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</si>
  <si>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</si>
  <si>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</si>
  <si>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</si>
  <si>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</si>
  <si>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</si>
  <si>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</si>
  <si>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</si>
  <si>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</si>
  <si>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</si>
  <si>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</si>
  <si>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</si>
  <si>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</si>
  <si>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</si>
  <si>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</si>
  <si>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</si>
  <si>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</si>
  <si>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</si>
  <si>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</si>
  <si>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</si>
  <si>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</si>
  <si>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</si>
  <si>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</si>
  <si>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</si>
  <si>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</si>
  <si>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</si>
  <si>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</si>
  <si>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</si>
  <si>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</si>
  <si>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</si>
  <si>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</si>
  <si>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</si>
  <si>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</si>
  <si>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</si>
  <si>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</si>
  <si>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</si>
  <si>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</si>
  <si>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</si>
  <si>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</si>
  <si>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</si>
  <si>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</si>
  <si>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</si>
  <si>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</si>
  <si>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</si>
  <si>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</si>
  <si>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</si>
  <si>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</si>
  <si>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</si>
  <si>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</si>
  <si>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</si>
  <si>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</si>
  <si>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</si>
  <si>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</si>
  <si>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</si>
  <si>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</si>
  <si>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</si>
  <si>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</si>
  <si>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</si>
  <si>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</si>
  <si>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</si>
  <si>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</si>
  <si>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</si>
  <si>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</si>
  <si>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</si>
  <si>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</si>
  <si>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</si>
  <si>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</si>
  <si>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</si>
  <si>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</si>
  <si>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</si>
  <si>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</si>
  <si>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</si>
  <si>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</si>
  <si>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</si>
  <si>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</si>
  <si>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</si>
  <si>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</si>
  <si>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</si>
  <si>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</si>
  <si>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</si>
  <si>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</si>
  <si>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</si>
  <si>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</si>
  <si>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</si>
  <si>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</si>
  <si>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</si>
  <si>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</si>
  <si>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</si>
  <si>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</si>
  <si>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</si>
  <si>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</si>
  <si>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</si>
  <si>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</si>
  <si>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</si>
  <si>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</si>
  <si>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</si>
  <si>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</si>
  <si>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</si>
  <si>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</si>
  <si>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</si>
  <si>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</si>
  <si>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</si>
  <si>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</si>
  <si>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</si>
  <si>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</si>
  <si>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</si>
  <si>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</si>
  <si>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</si>
  <si>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</si>
  <si>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</si>
  <si>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</si>
  <si>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</si>
  <si>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</si>
  <si>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</si>
  <si>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</si>
  <si>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</si>
  <si>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</si>
  <si>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</si>
  <si>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</si>
  <si>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</si>
  <si>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</si>
  <si>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</si>
  <si>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</si>
  <si>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</si>
  <si>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</si>
  <si>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</si>
  <si>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</si>
  <si>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</si>
  <si>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</si>
  <si>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</si>
  <si>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</si>
  <si>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</si>
  <si>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</si>
  <si>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</si>
  <si>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</si>
  <si>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</si>
  <si>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</si>
  <si>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</si>
  <si>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</si>
  <si>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</si>
  <si>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</si>
  <si>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</si>
  <si>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</si>
  <si>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</si>
  <si>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</si>
  <si>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</si>
  <si>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</si>
  <si>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</si>
  <si>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</si>
  <si>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</si>
  <si>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</si>
  <si>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</si>
  <si>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</si>
  <si>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</si>
  <si>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</si>
  <si>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</si>
  <si>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</si>
  <si>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</si>
  <si>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</si>
  <si>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</si>
  <si>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</si>
  <si>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</si>
  <si>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</si>
  <si>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</si>
  <si>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</si>
  <si>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</si>
  <si>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</si>
  <si>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</si>
  <si>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</si>
  <si>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</si>
  <si>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</si>
  <si>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Please justify your rating.  Outline the positive and negative progress made by the project since it started.  Provide specific recommendations for next steps.  (word limit=500)</t>
  </si>
  <si>
    <t>Other (If there is more than one executing entity a rating should be provided from each EE for the outputs/outcomes of the project for which the entity is responsible; the Designated Authority can also provide a rating)</t>
  </si>
  <si>
    <t>Implementing Entity:</t>
  </si>
  <si>
    <t>Alignment with AF outcome(s)</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</si>
  <si>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</si>
  <si>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</si>
  <si>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</si>
  <si>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</si>
  <si>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</si>
  <si>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</si>
  <si>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</si>
  <si>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</si>
  <si>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</si>
  <si>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</si>
  <si>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</si>
  <si>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</si>
  <si>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</si>
  <si>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</si>
  <si>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</si>
  <si>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</si>
  <si>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</si>
  <si>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</si>
  <si>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</si>
  <si>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Project components/outcomes</t>
  </si>
  <si>
    <t xml:space="preserve">Executing Entity Project Manger/Coordinator: </t>
  </si>
  <si>
    <t xml:space="preserve">Objective </t>
  </si>
  <si>
    <t xml:space="preserve">Proportion of Southern Egypt farming communities that are more climate resilient through adoption of water efficient irrigation, risk reduction measures in agriculture and livestock, diversified income sources, and access to early warning systems and adaptation guidance </t>
  </si>
  <si>
    <t>Over 90% of southern Egypt rural inhabitants are vulnerable to climate change and variability and demonstrate low level of knowledge of risk reduction measures</t>
  </si>
  <si>
    <t xml:space="preserve">Over 50% of southern Egypt farming communities practice risk reduction measures </t>
  </si>
  <si>
    <t>Percentage of target population in Southern Egypt demonstrating knowledge of climate change and variability and means to reduce risk to their livelihoods</t>
  </si>
  <si>
    <t xml:space="preserve"> 30% of sample
interviewed as part of
the baseline
assessment knew
about climate change
with varied levels of
understanding</t>
  </si>
  <si>
    <t xml:space="preserve"> Over 90% of target
population understand
climate change
phenomenon, risks to
livelihoods, and
adaptation solutions</t>
  </si>
  <si>
    <t>Number of people adopting optimal efficiency in irrigation using low-cost technologies Such as; 
• Canal lining and other surface irrigation low-cost solutions
• Water user associations established and active in effective management of water resources and waterways</t>
  </si>
  <si>
    <t>More than 90% of
people reported doing
clearing of canals.
Less than 1% reported
adopting any other
measures to conserve
water.
No water associations
available</t>
  </si>
  <si>
    <t xml:space="preserve"> Over 20,000 direct and
28000 indirect people
adopting optimal
efficiency in irrigation
using low-cost
technologies
A minimum of 12 water
user associations
established and actively
operating</t>
  </si>
  <si>
    <t>Number of people adopting at least one climate risk reduction measure in agriculture and livestock</t>
  </si>
  <si>
    <t>1,800 people reported
adopting at least one
risk reduction
measure in agriculture
and livestock.</t>
  </si>
  <si>
    <t>38,000 direct and over
100,000 indirect people
adopting at least one
climate risk reduction
measures in agriculture
and livestock</t>
  </si>
  <si>
    <t>output 1.1</t>
  </si>
  <si>
    <t xml:space="preserve">
Number of people participating in awareness sessions and mobilized to participate in project activities
</t>
  </si>
  <si>
    <t>Baseline value are
those people who
participated in the
baseline survey
conducted as part of
project preparation,
which are over 1500
people</t>
  </si>
  <si>
    <t>Over 130,000 people over the project life</t>
  </si>
  <si>
    <t>output 1.2</t>
  </si>
  <si>
    <t>Number of people using the system</t>
  </si>
  <si>
    <t>Zero, because no such
system is in place at
the moment</t>
  </si>
  <si>
    <t>Over 100 direct participants in Cairo and participating governorates trained to use the system</t>
  </si>
  <si>
    <t>Number of people benefiting from the system with climate information, early warning and adaptation guidance</t>
  </si>
  <si>
    <t>Over 130,000 direct beneficiaries from the system and over one million indirect beneficiaries from the potential scale-up of system use.</t>
  </si>
  <si>
    <t>Output 1.3</t>
  </si>
  <si>
    <t>Number of acres benefiting from optimal irrigation efficiency using low-cost solutions.</t>
  </si>
  <si>
    <t>Less than 1% at the
baseline</t>
  </si>
  <si>
    <t>Over 4000 acres directly benefiting</t>
  </si>
  <si>
    <t>Proportion of target communities benefiting from adequate services of water users associations.</t>
  </si>
  <si>
    <t>Zero at the baseline
because no water
users associations
were established in
the target zone.</t>
  </si>
  <si>
    <t>All canals undergoing improved irrigation efficiency will also benefit from water user associations established and strengthened under the project.</t>
  </si>
  <si>
    <t>output 1.4</t>
  </si>
  <si>
    <t xml:space="preserve">
Number of people from among the target population benefiting from demonstration farms, extension services, and farm-to-farm visits to enhance their resilience and reduce climate risks.
</t>
  </si>
  <si>
    <t>None of the population
are currently
benefiting from any
interventions for this
purpose.</t>
  </si>
  <si>
    <t>Over 37,000 people benefit directly and over 100,000 indirectly benefiting from access to heat resistant strategic plants, as well as learn how to change sowing dates, and other soft techniques to reduce climate risks.</t>
  </si>
  <si>
    <t>Number of people engaged in income diversification strategies to reduce risks and vulnerability of food security to climate.</t>
  </si>
  <si>
    <t>Less than 5% of
people are engaged in
income diversification
strategies.</t>
  </si>
  <si>
    <t>The above figure includes about 10,000 beneficiaries are engaged in income diversification schemes (intercropping, high value crops, and/or organic farming</t>
  </si>
  <si>
    <t>Output 1.5</t>
  </si>
  <si>
    <t xml:space="preserve">No. of women trained on risk reduction in raising large ruminants, small ruminants and poultry; animal nutrition and alternative fodder. </t>
  </si>
  <si>
    <t>Zero women 
trained on climate risk
reduction to livestock</t>
  </si>
  <si>
    <t>Over 36,000 women will be trained on reduction techniques of climate risk to livestock</t>
  </si>
  <si>
    <t>Proportion of women accessing adequate vet services in their villages as it relates to climate related risks and diseases.</t>
  </si>
  <si>
    <t>About 98% of
respondents to the
baseline survey
indicated inadequacy
of vet services in their
villages.</t>
  </si>
  <si>
    <t>90 % borrowers engaged in raising livestock will have access to proper vet services equipped to reduce climate risk</t>
  </si>
  <si>
    <t>Over 90% of women engaged in raising livestock will have access to proper vet services equipped to reduce climate risk</t>
  </si>
  <si>
    <t>Number of women benefiting from small loans to acquire heat tolerant livestock varieties.</t>
  </si>
  <si>
    <t>No access to
specialized livestock
financing schemes is
currently available in
target communities.</t>
  </si>
  <si>
    <t>18,200 women will have access to specialized livestock revolving schemes during project life.</t>
  </si>
  <si>
    <t xml:space="preserve">Outcome 2
</t>
  </si>
  <si>
    <t>% increase in 
budget allocated to
adaptation in local,
regional and
national plans.</t>
  </si>
  <si>
    <t>Zero</t>
  </si>
  <si>
    <t>Senior governmental officials indicated that the interventions introduced by the project will be added to the National Campaign to increase the productivity of wheat as of next year.  
*requests from local authorities and MALR seniors to scale up the project interventions in different  directs .
* Most of the project interventions are included in the national climate adaptation plan.</t>
  </si>
  <si>
    <t>A positive trend sufficient to sustain and scale-up
interventions of this project</t>
  </si>
  <si>
    <t>Key institutions needed capacity development to deliver services for climate risk reduction in rural communities.</t>
  </si>
  <si>
    <t>There are no programs or staff
dedicated to adaptation services in key local governmental and non-governmental institutions.</t>
  </si>
  <si>
    <r>
      <rPr>
        <b/>
        <sz val="10"/>
        <color theme="1"/>
        <rFont val="Times New Roman"/>
        <family val="1"/>
      </rPr>
      <t>51</t>
    </r>
    <r>
      <rPr>
        <sz val="10"/>
        <color theme="1"/>
        <rFont val="Times New Roman"/>
        <family val="1"/>
      </rPr>
      <t xml:space="preserve"> Climate information centres have been established in partner NGOs to deliver services for climate risk reduction. In addition </t>
    </r>
    <r>
      <rPr>
        <b/>
        <sz val="10"/>
        <color theme="1"/>
        <rFont val="Times New Roman"/>
        <family val="1"/>
      </rPr>
      <t xml:space="preserve">51 </t>
    </r>
    <r>
      <rPr>
        <sz val="10"/>
        <color theme="1"/>
        <rFont val="Times New Roman"/>
        <family val="1"/>
      </rPr>
      <t>similar centres have been established in the disrict-level offices of the agricultural directorates of the 5 project governorates. The NGO centres have</t>
    </r>
    <r>
      <rPr>
        <b/>
        <sz val="10"/>
        <color theme="1"/>
        <rFont val="Times New Roman"/>
        <family val="1"/>
      </rPr>
      <t xml:space="preserve"> 340</t>
    </r>
    <r>
      <rPr>
        <sz val="10"/>
        <color theme="1"/>
        <rFont val="Times New Roman"/>
        <family val="1"/>
      </rPr>
      <t xml:space="preserve"> dedicated volunteers while there are 2 staff members in each government center. In addition a MOU has been signed between BMU  and extension sector in the ministry of agriculture aimed to  host the early warning units in the MALR organogram .</t>
    </r>
  </si>
  <si>
    <t>Government programs developed to deliver:
• Climate information hubs to scale up use of systems
developed under output 1.2
• Adaptation knowledge and services embedded in government extension services 
• Revolving funds extending beyond the project areas to benefit other communities in Southern Egypt aiming to spread water conservation technologies and heat tolerant varieties in agriculture and livestock</t>
  </si>
  <si>
    <t>Output 2.1</t>
  </si>
  <si>
    <t xml:space="preserve">
Number of people trained; % of trainees that are able to properly retain message from training. 
</t>
  </si>
  <si>
    <t>Training programmes for government on climate risk management to benefit rural
communities will still be developed. Number of people
trained is zero at the baseline.</t>
  </si>
  <si>
    <t xml:space="preserve">Software developed and launched nationally to link climate stations belonging to different government agencies together, and developing adaptation guidance for each climate scenario for use by online users nationwide. </t>
  </si>
  <si>
    <t>Number of advocacy meetings</t>
  </si>
  <si>
    <t xml:space="preserve">* 300 officials at local and central government, as well as parliament, aware of climate proofing agriculture and water management.
* The Egyptian Parliament stressed the importance of disseminating climate adaptation interventions  and commended the  project interventions.
</t>
  </si>
  <si>
    <t>300 officials at local and central government, as well as parliament, aware of climate proofing agriculture and water management</t>
  </si>
  <si>
    <t>Output 2.2</t>
  </si>
  <si>
    <t xml:space="preserve">Number of awareness materials printed
</t>
  </si>
  <si>
    <t>No materials are produced on climate risk reduction in agriculture</t>
  </si>
  <si>
    <t xml:space="preserve">
• At least five different printed products
• At least 4 different press releases issued
</t>
  </si>
  <si>
    <t>output 2.2</t>
  </si>
  <si>
    <t>Number of online messages</t>
  </si>
  <si>
    <t>At least 10</t>
  </si>
  <si>
    <t>Number of TV spots and programmes aired.</t>
  </si>
  <si>
    <t xml:space="preserve">• At least 10 TV spots produced and aired
• At least 10 radio spots produced and aired
</t>
  </si>
  <si>
    <t>output 2.3</t>
  </si>
  <si>
    <t xml:space="preserve">Number of awareness and advocacy events held for new parliamentarians and policy makers. 
</t>
  </si>
  <si>
    <t>Output 2.4</t>
  </si>
  <si>
    <t>Number of students benefiting from lessons learned from project interventions</t>
  </si>
  <si>
    <t>300 yearly from the 3 key universities in Southern Egypt</t>
  </si>
  <si>
    <t>Progress since inception to June 2020</t>
  </si>
  <si>
    <t>Unforeseen changes in poverty, hunger, nutrition, and other socio-economic variables due to external factors such as Triple F crisis, pandemics, climate change.</t>
  </si>
  <si>
    <t>Potential conflict between farmers engaged in adaptation and applying new techniques and traditional farmers who are not.</t>
  </si>
  <si>
    <t xml:space="preserve"> This risk has not materialized in the reporting period.</t>
  </si>
  <si>
    <t xml:space="preserve">Lack of trust in the government honouring its commitments to offer the announced benefits to the beneficiaries. </t>
  </si>
  <si>
    <t xml:space="preserve">Non-sustainability of the project due to institutional or financial factors </t>
  </si>
  <si>
    <t xml:space="preserve">The substantially positive results achieved continued to demonstrate the economic feasibility of the project interventions. As a result, the numbers of farmers replicating and up scaling in their lands, mostly at their own expenses continued to increase during this reporting period. The Ministry of Agriculture continued to adopt the wheat cultivation interventions in its programmes and during the reporting period. Further, project interventions were adopted in the Ministry's sugar cane and sorghum national campaings. As in previous years, the project prioritised building capacities of the new partner NGOs that joined the project during this reporting period to anchor the project at the local level. It also continued to oversee and support the NGOs with whom partnerships were established during the previous reporting period. Enhancing capacities of the new loans beneficiaries through specialized trainings to help them sustainably manage their projects continued. Engagement of extension officers in trainings and demonstration fields continued to be a priority.   </t>
  </si>
  <si>
    <t xml:space="preserve">No crimes of this nature have been recorded during the reporting period. As per normal practice, animal heads supplied during the reporting period for loans were insured. </t>
  </si>
  <si>
    <t xml:space="preserve">Political Risk i.e. non-smooth transition from the interim to the elected Government, leading to changes which impact project implementation. 
- Finally, all political parties of all ideological backgrounds already indicated they would honour Egypt’s commitments towards international agreements, UNFCCC included  
</t>
  </si>
  <si>
    <t xml:space="preserve"> This risk has not materialised in the reporting period.</t>
  </si>
  <si>
    <t xml:space="preserve">As was the case in previous years, the project continued to build local trust and ownership through the involvement of communities in the identification of priorities, activity planning and implementation.  Wide sharing of the Government's honouring of its commitments in the project implementation in festive harvest days that acknowledged the government's role and the resulting positive achievements also continued. The project continued to bring concerned government officials together with community members, media, and civil society, which continued to ffectively promoted the trust in the Government's active role in supporting the project and realising its announced objectives.  </t>
  </si>
  <si>
    <t>N.A</t>
  </si>
  <si>
    <t>1.2. Establishment
of a climate
change and food
security
monitoring system</t>
  </si>
  <si>
    <t>1.3. Introduction
and use of water
saving irrigation
and other
adaptation
techniques</t>
  </si>
  <si>
    <t xml:space="preserve">1.4. Building
resilience in
agricultural
production </t>
  </si>
  <si>
    <t>1.5. Building
resilience through
livestock and
poultry
production'</t>
  </si>
  <si>
    <t xml:space="preserve"> 2.1. Training of
government
technical staff</t>
  </si>
  <si>
    <t>Output 2.2 Documentation of lessons learned and best practice</t>
  </si>
  <si>
    <t>2.3Sharing project results and lessons learned and mainstreaming new approaches in 
local and national planning</t>
  </si>
  <si>
    <t>Output 2.4. Integration of climate adaptation solutions into University curriculum</t>
  </si>
  <si>
    <t xml:space="preserve">*to improve the extension sector capacity to scale-up climate adaptation interventions,100 extension workers received 100 motorcycles from the project under MOU between the project and extension sector. 
* 250 governmental focal points have been trained on managment of agro- meteorological data, comunication skills, utilization of the system developed under output 1.2 and means of desemination information. 
210  governmental  focal points were trained on the utilization of the system developed under output 1.2 and the use of the andriod system to disseminate information among farmers. </t>
  </si>
  <si>
    <t>Output 1.1</t>
  </si>
  <si>
    <t>Output 1.2</t>
  </si>
  <si>
    <t>Output 1.4</t>
  </si>
  <si>
    <t>Output 2.3</t>
  </si>
  <si>
    <t>Project Execution Costs</t>
  </si>
  <si>
    <t>Project
Management Fee</t>
  </si>
  <si>
    <t xml:space="preserve">*Due to late project start-up,  the current reporting period reflect the activities of the  second year, but it  technically and financially refers to the target mentioned in project document in  the first year. 
*Some key procurement and processes originally planned during the current reporting period have been delayed, but have been recently realized or are well under way and to be expedited in the course of 2015. This includes completion of procurement of animal heads - the small loan programme   and related capacity building activities. These key items are expected to boost delivery in both financial and activity terms. </t>
  </si>
  <si>
    <t xml:space="preserve">Project Execution Costs </t>
  </si>
  <si>
    <t>30.4.2016</t>
  </si>
  <si>
    <t>30.4.2017</t>
  </si>
  <si>
    <t>30.4.2018</t>
  </si>
  <si>
    <t>NA</t>
  </si>
  <si>
    <t>Government in-kind contributions were as follows:
- Space was provided in the directorates of different governorates for project sub-offices and the PMU.
- Government facilitated access to subsidized inputs
- Use of media including radio and TV to cover achievements of project activities.
- Important events related to the project were recorded by government provided cameraman as well as broadcast nationally.
- Programmes demonstrating project activities were broadcast for farmers through the national tv channel on agriculture.</t>
  </si>
  <si>
    <t>Financial information PPR 5:  cumulative from project start to [31/3/2018]</t>
  </si>
  <si>
    <t>Financial information PPR 4:  cumulative from project start to [31/3/2017]</t>
  </si>
  <si>
    <t>Financial information PPR 3:  cumulative from project start to [31/3/2016]</t>
  </si>
  <si>
    <t>Financial information PPR 2:  cumulative from project start to [31/3/2015]</t>
  </si>
  <si>
    <t>Financial information PPR 6:  cumulative from project start to [31/3/2019]</t>
  </si>
  <si>
    <t>30.4.2019</t>
  </si>
  <si>
    <t>30.4.2020</t>
  </si>
  <si>
    <t>2.1  Training of Government Officials</t>
  </si>
  <si>
    <t>1.1 Community Mobilization</t>
  </si>
  <si>
    <t>1.3  Introduction and use of Water Saving Irrigation</t>
  </si>
  <si>
    <t>1.2  Early Warning System Established</t>
  </si>
  <si>
    <t>2.3 Results Sharing</t>
  </si>
  <si>
    <t>2.2 Documentation of Lessons Learned</t>
  </si>
  <si>
    <t>1.4 Building Resilience in Agriculture Production</t>
  </si>
  <si>
    <t>1.5 Building Resilience in Livestock Production</t>
  </si>
  <si>
    <t>2.4 Academic Integration</t>
  </si>
  <si>
    <t>Estimated cumulative total disbursement as of [31/7/2020]</t>
  </si>
  <si>
    <t>Estimated cumulative total disbursement as of [31/3/2019]</t>
  </si>
  <si>
    <t>Estimated cumulative total disbursement as of [31/3/2018]</t>
  </si>
  <si>
    <t>Estimated cumulative total disbursement as of [31/3/2017]</t>
  </si>
  <si>
    <t>Estimated cumulative total disbursement as of [31/3/2016]</t>
  </si>
  <si>
    <t>Estimated cumulative total disbursement as of [31/3/2015]</t>
  </si>
  <si>
    <t>Project Budget</t>
  </si>
  <si>
    <t>% achieved</t>
  </si>
  <si>
    <t>Security risk: Egypt in general has witnessed an increase in crime compared to the past, which poses a risk to property.</t>
  </si>
  <si>
    <t>Output 1.2. Establishment of a climate change and food security monitoring system</t>
  </si>
  <si>
    <t>HS</t>
  </si>
  <si>
    <t>s</t>
  </si>
  <si>
    <t>S</t>
  </si>
  <si>
    <t xml:space="preserve">75 new Water User Associations to be established. Follow- up on water user associations and promoting adoption of water saving techniques for 5000 beneficiaries                                                                                                                                                                                                                                                            </t>
  </si>
  <si>
    <t xml:space="preserve">extension fields and on-farm training for introduction of heat tolerant 
varieties of common crops  &amp;  dissemination of changing of sowing dates and intercropping practices to 3000  benefciaries 
extension fields for introduction improved agricultural techniques for cash  crops cultivation to 100 benefiacaries   .
Enhancing  the value of cash crops by  introducting simple post-harvest equipment anf on- farm training to 5000  beneficiaries                                                                                        
  on-farm training to introduce heat tolerant
varieties of common crops such as wheat, maize, sorghum and water-saving sugar cane varieties &amp; dissemination of changing of sowing dates and intercropping practices in addition to the introduction of heat tolerant 
varieties  and techniques of cash  crops such as pomegranate  green beans, banana, basilicum, and  tomato for 2000 benefciaries                                       
Farm-to-farm visits  for 100  beneficiaries 
</t>
  </si>
  <si>
    <t xml:space="preserve">                                                                                                                                                                      produce 6 short animated  documentaries, each focusing on one of the project interventions under component 1 </t>
  </si>
  <si>
    <t xml:space="preserve">Annual workshops that join project actors from community, department, regional and national level to discuss opportunities and constraints, and share experience and learning  for 80 participants                                                                                                                                                                                                                                                         Periocal meetings of local and project steering and technical committees    held       </t>
  </si>
  <si>
    <t>Organization  of  student  trainings  and  field  visits for 50 students</t>
  </si>
  <si>
    <t xml:space="preserve">Extension fields and on-farm training for introduction of heat tolerant varieties of common crops &amp; dissemination of changing of sowing dates and intercropping practices to 3,000  benefciaries.
extension fields for introduction improved agricultural techniques for cash  crops cultivation to 100 benefiacaries   .
Enhancing  the value of cash crops by  introducting simple post-harvest equipment anf on- farm training to 5000  beneficiaries                                                                                        
  on-farm training to introduce heat tolerant
varieties of common crops such as wheat, maize, sorghum and water-saving sugar cane varieties &amp; dissemination of changing of sowing dates and intercropping practices in addition to the introduction of heat tolerant 
varieties  and techniques of cash  crops such as pomegranate  green beans, banana, basilicum, and  tomato for 2000 benefciaries                                       
Farm-to-farm visits  for 100  beneficiaries 
</t>
  </si>
  <si>
    <t xml:space="preserve">Continued use of early warning system and disseminination of alerts through the climate information centers in the partner NGOs. Spread early warning messages by localized short messages SMS to 5,000 SMSs.
</t>
  </si>
  <si>
    <t>Training the PMU staff on related technical topics 22 employees.</t>
  </si>
  <si>
    <t xml:space="preserve">1. Indicate trends, both positive and negative, in achievement of outcomes as per the project indicators.  
2.  Detail critical risks that have affected progress.  
3.  Outline response to MTR undertaken this reporting period.  </t>
  </si>
  <si>
    <t>List all Risks identified in project preparation phase and what steps are being taken to mitigate them</t>
  </si>
  <si>
    <t>No critical risks with a 50% or more likelihood of affecting progress were identified and/or materialized druing the reporting period.</t>
  </si>
  <si>
    <t>Food prices have been closely monitored to identify significant changes in prices and inform activities accordingly. 10 new varieties of wheat, maize, sorghum and sugar cane and improved agricultural practices were introduced, contributing to the strengthening of community resilience to extreme weather events and increasing temperatures. The use of early warning system to relay information on upcoming extreme weather events to farmers continued, significanlty reducing losses in such events.</t>
  </si>
  <si>
    <r>
      <t xml:space="preserve">*seven brochures, </t>
    </r>
    <r>
      <rPr>
        <sz val="10"/>
        <color rgb="FFFF0000"/>
        <rFont val="Times New Roman"/>
        <family val="1"/>
      </rPr>
      <t>121 press</t>
    </r>
    <r>
      <rPr>
        <sz val="10"/>
        <color theme="1"/>
        <rFont val="Times New Roman"/>
        <family val="1"/>
      </rPr>
      <t xml:space="preserve"> releases issued, 6 visibility materials (desk calendar and blocknote, desk organiser) were designed, printed and disseminated and more than (50) articles were written about the project.          
*7  documentary film produced on project interventions and disseminated to concerned stakeholders.</t>
    </r>
  </si>
  <si>
    <t>ithar.khalil@wfp.org</t>
  </si>
  <si>
    <t xml:space="preserve">The project continued to engage more volunteers to efficiently and effectively raise awareness of climate change and how it can be adapted to. With a total number of 900 volunteers, the project was able to upscale its different intervensions in 49 villages. The use of attractive community mobilzation techniques, namely on-farm theater, continued where continued where 41 performances were staged to date reaching 7,624 beneficiaries and are estimated to have raised awareness of some 30,000 indirectly. </t>
  </si>
  <si>
    <t>Continue mobilization of volunteers for awareness raising. Dissemination of project interventions through theater in the targeted villages and neighboring for 6,000 beneficiaries.</t>
  </si>
  <si>
    <t xml:space="preserve">12 new Water User Associations to be established. Follow- up on water user associations and promoting adoption of water saving techniques for 1,200 beneficiaries.                                                                                                                                                                                                                                                        </t>
  </si>
  <si>
    <t>The dissemination of varieties with improved weather shock tolerance and reduced water consumption continued, reaching more beneficiaries. Improved agricultural practices including raised bed cultivation, change of sowing dates and modified stem spacing also continued. The models for Intercropping of fava-beans with sugar cane and wheat with sugar cane were further decimated. Very positive results were recorded, including 35% increases in productivity and 20-25% savings in water. These results were widely disseminated through festive harvest days that were very effective in case-showing the achieved results for up scaling and replication throughout the villages. All planned targets under this output were successfully achieved.
* Land consolidation for introduction of heat tolerant varieties of common crops such as wheat, maize, sorghum and water-saving sugar cane varieties &amp;  dissemination of changing of sowing dates and intercropping practices to over 4,300 smallholder through 735 acres cultivated by 1,190 farmers.
*159 extension fields were established for introduction of heat tolerant varieties and cultivation of cash crops.
* On-farm training to introduce heat tolerant varieties of common crops such as wheat, maize, sorghum and water-saving sugar cane varieties &amp; dissemination of changing of sowing dates and intercropping practices in addition to the introduction of heat tolerant varieties  and techniques of cash  crops such as pomegranate  green beans, banana, basilica, and tomato to 2,000 smallholder.
* 150 smallholder participate in Farm-to-Farm visits.</t>
  </si>
  <si>
    <t xml:space="preserve">Train 3,000 beneficiaries on specifics of animal raising/keeping introduce bees and ducks for in-kind loans in collaboration with partners NGOs to 10,000  beneficiaries
</t>
  </si>
  <si>
    <t>* Produce 1 short animated documentation films that focuses on one of the project interventions under component 1.
* Publish set of articles on project interventions.</t>
  </si>
  <si>
    <t>* 11 visibility materials (desk calendar and block note, desk organizer) were designed, printed and used for dissemination among partner agencies, and national local authorities, including local and national political representatives.
* Project website was kept updated.
* 5 Facebook groups were maintained with 7,000 beneficiaries, the groups are successfully linking project experts, local youth and volunteers.</t>
  </si>
  <si>
    <t>* Annual workshops that bring together the project stakeholders from target communities, government departments, at regional and national levels to discuss opportunities and constraints, and share experience and learning. (80 participants)
* Local steering committees of 100 participants.
* Project steering committee of 15 participants.
* Technical meetings with 100 participants.</t>
  </si>
  <si>
    <t>Organization of student trainings and field visits for 200 students.</t>
  </si>
  <si>
    <t>The project successfully engaged 216 students during the repoting period. The project continued to collaborate with 3 Universities and 5 secondary schools.</t>
  </si>
  <si>
    <t>The project has been made visible at several levels through presentations to the minister of Agriculture and other senior officials. Site visits have also been effectively undertaken. 
* 7 Presentations were made to the Minister of Agriculture and senior government officials.
* Annual workshops was implemented, successfully bringing 150 of the different stakeholders together for experience sharing and team building. 45 local and regional steering committee meetings and events were held to support implementation efforts and strengthen partnerships to ensure continuity and sustainability of activies</t>
  </si>
  <si>
    <t>The project continued its highly satisfactory performance and effective demonstartion of substantial results during the reporting period. It supported wheat and maize farmers to effectively face two extreme weather spells by effectively alerting farmers on upcoming extreme weather events and offer recommendations on how to reduce losses. This allowed the farmers to effectively safeguard their crops through significant reductions of losses that reached 60%. New beneficiaries were exposed to physical and soft water savings techniques, effectively supporting them to realize 35% reductions in water consumption. Likewise, the building resilience through animal production as the different capacity building and visibility actvities continued successfully to reach more beneficiaries.  
Comparison of actual verses planned progress of all the outputs, concludes that the project has progressed very well during this reporting period.</t>
  </si>
  <si>
    <t>Use of the early warning system continued successfully, were 100,000 usages of the on-line version were recorded. In addition, 12,000 farmers received messages of the system through extension officers and local stations established in the climate information centers that were established by the project in the partner NGOs. A minimum of 226,000 farmers are estimated to have benefited indirectly through the verbal spreading of the warning alerts within the villages (word of mouth). The system supported farmers reduce their wheat and maize losses due to 2 heat waves to an average of 5%, compared to a 40% loss rate reported by other farmers. 
* 7,296 SMSs were broadcasted to communicate localized early warning messages and recommendations.</t>
  </si>
  <si>
    <t>Eng. Emad Abdallah</t>
  </si>
  <si>
    <t>eabdallah@yahoo.com</t>
  </si>
  <si>
    <t xml:space="preserve">The project successfully continued its  way to achieve expected outcomes during this year of implementation. It had excellent progress in activities on the ground, such as water supply interventions, early warning solutions to extreme weather events, and in-kind micro-credit schemes. 
 It continued to leverage the lessons during the years of implementation . It continued extensive engagement of stakeholders, including government, NGOS, academia, and communities and was efficiently able to reaches its objectives and results within the allocated budgets. </t>
  </si>
  <si>
    <t xml:space="preserve">Dr. Ithar Khalil </t>
  </si>
  <si>
    <t xml:space="preserve"> An  estimated  90% of target population understand climate change phenomenon, risks to livelihoods, and adaptation solutions</t>
  </si>
  <si>
    <t>24 New water user associations were established under the project during the reporting period, bring the total associations established by the project to 98, all continued to operate effectively. Introduction of canal lining, soil laser levelling and other soft irrigation management techniques continued successfully and activities were achieved as planned.
* Canal lining completed during water closure periods in 888 acres, with a total length of 8,071 meters.
* Soil laser leveling completed in 400 acres, benefiting a total of 778 beneficiary.
* Capacity of 53 local NGOs enhanced and 24 WUAs established, benefiting 1,015 smallholders.
* 240 farmers were trained on soft skills on water saving technologies.</t>
  </si>
  <si>
    <t>4,036 beneficiaries were trained on specifics of animal raising/keeping goats, bees and ducks, while 10,650 of trained beneficiaries received in-kind loans in collaboration with partners NGOs.</t>
  </si>
  <si>
    <r>
      <t xml:space="preserve">
• 98 water user associations have been established.              
   •   </t>
    </r>
    <r>
      <rPr>
        <b/>
        <sz val="10"/>
        <color theme="1"/>
        <rFont val="Times New Roman"/>
        <family val="1"/>
      </rPr>
      <t>26,931</t>
    </r>
    <r>
      <rPr>
        <sz val="10"/>
        <color theme="1"/>
        <rFont val="Times New Roman"/>
        <family val="1"/>
      </rPr>
      <t xml:space="preserve"> direct and 53,862 indirect beneficiaries started adopting improved efficiency in irrigation using low cost technologies where canal lining activities have been finished  in14 in addition to 35 neighboring villages of the project villages. Canals to be lined were selected  in partnership with local communities and the engineering designs and cost estimates have been prepared by local experts .
 </t>
    </r>
  </si>
  <si>
    <r>
      <rPr>
        <b/>
        <sz val="10"/>
        <color theme="1"/>
        <rFont val="Times New Roman"/>
        <family val="1"/>
      </rPr>
      <t>145,960</t>
    </r>
    <r>
      <rPr>
        <sz val="10"/>
        <color theme="1"/>
        <rFont val="Times New Roman"/>
        <family val="1"/>
      </rPr>
      <t xml:space="preserve"> people  participated  in awareness sessions and mobilized to participate in project activities </t>
    </r>
  </si>
  <si>
    <t>6,960 acres directly benefited from 98 water users associations established and water saving  activates</t>
  </si>
  <si>
    <t>All canals undergoing improved irrigation efficiency  benefit from water user associations established and strengthened under the project.</t>
  </si>
  <si>
    <r>
      <t>To date,</t>
    </r>
    <r>
      <rPr>
        <b/>
        <sz val="10"/>
        <color theme="1"/>
        <rFont val="Times New Roman"/>
        <family val="1"/>
      </rPr>
      <t xml:space="preserve"> 51,977</t>
    </r>
    <r>
      <rPr>
        <sz val="10"/>
        <color theme="1"/>
        <rFont val="Times New Roman"/>
        <family val="1"/>
      </rPr>
      <t xml:space="preserve"> people benefited directly from the project activities that provided access to heat resistant strategic plants  (wheat and sorghum , sugar cane and maize), as well as how to change sowing dates, and other soft techniques to reduce climate risks. In addition, some</t>
    </r>
    <r>
      <rPr>
        <b/>
        <sz val="10"/>
        <color theme="1"/>
        <rFont val="Times New Roman"/>
        <family val="1"/>
      </rPr>
      <t xml:space="preserve"> 119,942 </t>
    </r>
    <r>
      <rPr>
        <sz val="10"/>
        <color theme="1"/>
        <rFont val="Times New Roman"/>
        <family val="1"/>
      </rPr>
      <t>people benefited indirectly through seeing the achieved results and adopting the introduced practices in their own fields.</t>
    </r>
  </si>
  <si>
    <t>36767 women benefiting from small loans to acquire heat tolerant livestock varieties</t>
  </si>
  <si>
    <r>
      <t xml:space="preserve">* </t>
    </r>
    <r>
      <rPr>
        <sz val="10"/>
        <color rgb="FFFF0000"/>
        <rFont val="Times New Roman"/>
        <family val="1"/>
      </rPr>
      <t>35</t>
    </r>
    <r>
      <rPr>
        <sz val="10"/>
        <color theme="1"/>
        <rFont val="Times New Roman"/>
        <family val="1"/>
      </rPr>
      <t xml:space="preserve"> TV spots was produced and aired.
* </t>
    </r>
    <r>
      <rPr>
        <sz val="10"/>
        <color rgb="FFFF0000"/>
        <rFont val="Times New Roman"/>
        <family val="1"/>
      </rPr>
      <t>27</t>
    </r>
    <r>
      <rPr>
        <sz val="10"/>
        <color theme="1"/>
        <rFont val="Times New Roman"/>
        <family val="1"/>
      </rPr>
      <t xml:space="preserve"> radio interviews were conducted with project stakeholders about the different intervensions and success in their villages </t>
    </r>
  </si>
  <si>
    <t>5 Facebook groups, one for each governorate, were maintained with an average number of 7000 participants in each. In addition, aYoutube channel with 1100 views is effectively used. As well as the project website was kept updated.
* In addition to 35040 visits to the project website</t>
  </si>
  <si>
    <r>
      <rPr>
        <b/>
        <sz val="10"/>
        <color theme="1"/>
        <rFont val="Times New Roman"/>
        <family val="1"/>
      </rPr>
      <t>33,296</t>
    </r>
    <r>
      <rPr>
        <sz val="10"/>
        <color theme="1"/>
        <rFont val="Times New Roman"/>
        <family val="1"/>
      </rPr>
      <t xml:space="preserve"> beneficiaries from the training on reduction techniques of climate risk to livestock</t>
    </r>
  </si>
  <si>
    <t xml:space="preserve">*87 advocacy events have been held for policy makers (presentations, site visits, events).
* Project mid-term evaluation was conducted in 2015.
* 12  Presentations were made to the Minister of Agriculture and senior government officials
* 60 Site visits organized bringing 301 relevant officials to visit the project fields and see the achievements 
* 27 events were organized for beneficiaries to present their experiences to other potential beneficiaries, with 570 average number of  beneficiaries in each
* Annual workshop was organised, brining together 70 project actors from community, department, regional and national levels organized to discuss opportunities and constraints, and share experience and learning.
</t>
  </si>
  <si>
    <r>
      <t xml:space="preserve">                                 
 *</t>
    </r>
    <r>
      <rPr>
        <b/>
        <sz val="10"/>
        <color theme="1"/>
        <rFont val="Times New Roman"/>
        <family val="1"/>
      </rPr>
      <t>2411</t>
    </r>
    <r>
      <rPr>
        <sz val="10"/>
        <color theme="1"/>
        <rFont val="Times New Roman"/>
        <family val="1"/>
      </rPr>
      <t xml:space="preserve"> university students from three universities participated in project interventions in climate adaptation and have been trained on compute skills.</t>
    </r>
  </si>
  <si>
    <t>`</t>
  </si>
  <si>
    <t>Describe any changes undertaken to improve results on the ground or any changes made to project outputs (i.e. changes to project design)</t>
  </si>
  <si>
    <t xml:space="preserve">No material changes have been made to the project document since the start of implementation.                                                                                                          </t>
  </si>
  <si>
    <t>How have gender considerations been taken into consideration during the reporting period? What have been the lessons learned as a consequence of inclusion of such considerations on project performance or impacts?</t>
  </si>
  <si>
    <t xml:space="preserve">Building climate resilience is a multidimensional issue in which several stakeholders have different, yet complementary roles to play. To effectively achieve its objectives, such measures thus involve cooperation among numerous stakeholders, at the central, regional and local levels.  Innately, each of these stakeholder groups had its own needs, priorities, governance and/or governing regulations as well as way of doing things.   Thus measures and tools are needed to integrate inputs, create synergies and facilitate cooperation among these diversified players, towards the successful and sustained realization of the project objectives. Many lessons can be drawn from the consultative approach used by the project to enhance stakeholder engagement and building ownership and how this has affected efficiency, effectiveness and potentials for sustainability after its lifetime. In particular: 
*Intensive consultations with the different stakeholders at the early phases of the project cycle was a good means for their engagement.  Likewise, their involvement in different committees had benefits on several fronts. Firstly, and as each stakeholder group provided input from its own perspective, these consultations provided a good platform for integrating and complementing these multi-dimensional inputs in a way that enriched the design.  
Secondly, it created a sense of involvement that gradually evolved into ownership of the different activities, and triggered their support in the different phases of the project. It has also initiated a team-spirit that smoothened effective collaboration towards one goal. 
*Deployment of local volunteers has been effective in many aspects. Being from the same villages, they substantially facilitated the project outreach and community mobilization activities. The deployment of female volunteers has been very effective as it supported activities that would have otherwise been difficult e.g. the household visits, and thereafter women’s participation in project activities. Entrusting volunteers with management of outputs such as the climate information centers after the project lifetime will also effectively enhance sustainability of such outputs. 
*The involvement of stakeholders at the different local, sub-national and national levels has supported the project in several ways. The support of the local committees enhanced the daily management of the activities. Higher-level committees, on the other hand, gave longer-term support and guidance. Engaging senior-level officials, they were effective tools in addressing major challenges faced by the project.   They were also effective in the duplication and upscaling of project activities on a wider geographical coverage. 
*Brining representatives from all the project villages together with senior governmental officials as well the technical experts of the interventions they are implementing annually was very effective.  It created a heterogeneous network of practitioners that shares experiences across the governorates, discusses challenges and highlights success stories, provides technical and managerial support as needed and shapes the project interventions in the upcoming year. Equally important, it creates sustainable working relationships that would help these key players maintain and even further develop the activities in the future.  
</t>
  </si>
  <si>
    <r>
      <t>Replication and upscaling of many of the project interventions is already done by farmers in the project villages. Local units and NGOs from other villages have also approached the project to expand its activities to their villages.  N</t>
    </r>
    <r>
      <rPr>
        <sz val="11"/>
        <rFont val="Times New Roman"/>
        <family val="1"/>
      </rPr>
      <t>ew interventions are adopted by different governmental authorities such as extension campaign for sorghum, wheat vegetables, and sugarcane.</t>
    </r>
  </si>
  <si>
    <t xml:space="preserve">* There are several ways to implement climate adaptation interventions. Generally, approaches that empower partners, engage stakeholders or seek more profound impact take longer to implement than others. However, on the longer term such activities are more sustainable and are more effective in implementation of concrete adaptation interventions.  For example, building the capacity of local partners and then entrusting them with hosting and operating assets such as climate information centers is more sustainable than directly offering climate information to farmers through the project, as it would cease after its life time. 
*the use of domestic varieties, national experts and low-cost techniques is a good means for enhancing sustainability of adaptation interventions. It is supports upscaling and replication.  
*As climate impacts household’s livelihoods and food security in several ways, an integrated approach that deploys several interventions such as enhancing crop tolerance, increasing productivity, improving natural resources usage efficiency, diversification of income sources, etc is needed to effectively build resilience.
 </t>
  </si>
  <si>
    <t xml:space="preserve">Many of the project intervensions are already being replicated both in the project villages as  well as in new villages. The project intervensions in wheat have already been adopted by the  National Wheat campaign for ntaional upscaling. </t>
  </si>
  <si>
    <t>The project's positive results achieved in building the communities resilience to climate impacts on their food security and livelihoods. In particular, the project's ability to safeguard production against weather spells, enhance efficiency of natural resources usage and diversify incomes are among the most successful aspects that have profoundly impacted the project communities.</t>
  </si>
  <si>
    <t>Several measures have been adopted to improve results. Examples of this include use of innovative techniques such as theatre performances to mobilize the communities. Likewise, the use of live performances rather than recorded replays for stronger results is another example. The different activities undertaken to build the capacity of the partner NGOs for example to enhance their management and communication skills has improved their abilities to engage with community members and effectively manage the different activities. The capacity building of the WUAs has improved their abilities to undertake the different water management activities. The change of the goats’ supplier has also improved the types and physical conditions of the goats received. Likewise, the extension of the goats’ loan cycle to be 12 instead of 6 months is also to improve the results from this lending mechanism.</t>
  </si>
  <si>
    <t xml:space="preserve">Several studies on climate effects on agriculture and associated economic impacts in Egypt have been consulted during the development of the project. Information and data from several studies, reports and publications on the socio-economic status of the Southern Egypt area has also been key in the design of the project. As mentioned in the project document, intensive consultations with the various stakeholders of the project has also generated a wealth of information that has effectively influenced the design of the different interventions and implementation mechanisms of the project.  During implementation, the project generates reports that are shared with the different stakeholders for dissemination of information. The Steering Committee convenes regularly to review project technical reports.  
The project also produces several knowledge products such as flyers, brochures, visibility printed materials as well as on-line materials that the different project stakeholders and local governments have access to. In addition, the project stakeholders had the opportunity to visit project activities in the field and compare studies with local scenarios. Feedback received from the various stakeholders engaged in the different activities/ committees informs the implementation.  
</t>
  </si>
  <si>
    <t>Yes, as indicated in the project annual reports issued so far, several governmental focal points and officials, volunteers, community members and farmers have been trained on several aspects such as communication skills, climate-smart agriculture, strategic planning, computer skills, and animal keeping among others. NGO members have been capacitated in the domains of financial and project management as well as loans management. Through its engagement with academia, the project has supported the learning of university and secondary agriculture of climate adaptation techniques in agriculture.</t>
  </si>
  <si>
    <t xml:space="preserve">The project design and implementation has given ample learning opportunities, not only from the results, but also from the different processes. Its participatory approach engaged the different stakeholders in a way by which they learned about climate change, its impacts on agriculture, different adaptation techniques as well as how such techniques could be deployed to safeguard livelihoods against climate impacts. This on-the job training, along with the different course trainings, technical support, exchange visits, and other forms of  learning has enabled the different stakeholder groups to realize how they can effectively contribute to building resilience and has substantially enhanced their capacities to actually assume responsibilities in this regards, contributing to the different project outcomes. </t>
  </si>
  <si>
    <t>*The experience exchange among farmers and word of mouth about the conrete results that have materialised from the project intervensions have been very effective in spreading the intervensions and increasing adoption rates both within the project villages as well as to neighbouring villages.
*The deployment of volunteers to mobilize communities and raise awareness is very effective in the catalysing the spread to new neighbouring villages</t>
  </si>
  <si>
    <t>Project Performance Report (PPR)</t>
  </si>
  <si>
    <t>Period of Report (Dates)</t>
  </si>
  <si>
    <t xml:space="preserve">Project Title: </t>
  </si>
  <si>
    <t>Building Resilient Food Security Systems to Benefit the Southern Egypt Region .</t>
  </si>
  <si>
    <t>Southern Egypt Region” Project in Egypt</t>
  </si>
  <si>
    <t xml:space="preserve">Project Summary: </t>
  </si>
  <si>
    <t xml:space="preserve">The World Food Programme estimates that Southern Egypt, a region that is already economically stressed and whose food supplies are under constant threat of disruption, stands to lose a minimum of 30 percent of its food production by 2050 as a result of climate change impacts. These impacts include reduced crop and livestock productivity, increasing crop-water demand and reduced water use efficiency, and increases in pest and disease infestations.
In response, the Government has proposed a project that aims to 1) improve the adaptive capacity of the Southern zone of Egypt in the face of anticipated climate-induced reduction in food production through the introduction and use of water saving irrigation and other adaptation techniques; the establishment of agro-forestry greenhouses and plots with sub-surface irrigation, including nurseries for growing trees and new varieties; and the development of livestock and poultry hubs for selection and breeding of new heat resistant varieties. 2) build institutional capacity at the national, regional, and local levels to enable sustainability and replication throughout the zone and the country to understand climate trends and impacts; replicate adaptation interventions through the training of government technical staff; document and share lessons learned and best practices; share project results; mainstream new approaches in local and regional planning; and target universities through including these lessons in the curriculum. The two objectives are cornerstones of Egypt's National Adaptation Strategy.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</si>
  <si>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</si>
  <si>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</si>
  <si>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</si>
  <si>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</si>
  <si>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</si>
  <si>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</si>
  <si>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</si>
  <si>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</si>
  <si>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</si>
  <si>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</si>
  <si>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</si>
  <si>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Biodiversity</t>
  </si>
  <si>
    <t>U</t>
  </si>
  <si>
    <t>BD-SP1-PA Financing</t>
  </si>
  <si>
    <t>1: Arid &amp; semi-arid ecosystems</t>
  </si>
  <si>
    <t>Implementing Entity (IE) [name]:</t>
  </si>
  <si>
    <t>United Nations World Food Programme</t>
  </si>
  <si>
    <t>MSP</t>
  </si>
  <si>
    <t>Climate Change Adaptation</t>
  </si>
  <si>
    <t>BD-SP2-Marine PA</t>
  </si>
  <si>
    <t>2: Coastal, marine &amp; freshwater ecosystems</t>
  </si>
  <si>
    <t>Type of IE:</t>
  </si>
  <si>
    <t>MULTILATERAL IMPLEMENTING ENTITY</t>
  </si>
  <si>
    <t>EA</t>
  </si>
  <si>
    <t>Climate Change Mitigation</t>
  </si>
  <si>
    <t>MU</t>
  </si>
  <si>
    <t>BD-SP3-PA Networks</t>
  </si>
  <si>
    <t>3: Forest ecosystems</t>
  </si>
  <si>
    <t xml:space="preserve">Country(ies): </t>
  </si>
  <si>
    <t xml:space="preserve">Egypt </t>
  </si>
  <si>
    <t>International Waters</t>
  </si>
  <si>
    <t>Good</t>
  </si>
  <si>
    <t>BD-SP5-Markets</t>
  </si>
  <si>
    <t>13: Conservation and Sustainable Use of Biological Diversity Important to Agriculture</t>
  </si>
  <si>
    <t>Relevant Geographic Points (i.e. cities, villages, bodies of water):</t>
  </si>
  <si>
    <t xml:space="preserve">Assuit, Sohag , Qena, Luxor, Asswan </t>
  </si>
  <si>
    <t>Multiple Focal Area</t>
  </si>
  <si>
    <t>BD-SP7-Invasive Alien Species(IAS)</t>
  </si>
  <si>
    <t>6: Promoting the adoption of renewable energy by removing barriers and reducing implementation costs</t>
  </si>
  <si>
    <t>CC-SP2- Industrial EE</t>
  </si>
  <si>
    <t>8: Water 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</si>
  <si>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</si>
  <si>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</si>
  <si>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</si>
  <si>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</si>
  <si>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</si>
  <si>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</si>
  <si>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</si>
  <si>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</si>
  <si>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29 June, 2012.</t>
  </si>
  <si>
    <t>IE-AFB Agreement Signature Date:</t>
  </si>
  <si>
    <t>23 July, 2012.</t>
  </si>
  <si>
    <t>CC-SP6-LULUCF</t>
  </si>
  <si>
    <t>12: Integrated Ecosystem Management</t>
  </si>
  <si>
    <t>Start of Project/Programme:</t>
  </si>
  <si>
    <t>March 31, 2013</t>
  </si>
  <si>
    <t>Cross cutting capacity building</t>
  </si>
  <si>
    <t>14: Persistent Organic Pollutants</t>
  </si>
  <si>
    <t>Mid-term Review Date (if planned):</t>
  </si>
  <si>
    <t>September, 2015</t>
  </si>
  <si>
    <t>Terminal Evaluation Date:</t>
  </si>
  <si>
    <t>June, 2018</t>
  </si>
  <si>
    <t>List documents/ reports/ brochures / articles that have been prepared about the project.</t>
  </si>
  <si>
    <t>Cyprus</t>
  </si>
  <si>
    <t>Audio-visual material:                                                                                                                                              - Aswan harvesting days broadcast on Tiba satellite TV channel   
- General Supervisor interview on  Misr Elzeraea (Egyptian Agricultural Satellite) channel 
- project manager  interview  on   Tiba satellite Channel   
-  Minister of Agriculture during field trip in Sohag and visit to canals lined by the project 
- T.V. interview with the Minister of Agriculture during the inauguration of the project PMU
- Programme on the training on sorghum production and project interventions-shown on Tiba channel  
- Project wheat production expert  interview- Tiba channel                                                                                  -3 Interviews with the project manager on South Valley local radio channel                                                              -1 interview with the project manager on the General Program national radio channel
- Project documentary (20 Minutes)                                                                                                                            
On-line material:                                                                                                                                                      - Project website                                                                                                                                                         -Project YouTube channel (https://www.youtube.com/channel/UCSwyykkhNwFgvZTL0mCFP4Q)
Facebook groups ( one for each governorate ) aimed to create a link between volunteers and  project experts:
Assuit group: https://www.facebook.com/groups/1391044347832895/
Souhag group: https://www.facebook.com/groups/1391044347832895/
Qena group: https://www.facebook.com/groups/1428651090707357/
Luxor group: https://www.facebook.com/groups/485776041523036/
Aswan group: https://www.facebook.com/groups/1403712143226253/                                                                -'Tackling Climate Change in Upper Egypt' Story on project published on WFP Egypt Country page and WFP Arabic website                                                                                                                                          -WFP MENA Tweeted about the story adding a link to the WFP Egypt Country page. Retweeted 53 times, received 29 favourites and 15,000 impressions. The story was discussed as a model for successful social media outreach during annual WFP regional communications workshop                                                                                       
Printed material:
• 2 flyers on interventions towards  decreasing the negative effect of extreme weather events in  newly reclaimed and old lands
project youtube chanel :  https://www.youtube.com/channel/UCSwyykkhNwFgvZTL0mCFP4Q  
-  2 brochures on climate adaptation in  wheat production                                                                                • Interview with Prof. Hani Elkateb (Scientific consultant of President Abdel Fattah El SiSi): Climate Change project is one of the most profitable projects in Upper Egypt (newspaper article in Ahram El Ektidadi newspaper)                                                                                                                                                                                                         -148 articles in national governmental newspapers and magazines (Ahram, Akhbar, Gomhoreia, El Mesaa, Roz al Yousef, Ahram Weekly, and El Ahram El Mesaaei), independent newspapers (El Watan, Watani, El Youm El Sabee, Masr El Youm, and El Fagr) and local newspapers (Sout Luxor, Sout Sohag and Sout Aswan)</t>
  </si>
  <si>
    <t>List the Website address (URL) of project.</t>
  </si>
  <si>
    <t>Democratic People's Republic of Korea</t>
  </si>
  <si>
    <t xml:space="preserve">http://climatechange-eg.org/
</t>
  </si>
  <si>
    <t>Democratic Republic of the Congo</t>
  </si>
  <si>
    <t>Denmark</t>
  </si>
  <si>
    <t xml:space="preserve">Project contacts:  </t>
  </si>
  <si>
    <t>National Project Manager/Coordinator</t>
  </si>
  <si>
    <t>Eng. Othman El Shaikh</t>
  </si>
  <si>
    <t>othmanelshiakh@gmail.com</t>
  </si>
  <si>
    <t xml:space="preserve">Date: </t>
  </si>
  <si>
    <t>Government DA</t>
  </si>
  <si>
    <t>Mr.  Mohamed Salah El Saied, Chairman  
Egyptian Environmental Affairs Agency (EEAA)</t>
  </si>
  <si>
    <t xml:space="preserve">Dr. Ithar Khalil, WFP Egypt Country Office </t>
  </si>
  <si>
    <t>Finland</t>
  </si>
  <si>
    <t>France</t>
  </si>
  <si>
    <t>Executing Agency</t>
  </si>
  <si>
    <t>Gambia</t>
  </si>
  <si>
    <r>
      <t xml:space="preserve">Dr. Ali Hozyen - </t>
    </r>
    <r>
      <rPr>
        <sz val="11"/>
        <rFont val="Times New Roman"/>
        <family val="1"/>
      </rPr>
      <t xml:space="preserve">Supervisor General </t>
    </r>
    <r>
      <rPr>
        <sz val="11"/>
        <color rgb="FFFF0000"/>
        <rFont val="Times New Roman"/>
        <family val="1"/>
      </rPr>
      <t xml:space="preserve"> - </t>
    </r>
    <r>
      <rPr>
        <sz val="11"/>
        <color indexed="8"/>
        <rFont val="Times New Roman"/>
        <family val="1"/>
      </rPr>
      <t>Executive Agency for Comprehensive Development Projects
 (EACDP)- Ministry of Agriculture</t>
    </r>
  </si>
  <si>
    <t xml:space="preserve">hozayen2004@hotmail.com </t>
  </si>
  <si>
    <t>Germany</t>
  </si>
  <si>
    <t>Greece</t>
  </si>
  <si>
    <t>Guinea Bissau</t>
  </si>
  <si>
    <t>Iceland</t>
  </si>
  <si>
    <t>Iran (Islamic Republic of)</t>
  </si>
  <si>
    <t>Iraq</t>
  </si>
  <si>
    <t>Ireland</t>
  </si>
  <si>
    <t>Israel</t>
  </si>
  <si>
    <t>Italy</t>
  </si>
  <si>
    <t>Japan</t>
  </si>
  <si>
    <t>Kuwait</t>
  </si>
  <si>
    <t>Kyrgyzstan</t>
  </si>
  <si>
    <t>Lao People’s Democratic Republic</t>
  </si>
  <si>
    <t>Libyan Arab Jamahiriya</t>
  </si>
  <si>
    <t>Liechtenstein</t>
  </si>
  <si>
    <t>Luxembourg</t>
  </si>
  <si>
    <t>Micronesia, Federated States of</t>
  </si>
  <si>
    <t>Monaco</t>
  </si>
  <si>
    <t>Netherlands</t>
  </si>
  <si>
    <t>New Zealand</t>
  </si>
  <si>
    <t>Norway</t>
  </si>
  <si>
    <t>Portugal</t>
  </si>
  <si>
    <t>Qatar</t>
  </si>
  <si>
    <t>Republic of Korea</t>
  </si>
  <si>
    <t>Republic of Moldova</t>
  </si>
  <si>
    <t>Singapore</t>
  </si>
  <si>
    <t>Slovakia</t>
  </si>
  <si>
    <t>Somalia</t>
  </si>
  <si>
    <t>Spain</t>
  </si>
  <si>
    <t>Sweden</t>
  </si>
  <si>
    <t>Switzerland</t>
  </si>
  <si>
    <t>The former Yugoslav Republic of Macedonia</t>
  </si>
  <si>
    <t>United Arab Emirates</t>
  </si>
  <si>
    <t>United Kingdom of Great Britain and Northern Ireland</t>
  </si>
  <si>
    <t>United Republic of Tanzania</t>
  </si>
  <si>
    <t>United States of America</t>
  </si>
  <si>
    <t>Venezuela, Bolivarian Republic of</t>
  </si>
  <si>
    <t>Viet Nam</t>
  </si>
  <si>
    <t>Yemen</t>
  </si>
  <si>
    <t>01/04/19- 30/06/20</t>
  </si>
  <si>
    <t xml:space="preserve"> As is normally the practice for any WFP projects, gender equality was encouraged at all levels, such as membership of steering and project support commitees, project staff, loans beneficiaries and other activities. 
-The Agro-processing activities included the construction of units for sub-bed drying of tomatoes and pomegranate peeling. Managed by the local NGOs, women were the primary target of the labor force of these units. Like the animal loans, these units introduced the concept of adding value to crops to significantly increase their selling price and have created a new livelihood for women in the villages.   
- The project also had positive effects on women empowerment that went beyond what was foresen in the project design. Whilst the loans scheme aimed to diversify income sources through animal keeping projects for women (taking into consideration the cultural norms), it was noted that the new income from these loans continued to allow  the women to take up new occupations by setting up SMEs and trading clothes and handicrafts. This created a micro economy within the project areas that is run by women.</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</si>
  <si>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</si>
  <si>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</si>
  <si>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 xml:space="preserve">EGY/MIE/Food/2011/1
</t>
  </si>
  <si>
    <t>WFP</t>
  </si>
  <si>
    <r>
      <rPr>
        <b/>
        <u/>
        <sz val="11"/>
        <color indexed="8"/>
        <rFont val="Arial"/>
        <family val="2"/>
      </rPr>
      <t>Core Indicator</t>
    </r>
    <r>
      <rPr>
        <sz val="11"/>
        <color theme="1"/>
        <rFont val="Calibri"/>
        <family val="2"/>
        <scheme val="minor"/>
      </rPr>
      <t>: No. of beneficiaries</t>
    </r>
  </si>
  <si>
    <r>
      <rPr>
        <b/>
        <u/>
        <sz val="11"/>
        <color indexed="8"/>
        <rFont val="Arial"/>
        <family val="2"/>
      </rPr>
      <t>Core Indicator</t>
    </r>
    <r>
      <rPr>
        <sz val="11"/>
        <color theme="1"/>
        <rFont val="Calibri"/>
        <family val="2"/>
        <scheme val="minor"/>
      </rPr>
      <t xml:space="preserve"> 1.2: No. of Early Warning Systems</t>
    </r>
  </si>
  <si>
    <t>Indicator 3.1.1: Percentage in targeted population awareness of predicted adverse impacts of climate change, and of appropriate responses</t>
  </si>
  <si>
    <r>
      <rPr>
        <b/>
        <u/>
        <sz val="11"/>
        <color indexed="8"/>
        <rFont val="Arial"/>
        <family val="2"/>
      </rPr>
      <t>Core Indicator</t>
    </r>
    <r>
      <rPr>
        <sz val="11"/>
        <color theme="1"/>
        <rFont val="Calibri"/>
        <family val="2"/>
        <scheme val="minor"/>
      </rPr>
      <t xml:space="preserve"> 4.2: Assets produced, developed, improved or strengthened</t>
    </r>
  </si>
  <si>
    <r>
      <rPr>
        <b/>
        <u/>
        <sz val="11"/>
        <color indexed="8"/>
        <rFont val="Arial"/>
        <family val="2"/>
      </rPr>
      <t>Core Indicator</t>
    </r>
    <r>
      <rPr>
        <sz val="11"/>
        <color theme="1"/>
        <rFont val="Calibri"/>
        <family val="2"/>
        <scheme val="minor"/>
      </rPr>
      <t xml:space="preserve"> 5.1: Natural Assets protected or rehabilitated</t>
    </r>
  </si>
  <si>
    <r>
      <rPr>
        <b/>
        <u/>
        <sz val="11"/>
        <color indexed="8"/>
        <rFont val="Arial"/>
        <family val="2"/>
      </rPr>
      <t>Core Indicator</t>
    </r>
    <r>
      <rPr>
        <sz val="11"/>
        <color theme="1"/>
        <rFont val="Calibri"/>
        <family val="2"/>
        <scheme val="minor"/>
      </rPr>
      <t xml:space="preserve"> 6.1.2: Increased income, or avoided decrease in income</t>
    </r>
  </si>
  <si>
    <r>
      <t xml:space="preserve">Number of households </t>
    </r>
    <r>
      <rPr>
        <i/>
        <sz val="9"/>
        <color indexed="8"/>
        <rFont val="Arial"/>
        <family val="2"/>
      </rPr>
      <t>(total number in the project area)</t>
    </r>
  </si>
  <si>
    <r>
      <t xml:space="preserve">1: Health and Social Infrastructure </t>
    </r>
    <r>
      <rPr>
        <i/>
        <sz val="11"/>
        <color indexed="8"/>
        <rFont val="Arial"/>
        <family val="2"/>
      </rPr>
      <t>(developed/improved)</t>
    </r>
  </si>
  <si>
    <r>
      <t xml:space="preserve">2: Physical asset </t>
    </r>
    <r>
      <rPr>
        <i/>
        <sz val="11"/>
        <color indexed="8"/>
        <rFont val="Arial"/>
        <family val="2"/>
      </rPr>
      <t>(produced/improved/strenghtened)</t>
    </r>
  </si>
  <si>
    <t xml:space="preserve">49,440 direct farmers and extension workers are adopting some climate risk reduction measures in agriculture and livestock . In addition of 98,440 indirect beneficiaries.
</t>
  </si>
  <si>
    <t xml:space="preserve"> 147,000 have direct access to the  software. It is estimated that 228,000 indirect beneficiaries are reached. In addition, the software now generates early warning messages for wheat maize sorghum and sugar cane .</t>
  </si>
  <si>
    <t xml:space="preserve">8200 famers were engaged in intercropping activities and high value crops </t>
  </si>
  <si>
    <t xml:space="preserve">The completion of a few activities in a few villages faced delays due to progressive lock down and limitation of group gatherings as a result of COVID-19. To compensate for theese delays, a 2-months no-cost project extension was requested and approved by the AF. This additional period ensured the completion of all workplan activities in all 49 villages of the project. </t>
  </si>
  <si>
    <r>
      <rPr>
        <u/>
        <sz val="10"/>
        <color theme="1"/>
        <rFont val="Calibri"/>
        <family val="2"/>
        <scheme val="minor"/>
      </rPr>
      <t>Output</t>
    </r>
    <r>
      <rPr>
        <sz val="10"/>
        <color theme="1"/>
        <rFont val="Calibri"/>
        <family val="2"/>
        <scheme val="minor"/>
      </rPr>
      <t xml:space="preserve"> 1.1. Community level mobilization and climate adaptation planning (including awareness)</t>
    </r>
  </si>
  <si>
    <r>
      <rPr>
        <u/>
        <sz val="10"/>
        <color theme="1"/>
        <rFont val="Calibri"/>
        <family val="2"/>
        <scheme val="minor"/>
      </rPr>
      <t>Output</t>
    </r>
    <r>
      <rPr>
        <sz val="10"/>
        <color theme="1"/>
        <rFont val="Calibri"/>
        <family val="2"/>
        <scheme val="minor"/>
      </rPr>
      <t xml:space="preserve"> 1.3. Introduction and use of water saving irrigation and other adaptation techniques</t>
    </r>
  </si>
  <si>
    <r>
      <rPr>
        <u/>
        <sz val="10"/>
        <color theme="1"/>
        <rFont val="Calibri"/>
        <family val="2"/>
        <scheme val="minor"/>
      </rPr>
      <t>Output</t>
    </r>
    <r>
      <rPr>
        <sz val="10"/>
        <color theme="1"/>
        <rFont val="Calibri"/>
        <family val="2"/>
        <scheme val="minor"/>
      </rPr>
      <t xml:space="preserve"> 1.4. Building resilience in agricultural production </t>
    </r>
  </si>
  <si>
    <r>
      <rPr>
        <u/>
        <sz val="10"/>
        <color theme="1"/>
        <rFont val="Calibri"/>
        <family val="2"/>
        <scheme val="minor"/>
      </rPr>
      <t>Output</t>
    </r>
    <r>
      <rPr>
        <sz val="10"/>
        <color theme="1"/>
        <rFont val="Calibri"/>
        <family val="2"/>
        <scheme val="minor"/>
      </rPr>
      <t xml:space="preserve"> 1.5. Building resilience through livestock and poultry production</t>
    </r>
  </si>
  <si>
    <r>
      <rPr>
        <u/>
        <sz val="10"/>
        <color theme="1"/>
        <rFont val="Calibri"/>
        <family val="2"/>
        <scheme val="minor"/>
      </rPr>
      <t>Output</t>
    </r>
    <r>
      <rPr>
        <sz val="10"/>
        <color theme="1"/>
        <rFont val="Calibri"/>
        <family val="2"/>
        <scheme val="minor"/>
      </rPr>
      <t xml:space="preserve"> 2.1. Training of government technical staff</t>
    </r>
  </si>
  <si>
    <r>
      <t xml:space="preserve">During the reporting period, 20 employs of the project PMU were trained on several skills including </t>
    </r>
    <r>
      <rPr>
        <sz val="10"/>
        <color rgb="FFFF0000"/>
        <rFont val="Calibri"/>
        <family val="2"/>
        <scheme val="minor"/>
      </rPr>
      <t>communication and strategic management</t>
    </r>
    <r>
      <rPr>
        <sz val="10"/>
        <color rgb="FF000000"/>
        <rFont val="Calibri"/>
        <family val="2"/>
        <scheme val="minor"/>
      </rPr>
      <t>. This brings the total of people benefiting from capacity building since the project start to 100 extension, 22 project staff and 195 governmental focal points</t>
    </r>
  </si>
  <si>
    <r>
      <rPr>
        <u/>
        <sz val="10"/>
        <color theme="1"/>
        <rFont val="Calibri"/>
        <family val="2"/>
        <scheme val="minor"/>
      </rPr>
      <t>Output</t>
    </r>
    <r>
      <rPr>
        <sz val="10"/>
        <color theme="1"/>
        <rFont val="Calibri"/>
        <family val="2"/>
        <scheme val="minor"/>
      </rPr>
      <t xml:space="preserve"> 2.2. Documentation of lessons learned and best practice</t>
    </r>
  </si>
  <si>
    <r>
      <rPr>
        <u/>
        <sz val="10"/>
        <color theme="1"/>
        <rFont val="Calibri"/>
        <family val="2"/>
        <scheme val="minor"/>
      </rPr>
      <t>Output</t>
    </r>
    <r>
      <rPr>
        <sz val="10"/>
        <color theme="1"/>
        <rFont val="Calibri"/>
        <family val="2"/>
        <scheme val="minor"/>
      </rPr>
      <t xml:space="preserve"> 2.3. Sharing project results and lessons learned and mainstreaming new approaches in local and national planning</t>
    </r>
  </si>
  <si>
    <r>
      <rPr>
        <u/>
        <sz val="10"/>
        <color theme="1"/>
        <rFont val="Calibri"/>
        <family val="2"/>
        <scheme val="minor"/>
      </rPr>
      <t>Output</t>
    </r>
    <r>
      <rPr>
        <sz val="10"/>
        <color theme="1"/>
        <rFont val="Calibri"/>
        <family val="2"/>
        <scheme val="minor"/>
      </rPr>
      <t xml:space="preserve"> 2.4. Integration of climate adaptation solutions into University curriculum</t>
    </r>
  </si>
  <si>
    <t xml:space="preserve">
 Due to late project start-up, and although the current reporting period is referred to as YEAR 7. For synchronization, its annual work plan were developed in relation to the actual start date of the project.  Also due to the outbreak of COVID19 in Egypt as of Febraury 2020, some delays in implementation were encountered during the last two months of the project. To mitigate this, a request to extend the project for two months was sent to the AF and the actvitities were successfully completed within this extension period.  
</t>
  </si>
  <si>
    <t>Mitigated</t>
  </si>
  <si>
    <t>An in-depth assessment to quantify a percentage of people replicating throughout the Southern zone was planned for 2020, however due to Covid-related restrictions it could not take place before project closure. Nevertheless, it is coming to our attention that increasing numbers of farmers from neighbouring villages and districts are interested in replicating project interventions</t>
  </si>
  <si>
    <t>Financial information PPR 7</t>
  </si>
  <si>
    <t xml:space="preserve">Project Execution cost </t>
  </si>
  <si>
    <t>-</t>
  </si>
  <si>
    <t xml:space="preserve">-   </t>
  </si>
  <si>
    <t>Estimated cumulative total disbursement as of [31/12/2020]</t>
  </si>
  <si>
    <r>
      <t>Financial information PPR 7:  cumulative from project start to [</t>
    </r>
    <r>
      <rPr>
        <b/>
        <sz val="11"/>
        <color rgb="FFFF0000"/>
        <rFont val="Times New Roman"/>
        <family val="1"/>
      </rPr>
      <t>31/6/2020</t>
    </r>
    <r>
      <rPr>
        <b/>
        <sz val="11"/>
        <rFont val="Times New Roman"/>
        <family val="1"/>
      </rPr>
      <t>]</t>
    </r>
  </si>
  <si>
    <t>During the reporting period, 20 employs of the project PMU were trained on several skills including communication and strategic management. This brings the total of people benefiting from capacity building since the project start to 100 extension, 22 project staff and 195 governmental focal points</t>
  </si>
  <si>
    <t xml:space="preserve"> The Ministry is an essential partner in the project and a main beneficiary of its results. AS SUCH, AND WITNESSING THE POSITIVE RESULTS, IT WOULD BE IN ITS BEST INTEREST TO SUSTAIN THE ACTVITIES. 
 The project’s unprecedented reliance on the full participation of the target groups and their organizations at community level in all stages.
 The project’s coordinating committees, from the central level to the grassroots level, includes representatives from many ministries and governmental authorities, and the project succeeded in creating strong linkages with these.
The project’s alignment, not just with the national strategies and priorities, but also its alignment with and direct participation in the technical aspects of the Ministry of Agriculture’s action plans. This was represented in the project’s adoption of the varieties that the ministry targets spreading as part of its strategy. It was also seen in the adoption of raised bed farming, and the rehabilitation of Mesqas, both of which are part of the Ministry of Agriculture’s nationwide aims. Furthermore, the project makes a major contribution to the National Wheat Campaign through applying and spreading the general recommendations issued by the Crop Research Institute (affiliated to the Ministry of Agriculture), especially Upper Egypt. All these factors create a direct benefit for state organizations in supporting the project’s sustainability on an institutional level and merging its components within its structure.
 The inclusion of the project’s offices, whether the headquarters or the governorate offices, inside governmental directorates, and through official decisions. Further, in order to protect the project’s headquarters in light of the repeated changes in leadership, the existence of an institutional governmental party that takes responsibility for, and participates or takes complete ownership of all the project’s activities
 The project’s reliance in its technical aspects on permanent official research bodies, some of which are affiliated with regional universities, while other are affiliated to governmental research centers (most of them are affiliated with the agricultural research centers affiliated to the Ministry of Agriculture). Even the experts who cooperated with the project on an individual basis belong to the same authorities, which created organic ties and mutual concerns in the project with the related research institutes
 The project’s reliance in its agricultural components on domestic varieties, which were recommended by Egyptian research institutes, rather than imported crops. This increases the chances of sustaining execution through the existing mechanisms, whereby it would have been much more complicated and difficult had the project relied on imported seeds, especially as the seeds used are breeding (fundamental) seeds, which means they can be used for replanting for 4-5 years
 The existence of a simplified plan and explicit or implicit agreements for the handover after the completion of the project
 The office space of the Headquarters is additionally secured through an open-ended legal lease contract, so long as the project continues the formalization of relations with the partner authorities, and documenting in different ways through cooperation agreements that define current and future responsibilities
- The project capacity building of and reliance on local stakeholders, namely local NGOs for the management of the different activities/ outputs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</si>
</sst>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_-* #,##0.00\-;_-* &quot;-&quot;??_-;_-@_-"/>
    <numFmt numFmtId="166" formatCode="dd\-mmm\-yyyy"/>
  </numFmts>
  <fonts count="68" x14ac:knownFonts="1">
    <font>
      <sz val="11"/>
      <color theme="1"/>
      <name val="Calibri"/>
      <family val="2"/>
      <scheme val="minor"/>
    </font>
    <font>
      <sz val="11"/>
      <color indexed="8"/>
      <name val="Times New Roman"/>
      <family val="1"/>
    </font>
    <font>
      <b/>
      <sz val="11"/>
      <color indexed="8"/>
      <name val="Times New Roman"/>
      <family val="1"/>
    </font>
    <font>
      <i/>
      <sz val="11"/>
      <color indexed="8"/>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1"/>
      <color rgb="FFFF0000"/>
      <name val="Times New Roman"/>
      <family val="1"/>
    </font>
    <font>
      <sz val="11"/>
      <color rgb="FFFF0000"/>
      <name val="Calibri"/>
      <family val="2"/>
      <scheme val="minor"/>
    </font>
    <font>
      <b/>
      <sz val="16"/>
      <color theme="1"/>
      <name val="Times New Roman"/>
      <family val="1"/>
    </font>
    <font>
      <sz val="8"/>
      <color rgb="FF000000"/>
      <name val="Segoe UI"/>
      <family val="2"/>
    </font>
    <font>
      <b/>
      <sz val="8"/>
      <color theme="1"/>
      <name val="Times New Roman"/>
      <family val="1"/>
    </font>
    <font>
      <b/>
      <sz val="10"/>
      <color theme="1"/>
      <name val="Times New Roman"/>
      <family val="1"/>
    </font>
    <font>
      <sz val="9"/>
      <color theme="1"/>
      <name val="Times New Roman"/>
      <family val="1"/>
    </font>
    <font>
      <sz val="10"/>
      <color theme="1"/>
      <name val="Times New Roman"/>
      <family val="1"/>
    </font>
    <font>
      <sz val="8"/>
      <color theme="1"/>
      <name val="Times New Roman"/>
      <family val="1"/>
    </font>
    <font>
      <sz val="8"/>
      <color theme="1"/>
      <name val="Calibri"/>
      <family val="2"/>
      <scheme val="minor"/>
    </font>
    <font>
      <sz val="10"/>
      <color theme="1"/>
      <name val="Calibri"/>
      <family val="2"/>
      <scheme val="minor"/>
    </font>
    <font>
      <sz val="11"/>
      <color theme="1"/>
      <name val="Calibri"/>
      <family val="2"/>
      <scheme val="minor"/>
    </font>
    <font>
      <sz val="9"/>
      <name val="Times New Roman"/>
      <family val="1"/>
    </font>
    <font>
      <sz val="10"/>
      <color rgb="FFFF0000"/>
      <name val="Times New Roman"/>
      <family val="1"/>
    </font>
    <font>
      <sz val="8"/>
      <color indexed="81"/>
      <name val="Tahoma"/>
      <family val="2"/>
    </font>
    <font>
      <sz val="11"/>
      <color theme="6" tint="0.59999389629810485"/>
      <name val="Times New Roman"/>
      <family val="1"/>
    </font>
    <font>
      <b/>
      <sz val="11"/>
      <color rgb="FFFF0000"/>
      <name val="Calibri"/>
      <family val="2"/>
      <scheme val="minor"/>
    </font>
    <font>
      <sz val="10"/>
      <name val="Times New Roman"/>
      <family val="1"/>
    </font>
    <font>
      <sz val="11"/>
      <color indexed="9"/>
      <name val="Times New Roman"/>
      <family val="1"/>
    </font>
    <font>
      <b/>
      <sz val="11"/>
      <color indexed="12"/>
      <name val="Times New Roman"/>
      <family val="1"/>
    </font>
    <font>
      <b/>
      <u/>
      <sz val="11"/>
      <color indexed="8"/>
      <name val="Arial"/>
      <family val="2"/>
    </font>
    <font>
      <i/>
      <sz val="9"/>
      <color indexed="8"/>
      <name val="Arial"/>
      <family val="2"/>
    </font>
    <font>
      <i/>
      <sz val="11"/>
      <color indexed="8"/>
      <name val="Arial"/>
      <family val="2"/>
    </font>
    <font>
      <u/>
      <sz val="10"/>
      <color theme="1"/>
      <name val="Calibri"/>
      <family val="2"/>
      <scheme val="minor"/>
    </font>
    <font>
      <sz val="10"/>
      <color indexed="8"/>
      <name val="Calibri"/>
      <family val="2"/>
      <scheme val="minor"/>
    </font>
    <font>
      <sz val="10"/>
      <color rgb="FF000000"/>
      <name val="Calibri"/>
      <family val="2"/>
      <scheme val="minor"/>
    </font>
    <font>
      <sz val="10"/>
      <color rgb="FFFF0000"/>
      <name val="Calibri"/>
      <family val="2"/>
      <scheme val="minor"/>
    </font>
    <font>
      <sz val="1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0" tint="-4.9989318521683403E-2"/>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s>
  <cellStyleXfs count="9">
    <xf numFmtId="0" fontId="0" fillId="0" borderId="0"/>
    <xf numFmtId="0" fontId="17" fillId="0" borderId="0" applyNumberFormat="0" applyFill="0" applyBorder="0" applyAlignment="0" applyProtection="0">
      <alignment vertical="top"/>
      <protection locked="0"/>
    </xf>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164" fontId="51" fillId="0" borderId="0" applyFont="0" applyFill="0" applyBorder="0" applyAlignment="0" applyProtection="0"/>
    <xf numFmtId="0" fontId="51" fillId="0" borderId="0" applyFont="0" applyFill="0" applyBorder="0" applyAlignment="0" applyProtection="0"/>
    <xf numFmtId="43" fontId="51" fillId="0" borderId="0" applyFont="0" applyFill="0" applyBorder="0" applyAlignment="0" applyProtection="0"/>
    <xf numFmtId="0" fontId="51" fillId="0" borderId="0"/>
  </cellStyleXfs>
  <cellXfs count="628">
    <xf numFmtId="0" fontId="0" fillId="0" borderId="0" xfId="0"/>
    <xf numFmtId="0" fontId="0" fillId="0" borderId="0" xfId="0" applyFill="1"/>
    <xf numFmtId="0" fontId="5" fillId="0" borderId="0"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0" xfId="0" applyFont="1" applyFill="1" applyBorder="1" applyAlignment="1" applyProtection="1"/>
    <xf numFmtId="0" fontId="4"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8" fillId="0" borderId="0" xfId="0" applyFont="1" applyAlignment="1">
      <alignment horizontal="left" vertical="center"/>
    </xf>
    <xf numFmtId="0" fontId="18" fillId="0" borderId="0" xfId="0" applyFont="1"/>
    <xf numFmtId="0" fontId="18"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8"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8"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2" fillId="2" borderId="1" xfId="0" applyFont="1" applyFill="1" applyBorder="1" applyAlignment="1" applyProtection="1">
      <alignment vertical="top" wrapText="1"/>
    </xf>
    <xf numFmtId="0" fontId="12" fillId="2" borderId="1" xfId="0" applyFont="1" applyFill="1" applyBorder="1" applyAlignment="1" applyProtection="1">
      <alignment horizontal="center" vertical="top" wrapText="1"/>
    </xf>
    <xf numFmtId="0" fontId="11" fillId="2" borderId="3" xfId="0" applyFont="1" applyFill="1" applyBorder="1" applyAlignment="1" applyProtection="1">
      <alignment vertical="top" wrapText="1"/>
    </xf>
    <xf numFmtId="0" fontId="11" fillId="2" borderId="4"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1" fillId="3" borderId="22" xfId="0" applyFont="1" applyFill="1" applyBorder="1" applyAlignment="1" applyProtection="1">
      <alignment vertical="top" wrapText="1"/>
    </xf>
    <xf numFmtId="0" fontId="11" fillId="3" borderId="21" xfId="0" applyFont="1" applyFill="1" applyBorder="1" applyAlignment="1" applyProtection="1">
      <alignment vertical="top" wrapText="1"/>
    </xf>
    <xf numFmtId="0" fontId="11" fillId="3" borderId="0" xfId="0" applyFont="1" applyFill="1" applyBorder="1" applyProtection="1"/>
    <xf numFmtId="0" fontId="11" fillId="3" borderId="0" xfId="0" applyFont="1" applyFill="1" applyBorder="1" applyAlignment="1" applyProtection="1">
      <alignment vertical="top" wrapText="1"/>
    </xf>
    <xf numFmtId="0" fontId="12" fillId="3" borderId="0" xfId="0" applyFont="1" applyFill="1" applyBorder="1" applyAlignment="1" applyProtection="1">
      <alignment vertical="top" wrapText="1"/>
    </xf>
    <xf numFmtId="0" fontId="4" fillId="3" borderId="25" xfId="0" applyFont="1" applyFill="1" applyBorder="1" applyAlignment="1" applyProtection="1">
      <alignment vertical="top" wrapText="1"/>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18" fillId="3" borderId="19" xfId="0" applyFont="1" applyFill="1" applyBorder="1"/>
    <xf numFmtId="0" fontId="18" fillId="3" borderId="20" xfId="0" applyFont="1" applyFill="1" applyBorder="1"/>
    <xf numFmtId="0" fontId="18"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 fillId="3" borderId="0" xfId="0" applyFont="1" applyFill="1" applyBorder="1" applyProtection="1"/>
    <xf numFmtId="0" fontId="1" fillId="3" borderId="0" xfId="0" applyFont="1" applyFill="1" applyBorder="1" applyAlignment="1" applyProtection="1">
      <alignment horizontal="right"/>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10" fillId="3" borderId="22" xfId="0" applyFont="1" applyFill="1" applyBorder="1" applyAlignment="1" applyProtection="1"/>
    <xf numFmtId="0" fontId="0" fillId="3" borderId="22" xfId="0" applyFill="1" applyBorder="1"/>
    <xf numFmtId="0" fontId="21" fillId="3" borderId="18" xfId="0" applyFont="1" applyFill="1" applyBorder="1" applyAlignment="1">
      <alignment vertical="center"/>
    </xf>
    <xf numFmtId="0" fontId="21" fillId="3" borderId="21"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8" xfId="0" applyFont="1" applyFill="1" applyBorder="1" applyAlignment="1" applyProtection="1">
      <alignment vertical="top" wrapText="1"/>
    </xf>
    <xf numFmtId="0" fontId="1" fillId="2" borderId="29" xfId="0" applyFont="1" applyFill="1" applyBorder="1" applyAlignment="1" applyProtection="1">
      <alignment vertical="top"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8" fillId="3" borderId="0" xfId="0" applyFont="1" applyFill="1" applyBorder="1" applyAlignment="1" applyProtection="1">
      <alignment horizontal="left"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8" fillId="3" borderId="18" xfId="0" applyFont="1" applyFill="1" applyBorder="1"/>
    <xf numFmtId="0" fontId="18" fillId="3" borderId="21" xfId="0" applyFont="1" applyFill="1" applyBorder="1"/>
    <xf numFmtId="0" fontId="18" fillId="3" borderId="22" xfId="0" applyFont="1" applyFill="1" applyBorder="1"/>
    <xf numFmtId="0" fontId="18" fillId="3" borderId="24" xfId="0" applyFont="1" applyFill="1" applyBorder="1"/>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2" borderId="33" xfId="0" applyFont="1" applyFill="1" applyBorder="1" applyAlignment="1" applyProtection="1">
      <alignment vertical="top" wrapText="1"/>
    </xf>
    <xf numFmtId="0" fontId="1" fillId="2" borderId="34"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3"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18" fillId="3" borderId="23" xfId="0" applyFont="1" applyFill="1" applyBorder="1"/>
    <xf numFmtId="0" fontId="18" fillId="3" borderId="25" xfId="0" applyFont="1" applyFill="1" applyBorder="1"/>
    <xf numFmtId="0" fontId="0" fillId="9" borderId="1" xfId="0" applyFill="1" applyBorder="1" applyProtection="1">
      <protection locked="0"/>
    </xf>
    <xf numFmtId="0" fontId="36" fillId="8" borderId="11" xfId="4" applyFont="1" applyBorder="1" applyAlignment="1" applyProtection="1">
      <alignment horizontal="center" vertical="center"/>
      <protection locked="0"/>
    </xf>
    <xf numFmtId="0" fontId="36" fillId="8" borderId="7" xfId="4" applyFont="1" applyBorder="1" applyAlignment="1" applyProtection="1">
      <alignment horizontal="center" vertical="center"/>
      <protection locked="0"/>
    </xf>
    <xf numFmtId="0" fontId="36" fillId="12" borderId="11" xfId="4" applyFont="1" applyFill="1" applyBorder="1" applyAlignment="1" applyProtection="1">
      <alignment horizontal="center" vertical="center"/>
      <protection locked="0"/>
    </xf>
    <xf numFmtId="0" fontId="36" fillId="12" borderId="7" xfId="4" applyFont="1" applyFill="1" applyBorder="1" applyAlignment="1" applyProtection="1">
      <alignment horizontal="center" vertical="center"/>
      <protection locked="0"/>
    </xf>
    <xf numFmtId="10" fontId="36" fillId="8" borderId="11" xfId="4" applyNumberFormat="1" applyFont="1" applyBorder="1" applyAlignment="1" applyProtection="1">
      <alignment horizontal="center" vertical="center"/>
      <protection locked="0"/>
    </xf>
    <xf numFmtId="10" fontId="36" fillId="8" borderId="7" xfId="4" applyNumberFormat="1" applyFont="1" applyBorder="1" applyAlignment="1" applyProtection="1">
      <alignment horizontal="center" vertical="center"/>
      <protection locked="0"/>
    </xf>
    <xf numFmtId="10" fontId="36" fillId="12" borderId="11" xfId="4" applyNumberFormat="1" applyFont="1" applyFill="1" applyBorder="1" applyAlignment="1" applyProtection="1">
      <alignment horizontal="center" vertical="center"/>
      <protection locked="0"/>
    </xf>
    <xf numFmtId="10" fontId="36"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2" fillId="8" borderId="11" xfId="4" applyBorder="1" applyAlignment="1" applyProtection="1">
      <alignment wrapText="1"/>
      <protection locked="0"/>
    </xf>
    <xf numFmtId="0" fontId="32" fillId="12" borderId="11" xfId="4" applyFill="1" applyBorder="1" applyAlignment="1" applyProtection="1">
      <alignment wrapText="1"/>
      <protection locked="0"/>
    </xf>
    <xf numFmtId="10" fontId="32" fillId="8" borderId="11" xfId="4" applyNumberFormat="1" applyBorder="1" applyAlignment="1" applyProtection="1">
      <alignment horizontal="center" vertical="center" wrapText="1"/>
      <protection locked="0"/>
    </xf>
    <xf numFmtId="10" fontId="32" fillId="12" borderId="11" xfId="4" applyNumberFormat="1" applyFill="1" applyBorder="1" applyAlignment="1" applyProtection="1">
      <alignment horizontal="center" vertical="center" wrapText="1"/>
      <protection locked="0"/>
    </xf>
    <xf numFmtId="0" fontId="39" fillId="8" borderId="50" xfId="4" applyFont="1" applyBorder="1" applyAlignment="1" applyProtection="1">
      <alignment vertical="center" wrapText="1"/>
      <protection locked="0"/>
    </xf>
    <xf numFmtId="0" fontId="39" fillId="8" borderId="11" xfId="4" applyFont="1" applyBorder="1" applyAlignment="1" applyProtection="1">
      <alignment horizontal="center" vertical="center"/>
      <protection locked="0"/>
    </xf>
    <xf numFmtId="0" fontId="39" fillId="8" borderId="7" xfId="4" applyFont="1" applyBorder="1" applyAlignment="1" applyProtection="1">
      <alignment horizontal="center" vertical="center"/>
      <protection locked="0"/>
    </xf>
    <xf numFmtId="0" fontId="39" fillId="12" borderId="11" xfId="4" applyFont="1" applyFill="1" applyBorder="1" applyAlignment="1" applyProtection="1">
      <alignment horizontal="center" vertical="center"/>
      <protection locked="0"/>
    </xf>
    <xf numFmtId="0" fontId="39" fillId="12" borderId="50" xfId="4" applyFont="1" applyFill="1" applyBorder="1" applyAlignment="1" applyProtection="1">
      <alignment vertical="center" wrapText="1"/>
      <protection locked="0"/>
    </xf>
    <xf numFmtId="0" fontId="39" fillId="12" borderId="7" xfId="4" applyFont="1" applyFill="1" applyBorder="1" applyAlignment="1" applyProtection="1">
      <alignment horizontal="center" vertical="center"/>
      <protection locked="0"/>
    </xf>
    <xf numFmtId="0" fontId="39" fillId="8" borderId="7" xfId="4" applyFont="1" applyBorder="1" applyAlignment="1" applyProtection="1">
      <alignment vertical="center"/>
      <protection locked="0"/>
    </xf>
    <xf numFmtId="0" fontId="39" fillId="12" borderId="7" xfId="4" applyFont="1" applyFill="1" applyBorder="1" applyAlignment="1" applyProtection="1">
      <alignment vertical="center"/>
      <protection locked="0"/>
    </xf>
    <xf numFmtId="0" fontId="39" fillId="8" borderId="36" xfId="4" applyFont="1" applyBorder="1" applyAlignment="1" applyProtection="1">
      <alignment vertical="center"/>
      <protection locked="0"/>
    </xf>
    <xf numFmtId="0" fontId="39" fillId="12" borderId="36" xfId="4" applyFont="1" applyFill="1" applyBorder="1" applyAlignment="1" applyProtection="1">
      <alignment vertical="center"/>
      <protection locked="0"/>
    </xf>
    <xf numFmtId="0" fontId="32" fillId="8" borderId="11" xfId="4" applyBorder="1" applyAlignment="1" applyProtection="1">
      <alignment horizontal="center" vertical="center"/>
      <protection locked="0"/>
    </xf>
    <xf numFmtId="10" fontId="32" fillId="8" borderId="11" xfId="4" applyNumberFormat="1" applyBorder="1" applyAlignment="1" applyProtection="1">
      <alignment horizontal="center" vertical="center"/>
      <protection locked="0"/>
    </xf>
    <xf numFmtId="0" fontId="32" fillId="12" borderId="11" xfId="4" applyFill="1" applyBorder="1" applyAlignment="1" applyProtection="1">
      <alignment horizontal="center" vertical="center"/>
      <protection locked="0"/>
    </xf>
    <xf numFmtId="10" fontId="32" fillId="12" borderId="11" xfId="4" applyNumberFormat="1" applyFill="1" applyBorder="1" applyAlignment="1" applyProtection="1">
      <alignment horizontal="center" vertical="center"/>
      <protection locked="0"/>
    </xf>
    <xf numFmtId="0" fontId="32" fillId="8" borderId="11" xfId="4" applyBorder="1" applyProtection="1">
      <protection locked="0"/>
    </xf>
    <xf numFmtId="0" fontId="39" fillId="8" borderId="29" xfId="4" applyFont="1" applyBorder="1" applyAlignment="1" applyProtection="1">
      <alignment vertical="center" wrapText="1"/>
      <protection locked="0"/>
    </xf>
    <xf numFmtId="0" fontId="39" fillId="8" borderId="51" xfId="4" applyFont="1" applyBorder="1" applyAlignment="1" applyProtection="1">
      <alignment horizontal="center" vertical="center"/>
      <protection locked="0"/>
    </xf>
    <xf numFmtId="0" fontId="32" fillId="12" borderId="11" xfId="4" applyFill="1" applyBorder="1" applyProtection="1">
      <protection locked="0"/>
    </xf>
    <xf numFmtId="0" fontId="39" fillId="12" borderId="29" xfId="4" applyFont="1" applyFill="1" applyBorder="1" applyAlignment="1" applyProtection="1">
      <alignment vertical="center" wrapText="1"/>
      <protection locked="0"/>
    </xf>
    <xf numFmtId="0" fontId="39" fillId="12" borderId="51" xfId="4" applyFont="1" applyFill="1" applyBorder="1" applyAlignment="1" applyProtection="1">
      <alignment horizontal="center" vertical="center"/>
      <protection locked="0"/>
    </xf>
    <xf numFmtId="0" fontId="32" fillId="8" borderId="11" xfId="4" applyBorder="1" applyAlignment="1" applyProtection="1">
      <alignment vertical="center" wrapText="1"/>
      <protection locked="0"/>
    </xf>
    <xf numFmtId="0" fontId="32" fillId="8" borderId="50" xfId="4" applyBorder="1" applyAlignment="1" applyProtection="1">
      <alignment vertical="center" wrapText="1"/>
      <protection locked="0"/>
    </xf>
    <xf numFmtId="0" fontId="32" fillId="12" borderId="11" xfId="4" applyFill="1" applyBorder="1" applyAlignment="1" applyProtection="1">
      <alignment vertical="center" wrapText="1"/>
      <protection locked="0"/>
    </xf>
    <xf numFmtId="0" fontId="32" fillId="12" borderId="50" xfId="4" applyFill="1" applyBorder="1" applyAlignment="1" applyProtection="1">
      <alignment vertical="center" wrapText="1"/>
      <protection locked="0"/>
    </xf>
    <xf numFmtId="0" fontId="32" fillId="8" borderId="7" xfId="4" applyBorder="1" applyAlignment="1" applyProtection="1">
      <alignment horizontal="center" vertical="center"/>
      <protection locked="0"/>
    </xf>
    <xf numFmtId="0" fontId="32" fillId="12" borderId="7" xfId="4" applyFill="1" applyBorder="1" applyAlignment="1" applyProtection="1">
      <alignment horizontal="center" vertical="center"/>
      <protection locked="0"/>
    </xf>
    <xf numFmtId="0" fontId="32" fillId="8" borderId="7" xfId="4" applyBorder="1" applyAlignment="1" applyProtection="1">
      <alignment vertical="center" wrapText="1"/>
      <protection locked="0"/>
    </xf>
    <xf numFmtId="0" fontId="32" fillId="12" borderId="7" xfId="4" applyFill="1" applyBorder="1" applyAlignment="1" applyProtection="1">
      <alignment vertical="center" wrapText="1"/>
      <protection locked="0"/>
    </xf>
    <xf numFmtId="0" fontId="32" fillId="8" borderId="34" xfId="4" applyBorder="1" applyAlignment="1" applyProtection="1">
      <protection locked="0"/>
    </xf>
    <xf numFmtId="10" fontId="32" fillId="8" borderId="39" xfId="4" applyNumberFormat="1" applyBorder="1" applyAlignment="1" applyProtection="1">
      <alignment horizontal="center" vertical="center"/>
      <protection locked="0"/>
    </xf>
    <xf numFmtId="0" fontId="32" fillId="12" borderId="34" xfId="4" applyFill="1" applyBorder="1" applyAlignment="1" applyProtection="1">
      <protection locked="0"/>
    </xf>
    <xf numFmtId="10" fontId="32" fillId="12" borderId="39" xfId="4" applyNumberFormat="1" applyFill="1" applyBorder="1" applyAlignment="1" applyProtection="1">
      <alignment horizontal="center" vertical="center"/>
      <protection locked="0"/>
    </xf>
    <xf numFmtId="0" fontId="39" fillId="8" borderId="11" xfId="4" applyFont="1" applyBorder="1" applyAlignment="1" applyProtection="1">
      <alignment horizontal="center" vertical="center" wrapText="1"/>
      <protection locked="0"/>
    </xf>
    <xf numFmtId="0" fontId="39" fillId="12" borderId="11" xfId="4" applyFont="1" applyFill="1" applyBorder="1" applyAlignment="1" applyProtection="1">
      <alignment horizontal="center" vertical="center" wrapText="1"/>
      <protection locked="0"/>
    </xf>
    <xf numFmtId="0" fontId="32" fillId="8" borderId="29" xfId="4" applyBorder="1" applyAlignment="1" applyProtection="1">
      <alignment vertical="center"/>
      <protection locked="0"/>
    </xf>
    <xf numFmtId="0" fontId="32" fillId="8" borderId="0" xfId="4" applyProtection="1"/>
    <xf numFmtId="0" fontId="30" fillId="6" borderId="0" xfId="2" applyProtection="1"/>
    <xf numFmtId="0" fontId="31" fillId="7" borderId="0" xfId="3" applyProtection="1"/>
    <xf numFmtId="0" fontId="19" fillId="3" borderId="19" xfId="0" applyFont="1" applyFill="1" applyBorder="1" applyAlignment="1">
      <alignment vertical="top" wrapText="1"/>
    </xf>
    <xf numFmtId="0" fontId="19" fillId="3" borderId="20" xfId="0" applyFont="1" applyFill="1" applyBorder="1" applyAlignment="1">
      <alignment vertical="top" wrapText="1"/>
    </xf>
    <xf numFmtId="0" fontId="17" fillId="3" borderId="24" xfId="1" applyFill="1" applyBorder="1" applyAlignment="1" applyProtection="1">
      <alignment vertical="top" wrapText="1"/>
    </xf>
    <xf numFmtId="0" fontId="17" fillId="3" borderId="25" xfId="1" applyFill="1" applyBorder="1" applyAlignment="1" applyProtection="1">
      <alignment vertical="top" wrapText="1"/>
    </xf>
    <xf numFmtId="0" fontId="32" fillId="12" borderId="54" xfId="4" applyFill="1" applyBorder="1" applyAlignment="1" applyProtection="1">
      <alignment vertical="center"/>
      <protection locked="0"/>
    </xf>
    <xf numFmtId="0" fontId="0" fillId="0" borderId="0" xfId="0" applyAlignment="1">
      <alignment vertical="center" wrapText="1"/>
    </xf>
    <xf numFmtId="0" fontId="8" fillId="3" borderId="0" xfId="0" applyFont="1" applyFill="1" applyBorder="1" applyAlignment="1" applyProtection="1">
      <alignment horizontal="left" vertical="center" wrapText="1"/>
    </xf>
    <xf numFmtId="0" fontId="1" fillId="3" borderId="26" xfId="0" applyFont="1" applyFill="1" applyBorder="1" applyProtection="1"/>
    <xf numFmtId="0" fontId="18" fillId="0" borderId="1" xfId="0" applyFont="1" applyBorder="1" applyAlignment="1">
      <alignment wrapText="1"/>
    </xf>
    <xf numFmtId="0" fontId="18" fillId="0" borderId="30" xfId="0" applyFont="1" applyBorder="1" applyAlignment="1">
      <alignment horizontal="center" wrapText="1"/>
    </xf>
    <xf numFmtId="0" fontId="18" fillId="0" borderId="1" xfId="0" applyFont="1" applyBorder="1"/>
    <xf numFmtId="0" fontId="4" fillId="3" borderId="21" xfId="0" applyFont="1" applyFill="1" applyBorder="1" applyAlignment="1" applyProtection="1">
      <alignment vertical="top" wrapText="1"/>
    </xf>
    <xf numFmtId="0" fontId="4" fillId="0" borderId="19" xfId="0" applyFont="1" applyFill="1" applyBorder="1" applyAlignment="1" applyProtection="1">
      <alignment vertical="top" wrapText="1"/>
    </xf>
    <xf numFmtId="0" fontId="0" fillId="0" borderId="21" xfId="0" applyBorder="1"/>
    <xf numFmtId="0" fontId="24" fillId="3" borderId="0" xfId="0" applyFont="1" applyFill="1" applyBorder="1" applyProtection="1"/>
    <xf numFmtId="0" fontId="11" fillId="3" borderId="0" xfId="0" applyFont="1" applyFill="1" applyBorder="1" applyAlignment="1" applyProtection="1">
      <alignment horizontal="left" vertical="center" wrapText="1"/>
    </xf>
    <xf numFmtId="3" fontId="1" fillId="3" borderId="16" xfId="0" applyNumberFormat="1" applyFont="1" applyFill="1" applyBorder="1" applyAlignment="1" applyProtection="1">
      <alignment vertical="top" wrapText="1"/>
      <protection locked="0"/>
    </xf>
    <xf numFmtId="0" fontId="12" fillId="3" borderId="22" xfId="0" applyFont="1" applyFill="1" applyBorder="1" applyAlignment="1" applyProtection="1">
      <alignment horizontal="left" vertical="center" wrapText="1"/>
    </xf>
    <xf numFmtId="0" fontId="11" fillId="2" borderId="2"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xf>
    <xf numFmtId="0" fontId="11" fillId="2" borderId="21" xfId="0" applyFont="1" applyFill="1" applyBorder="1" applyAlignment="1" applyProtection="1">
      <alignment horizontal="left" vertical="top" wrapText="1"/>
    </xf>
    <xf numFmtId="0" fontId="11" fillId="2" borderId="4" xfId="0" applyFont="1" applyFill="1" applyBorder="1" applyAlignment="1" applyProtection="1">
      <alignment horizontal="left" vertical="top" wrapText="1"/>
    </xf>
    <xf numFmtId="0" fontId="8"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44" fillId="3" borderId="11"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19" fillId="3" borderId="11"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6" fillId="2" borderId="11" xfId="0" applyFont="1" applyFill="1" applyBorder="1" applyAlignment="1">
      <alignment horizontal="center" vertical="center" wrapText="1"/>
    </xf>
    <xf numFmtId="0" fontId="47" fillId="2" borderId="11" xfId="0" applyFont="1" applyFill="1" applyBorder="1" applyAlignment="1">
      <alignment horizontal="left" vertical="center" wrapText="1"/>
    </xf>
    <xf numFmtId="0" fontId="46" fillId="0" borderId="11" xfId="0" applyFont="1" applyBorder="1" applyAlignment="1">
      <alignment horizontal="left" vertical="center" wrapText="1"/>
    </xf>
    <xf numFmtId="0" fontId="46" fillId="0" borderId="11" xfId="0" applyFont="1" applyBorder="1" applyAlignment="1">
      <alignment horizontal="center" vertical="center" wrapText="1"/>
    </xf>
    <xf numFmtId="0" fontId="46" fillId="0" borderId="11" xfId="0" applyFont="1" applyBorder="1" applyAlignment="1">
      <alignment horizontal="center" wrapText="1"/>
    </xf>
    <xf numFmtId="0" fontId="47" fillId="2" borderId="11" xfId="0" applyFont="1" applyFill="1" applyBorder="1" applyAlignment="1">
      <alignment horizontal="left" vertical="center" wrapText="1" readingOrder="1"/>
    </xf>
    <xf numFmtId="0" fontId="49" fillId="0" borderId="0" xfId="0" applyFont="1" applyAlignment="1">
      <alignment wrapText="1"/>
    </xf>
    <xf numFmtId="0" fontId="49" fillId="0" borderId="0" xfId="0" applyFont="1" applyAlignment="1">
      <alignment horizontal="left" wrapText="1"/>
    </xf>
    <xf numFmtId="0" fontId="50" fillId="0" borderId="0" xfId="0" applyFont="1" applyAlignment="1">
      <alignment wrapText="1"/>
    </xf>
    <xf numFmtId="0" fontId="49" fillId="0" borderId="0" xfId="0" applyFont="1" applyAlignment="1">
      <alignment horizontal="center" wrapText="1"/>
    </xf>
    <xf numFmtId="0" fontId="0" fillId="0" borderId="22" xfId="0" applyBorder="1"/>
    <xf numFmtId="0" fontId="27" fillId="3" borderId="0" xfId="0" applyFont="1" applyFill="1" applyBorder="1" applyAlignment="1">
      <alignment horizontal="center"/>
    </xf>
    <xf numFmtId="0" fontId="11" fillId="2" borderId="14" xfId="0" applyFont="1" applyFill="1" applyBorder="1" applyAlignment="1" applyProtection="1">
      <alignment vertical="top" wrapText="1"/>
    </xf>
    <xf numFmtId="0" fontId="11" fillId="2" borderId="3" xfId="0" applyFont="1" applyFill="1" applyBorder="1" applyAlignment="1" applyProtection="1">
      <alignment vertical="top" wrapText="1"/>
    </xf>
    <xf numFmtId="0" fontId="18" fillId="0" borderId="0" xfId="0" applyFont="1" applyAlignment="1">
      <alignment horizontal="left" vertical="center"/>
    </xf>
    <xf numFmtId="0" fontId="52" fillId="2" borderId="3" xfId="0" applyFont="1" applyFill="1" applyBorder="1" applyAlignment="1" applyProtection="1">
      <alignment vertical="top" wrapText="1"/>
    </xf>
    <xf numFmtId="43" fontId="1" fillId="2" borderId="17" xfId="7" applyFont="1" applyFill="1" applyBorder="1" applyAlignment="1" applyProtection="1">
      <alignment vertical="top" wrapText="1"/>
    </xf>
    <xf numFmtId="0" fontId="1" fillId="2" borderId="33" xfId="0" applyFont="1" applyFill="1" applyBorder="1" applyAlignment="1">
      <alignment vertical="top" wrapText="1"/>
    </xf>
    <xf numFmtId="43" fontId="1" fillId="2" borderId="28" xfId="7" applyFont="1" applyFill="1" applyBorder="1" applyAlignment="1" applyProtection="1">
      <alignment vertical="top" wrapText="1"/>
    </xf>
    <xf numFmtId="43" fontId="1" fillId="2" borderId="29" xfId="7" applyFont="1" applyFill="1" applyBorder="1" applyAlignment="1" applyProtection="1">
      <alignment vertical="top" wrapText="1"/>
    </xf>
    <xf numFmtId="43" fontId="1" fillId="2" borderId="34" xfId="7" applyFont="1" applyFill="1" applyBorder="1" applyAlignment="1" applyProtection="1">
      <alignment vertical="top" wrapText="1"/>
    </xf>
    <xf numFmtId="43" fontId="1" fillId="2" borderId="35" xfId="7" applyFont="1" applyFill="1" applyBorder="1" applyAlignment="1" applyProtection="1">
      <alignment vertical="top" wrapText="1"/>
    </xf>
    <xf numFmtId="43" fontId="1" fillId="2" borderId="9" xfId="7" applyFont="1" applyFill="1" applyBorder="1" applyAlignment="1">
      <alignment vertical="top" wrapText="1"/>
    </xf>
    <xf numFmtId="43" fontId="1" fillId="2" borderId="7" xfId="7" applyFont="1" applyFill="1" applyBorder="1" applyAlignment="1">
      <alignment vertical="top" wrapText="1"/>
    </xf>
    <xf numFmtId="43" fontId="1" fillId="2" borderId="36" xfId="7" applyFont="1" applyFill="1" applyBorder="1" applyAlignment="1">
      <alignment vertical="top" wrapText="1"/>
    </xf>
    <xf numFmtId="43" fontId="1" fillId="2" borderId="36" xfId="7" applyFont="1" applyFill="1" applyBorder="1" applyAlignment="1" applyProtection="1">
      <alignment vertical="top" wrapText="1"/>
    </xf>
    <xf numFmtId="43" fontId="1" fillId="2" borderId="7" xfId="7" applyFont="1" applyFill="1" applyBorder="1" applyAlignment="1" applyProtection="1">
      <alignment vertical="top" wrapText="1"/>
    </xf>
    <xf numFmtId="43" fontId="1" fillId="2" borderId="13" xfId="7" applyFont="1" applyFill="1" applyBorder="1" applyAlignment="1" applyProtection="1">
      <alignment vertical="top" wrapText="1"/>
    </xf>
    <xf numFmtId="0" fontId="55" fillId="3" borderId="0" xfId="0" applyFont="1" applyFill="1" applyBorder="1" applyAlignment="1" applyProtection="1">
      <alignment horizontal="left" vertical="center" wrapText="1"/>
    </xf>
    <xf numFmtId="0" fontId="1" fillId="2" borderId="14" xfId="0" applyFont="1" applyFill="1" applyBorder="1" applyAlignment="1" applyProtection="1">
      <alignment vertical="top" wrapText="1"/>
    </xf>
    <xf numFmtId="0" fontId="55" fillId="13" borderId="0" xfId="0" applyFont="1" applyFill="1" applyBorder="1" applyAlignment="1" applyProtection="1">
      <alignment horizontal="left" vertical="center" wrapText="1"/>
    </xf>
    <xf numFmtId="43" fontId="1" fillId="13" borderId="29" xfId="7" applyFont="1" applyFill="1" applyBorder="1" applyAlignment="1" applyProtection="1">
      <alignment vertical="top" wrapText="1"/>
    </xf>
    <xf numFmtId="0" fontId="25" fillId="0" borderId="0" xfId="0" applyFont="1"/>
    <xf numFmtId="43" fontId="18" fillId="0" borderId="0" xfId="7" applyFont="1"/>
    <xf numFmtId="43" fontId="25" fillId="0" borderId="0" xfId="7" applyFont="1"/>
    <xf numFmtId="43" fontId="18" fillId="0" borderId="0" xfId="0" applyNumberFormat="1" applyFont="1"/>
    <xf numFmtId="0" fontId="0" fillId="0" borderId="0" xfId="0"/>
    <xf numFmtId="0" fontId="0" fillId="3" borderId="19" xfId="0" applyFill="1" applyBorder="1"/>
    <xf numFmtId="0" fontId="0" fillId="3" borderId="20" xfId="0" applyFill="1" applyBorder="1"/>
    <xf numFmtId="0" fontId="0" fillId="3" borderId="21" xfId="0" applyFill="1" applyBorder="1"/>
    <xf numFmtId="0" fontId="0" fillId="0" borderId="0" xfId="0" applyAlignment="1">
      <alignment wrapText="1"/>
    </xf>
    <xf numFmtId="0" fontId="1" fillId="14" borderId="1" xfId="0" applyFont="1" applyFill="1" applyBorder="1" applyAlignment="1" applyProtection="1">
      <alignment horizontal="center" vertical="center"/>
    </xf>
    <xf numFmtId="0" fontId="18" fillId="0" borderId="1" xfId="0" applyFont="1" applyFill="1" applyBorder="1" applyAlignment="1">
      <alignment horizontal="center" vertical="center"/>
    </xf>
    <xf numFmtId="0" fontId="8" fillId="3" borderId="0" xfId="0" applyFont="1" applyFill="1" applyBorder="1" applyAlignment="1" applyProtection="1">
      <alignment horizontal="left" vertical="center" wrapText="1"/>
    </xf>
    <xf numFmtId="0" fontId="1" fillId="14" borderId="15" xfId="0" applyFont="1" applyFill="1" applyBorder="1" applyAlignment="1" applyProtection="1">
      <alignment horizontal="center" vertical="center"/>
    </xf>
    <xf numFmtId="0" fontId="42" fillId="2" borderId="41" xfId="0" applyFont="1" applyFill="1" applyBorder="1" applyAlignment="1">
      <alignment horizontal="center"/>
    </xf>
    <xf numFmtId="0" fontId="42" fillId="2" borderId="16" xfId="0" applyFont="1" applyFill="1" applyBorder="1" applyAlignment="1">
      <alignment horizontal="center"/>
    </xf>
    <xf numFmtId="0" fontId="42" fillId="2" borderId="30" xfId="0" applyFont="1" applyFill="1" applyBorder="1" applyAlignment="1">
      <alignment horizontal="center"/>
    </xf>
    <xf numFmtId="0" fontId="32" fillId="12" borderId="51" xfId="4" applyFill="1" applyBorder="1" applyAlignment="1" applyProtection="1">
      <alignment horizontal="center" vertical="center"/>
      <protection locked="0"/>
    </xf>
    <xf numFmtId="0" fontId="32" fillId="12" borderId="54" xfId="4" applyFill="1" applyBorder="1" applyAlignment="1" applyProtection="1">
      <alignment horizontal="center" vertical="center" wrapText="1"/>
      <protection locked="0"/>
    </xf>
    <xf numFmtId="0" fontId="32" fillId="12" borderId="29" xfId="4" applyFill="1" applyBorder="1" applyAlignment="1" applyProtection="1">
      <alignment horizontal="center" vertical="center" wrapText="1"/>
      <protection locked="0"/>
    </xf>
    <xf numFmtId="0" fontId="32" fillId="12" borderId="54" xfId="4" applyFill="1" applyBorder="1" applyAlignment="1" applyProtection="1">
      <alignment horizontal="center" vertical="center"/>
      <protection locked="0"/>
    </xf>
    <xf numFmtId="0" fontId="32" fillId="8" borderId="54" xfId="4" applyBorder="1" applyAlignment="1" applyProtection="1">
      <alignment horizontal="center" vertical="center"/>
      <protection locked="0"/>
    </xf>
    <xf numFmtId="0" fontId="22" fillId="3" borderId="0" xfId="0" applyFont="1" applyFill="1"/>
    <xf numFmtId="0" fontId="23" fillId="3" borderId="0" xfId="0" applyFont="1" applyFill="1"/>
    <xf numFmtId="0" fontId="24" fillId="0" borderId="1" xfId="0" applyFont="1" applyBorder="1" applyAlignment="1">
      <alignment horizontal="center" vertical="top" wrapText="1"/>
    </xf>
    <xf numFmtId="0" fontId="24" fillId="0" borderId="30" xfId="0" applyFont="1" applyBorder="1" applyAlignment="1">
      <alignment horizontal="center" vertical="top" wrapText="1"/>
    </xf>
    <xf numFmtId="0" fontId="41" fillId="0" borderId="0" xfId="0" applyFont="1"/>
    <xf numFmtId="0" fontId="22" fillId="0" borderId="27" xfId="0" applyFont="1" applyBorder="1" applyAlignment="1">
      <alignment vertical="top" wrapText="1"/>
    </xf>
    <xf numFmtId="0" fontId="22" fillId="0" borderId="1" xfId="0" applyFont="1" applyBorder="1" applyAlignment="1">
      <alignment horizontal="left" vertical="top" wrapText="1"/>
    </xf>
    <xf numFmtId="0" fontId="22" fillId="0" borderId="26" xfId="0" applyFont="1" applyBorder="1" applyAlignment="1">
      <alignment vertical="top" wrapText="1"/>
    </xf>
    <xf numFmtId="0" fontId="56" fillId="0" borderId="0" xfId="0" applyFont="1"/>
    <xf numFmtId="0" fontId="22" fillId="0" borderId="1" xfId="0" applyFont="1" applyBorder="1" applyAlignment="1">
      <alignment vertical="top" wrapText="1"/>
    </xf>
    <xf numFmtId="0" fontId="22" fillId="0" borderId="30" xfId="0" applyFont="1" applyBorder="1" applyAlignment="1">
      <alignment vertical="top" wrapText="1"/>
    </xf>
    <xf numFmtId="0" fontId="11" fillId="0" borderId="25" xfId="0" applyFont="1" applyBorder="1" applyAlignment="1">
      <alignment vertical="top" wrapText="1"/>
    </xf>
    <xf numFmtId="0" fontId="24" fillId="0" borderId="1" xfId="0" applyFont="1" applyBorder="1" applyAlignment="1">
      <alignment horizontal="center" vertical="top"/>
    </xf>
    <xf numFmtId="0" fontId="0" fillId="0" borderId="1" xfId="0" applyBorder="1" applyAlignment="1">
      <alignment wrapText="1"/>
    </xf>
    <xf numFmtId="0" fontId="22" fillId="0" borderId="1" xfId="0" applyFont="1" applyBorder="1" applyAlignment="1">
      <alignment wrapText="1"/>
    </xf>
    <xf numFmtId="0" fontId="18" fillId="0" borderId="1" xfId="0" applyFont="1" applyBorder="1" applyAlignment="1">
      <alignment vertical="top" wrapText="1"/>
    </xf>
    <xf numFmtId="0" fontId="22" fillId="0" borderId="1" xfId="0" applyFont="1" applyBorder="1"/>
    <xf numFmtId="0" fontId="18" fillId="0" borderId="0" xfId="0" applyFont="1" applyAlignment="1">
      <alignment horizontal="right"/>
    </xf>
    <xf numFmtId="0" fontId="18" fillId="3" borderId="18" xfId="0" applyFont="1" applyFill="1" applyBorder="1" applyAlignment="1">
      <alignment horizontal="right"/>
    </xf>
    <xf numFmtId="0" fontId="18" fillId="3" borderId="19" xfId="0" applyFont="1" applyFill="1" applyBorder="1" applyAlignment="1">
      <alignment horizontal="right"/>
    </xf>
    <xf numFmtId="0" fontId="18" fillId="3" borderId="21" xfId="0" applyFont="1" applyFill="1" applyBorder="1" applyAlignment="1">
      <alignment horizontal="right"/>
    </xf>
    <xf numFmtId="0" fontId="18" fillId="3" borderId="0" xfId="0" applyFont="1" applyFill="1" applyAlignment="1">
      <alignment horizontal="right"/>
    </xf>
    <xf numFmtId="0" fontId="20" fillId="0" borderId="1" xfId="0" applyFont="1" applyBorder="1" applyAlignment="1">
      <alignment horizontal="center" readingOrder="1"/>
    </xf>
    <xf numFmtId="0" fontId="18" fillId="3" borderId="0" xfId="0" applyFont="1" applyFill="1"/>
    <xf numFmtId="0" fontId="25" fillId="3" borderId="0" xfId="0" applyFont="1" applyFill="1" applyAlignment="1">
      <alignment horizontal="right"/>
    </xf>
    <xf numFmtId="0" fontId="12" fillId="2" borderId="1" xfId="0" applyFont="1" applyFill="1" applyBorder="1" applyAlignment="1">
      <alignment horizontal="center"/>
    </xf>
    <xf numFmtId="0" fontId="40" fillId="0" borderId="0" xfId="0" applyFont="1"/>
    <xf numFmtId="0" fontId="1" fillId="3" borderId="21" xfId="0" applyFont="1" applyFill="1" applyBorder="1" applyAlignment="1">
      <alignment horizontal="right"/>
    </xf>
    <xf numFmtId="0" fontId="1" fillId="3" borderId="0" xfId="0" applyFont="1" applyFill="1" applyAlignment="1">
      <alignment horizontal="right"/>
    </xf>
    <xf numFmtId="0" fontId="1" fillId="3" borderId="0" xfId="0" applyFont="1" applyFill="1"/>
    <xf numFmtId="0" fontId="1" fillId="3" borderId="22" xfId="0" applyFont="1" applyFill="1" applyBorder="1"/>
    <xf numFmtId="0" fontId="1" fillId="0" borderId="0" xfId="0" applyFont="1"/>
    <xf numFmtId="0" fontId="2" fillId="3" borderId="0" xfId="0" applyFont="1" applyFill="1" applyAlignment="1">
      <alignment horizontal="right" vertical="center"/>
    </xf>
    <xf numFmtId="0" fontId="1" fillId="2" borderId="1" xfId="0" applyFont="1" applyFill="1" applyBorder="1" applyAlignment="1" applyProtection="1">
      <alignment horizontal="left" vertical="top" wrapText="1"/>
      <protection locked="0"/>
    </xf>
    <xf numFmtId="0" fontId="2" fillId="3" borderId="0" xfId="0" applyFont="1" applyFill="1" applyAlignment="1">
      <alignment horizontal="right" vertical="top"/>
    </xf>
    <xf numFmtId="0" fontId="2" fillId="3" borderId="0" xfId="0" applyFont="1" applyFill="1" applyAlignment="1">
      <alignment horizontal="right"/>
    </xf>
    <xf numFmtId="1" fontId="1" fillId="2" borderId="2" xfId="0" applyNumberFormat="1" applyFont="1" applyFill="1" applyBorder="1" applyAlignment="1" applyProtection="1">
      <alignment horizontal="left"/>
      <protection locked="0"/>
    </xf>
    <xf numFmtId="0" fontId="57" fillId="0" borderId="0" xfId="0" applyFont="1"/>
    <xf numFmtId="1" fontId="1" fillId="2" borderId="3" xfId="0" applyNumberFormat="1" applyFont="1" applyFill="1" applyBorder="1" applyAlignment="1" applyProtection="1">
      <alignment horizontal="left"/>
      <protection locked="0"/>
    </xf>
    <xf numFmtId="0" fontId="1" fillId="3" borderId="21" xfId="0" applyFont="1" applyFill="1" applyBorder="1" applyAlignment="1">
      <alignment horizontal="right" vertical="top" wrapText="1"/>
    </xf>
    <xf numFmtId="1" fontId="1" fillId="2" borderId="32"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3" fillId="3" borderId="0" xfId="0" applyFont="1" applyFill="1" applyAlignment="1">
      <alignment horizontal="right"/>
    </xf>
    <xf numFmtId="0" fontId="1" fillId="2" borderId="3" xfId="0" applyFont="1" applyFill="1" applyBorder="1" applyAlignment="1">
      <alignment horizontal="center"/>
    </xf>
    <xf numFmtId="0" fontId="58" fillId="3" borderId="22" xfId="0" applyFont="1" applyFill="1" applyBorder="1"/>
    <xf numFmtId="14" fontId="0" fillId="0" borderId="0" xfId="0" applyNumberFormat="1" applyAlignment="1">
      <alignment horizontal="center"/>
    </xf>
    <xf numFmtId="0" fontId="1" fillId="3" borderId="0" xfId="0" applyFont="1" applyFill="1" applyAlignment="1">
      <alignment horizontal="center"/>
    </xf>
    <xf numFmtId="0" fontId="2" fillId="3" borderId="0" xfId="0" applyFont="1" applyFill="1"/>
    <xf numFmtId="0" fontId="1" fillId="2" borderId="1" xfId="0" applyFont="1" applyFill="1" applyBorder="1" applyAlignment="1" applyProtection="1">
      <alignment vertical="top" wrapText="1"/>
      <protection locked="0"/>
    </xf>
    <xf numFmtId="0" fontId="58" fillId="0" borderId="0" xfId="0" applyFont="1"/>
    <xf numFmtId="0" fontId="17" fillId="2" borderId="1" xfId="1" applyFill="1" applyBorder="1" applyAlignment="1" applyProtection="1">
      <alignment vertical="top" wrapText="1"/>
      <protection locked="0"/>
    </xf>
    <xf numFmtId="0" fontId="59" fillId="3" borderId="0" xfId="0" applyFont="1" applyFill="1" applyAlignment="1">
      <alignment horizontal="right"/>
    </xf>
    <xf numFmtId="0" fontId="1" fillId="2" borderId="2" xfId="0" applyFont="1" applyFill="1" applyBorder="1" applyProtection="1">
      <protection locked="0"/>
    </xf>
    <xf numFmtId="0" fontId="17" fillId="2" borderId="3" xfId="1" applyFill="1" applyBorder="1" applyAlignment="1" applyProtection="1">
      <protection locked="0"/>
    </xf>
    <xf numFmtId="166" fontId="1" fillId="2" borderId="4" xfId="0" applyNumberFormat="1" applyFont="1" applyFill="1" applyBorder="1" applyAlignment="1" applyProtection="1">
      <alignment horizontal="left"/>
      <protection locked="0"/>
    </xf>
    <xf numFmtId="0" fontId="1" fillId="2" borderId="2" xfId="0" applyFont="1" applyFill="1" applyBorder="1" applyAlignment="1" applyProtection="1">
      <alignment wrapText="1"/>
      <protection locked="0"/>
    </xf>
    <xf numFmtId="0" fontId="11" fillId="2" borderId="2" xfId="0" applyFont="1" applyFill="1" applyBorder="1" applyProtection="1">
      <protection locked="0"/>
    </xf>
    <xf numFmtId="0" fontId="17" fillId="0" borderId="0" xfId="1" applyAlignment="1" applyProtection="1"/>
    <xf numFmtId="166" fontId="40" fillId="2" borderId="4"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3" borderId="23" xfId="0" applyFont="1" applyFill="1" applyBorder="1" applyAlignment="1">
      <alignment horizontal="right"/>
    </xf>
    <xf numFmtId="0" fontId="1" fillId="3" borderId="24" xfId="0" applyFont="1" applyFill="1" applyBorder="1" applyAlignment="1">
      <alignment horizontal="right"/>
    </xf>
    <xf numFmtId="0" fontId="1" fillId="3" borderId="24" xfId="0" applyFont="1" applyFill="1" applyBorder="1"/>
    <xf numFmtId="0" fontId="1" fillId="3" borderId="25" xfId="0" applyFont="1" applyFill="1" applyBorder="1"/>
    <xf numFmtId="0" fontId="21" fillId="3" borderId="0" xfId="0" applyFont="1" applyFill="1" applyAlignment="1">
      <alignment vertical="center"/>
    </xf>
    <xf numFmtId="0" fontId="0" fillId="10" borderId="1" xfId="0" applyFill="1" applyBorder="1"/>
    <xf numFmtId="0" fontId="0" fillId="9" borderId="1" xfId="0" applyFill="1" applyBorder="1" applyAlignment="1" applyProtection="1">
      <alignment wrapText="1"/>
      <protection locked="0"/>
    </xf>
    <xf numFmtId="0" fontId="0" fillId="0" borderId="17" xfId="0" applyBorder="1"/>
    <xf numFmtId="0" fontId="34" fillId="11" borderId="54" xfId="0" applyFont="1" applyFill="1" applyBorder="1" applyAlignment="1">
      <alignment horizontal="left" vertical="center" wrapText="1"/>
    </xf>
    <xf numFmtId="0" fontId="34" fillId="11" borderId="11" xfId="0" applyFont="1" applyFill="1" applyBorder="1" applyAlignment="1">
      <alignment horizontal="left" vertical="center" wrapText="1"/>
    </xf>
    <xf numFmtId="0" fontId="34" fillId="11" borderId="9" xfId="0" applyFont="1" applyFill="1" applyBorder="1" applyAlignment="1">
      <alignment horizontal="left" vertical="center" wrapText="1"/>
    </xf>
    <xf numFmtId="0" fontId="35" fillId="0" borderId="10" xfId="0" applyFont="1" applyBorder="1" applyAlignment="1">
      <alignment horizontal="left" vertical="center"/>
    </xf>
    <xf numFmtId="0" fontId="35" fillId="0" borderId="57" xfId="0" applyFont="1" applyBorder="1" applyAlignment="1">
      <alignment horizontal="left" vertical="center"/>
    </xf>
    <xf numFmtId="0" fontId="37" fillId="0" borderId="11" xfId="0" applyFont="1" applyBorder="1" applyAlignment="1">
      <alignment horizontal="left" vertical="center"/>
    </xf>
    <xf numFmtId="0" fontId="37" fillId="0" borderId="54" xfId="0" applyFont="1" applyBorder="1" applyAlignment="1">
      <alignment horizontal="left" vertical="center"/>
    </xf>
    <xf numFmtId="0" fontId="0" fillId="0" borderId="0" xfId="0" applyAlignment="1">
      <alignment horizontal="left"/>
    </xf>
    <xf numFmtId="0" fontId="34" fillId="11" borderId="58" xfId="0" applyFont="1" applyFill="1" applyBorder="1" applyAlignment="1">
      <alignment horizontal="center" vertical="center" wrapText="1"/>
    </xf>
    <xf numFmtId="0" fontId="34" fillId="11" borderId="42" xfId="0" applyFont="1" applyFill="1" applyBorder="1" applyAlignment="1">
      <alignment horizontal="center" vertical="center" wrapText="1"/>
    </xf>
    <xf numFmtId="0" fontId="35" fillId="0" borderId="11" xfId="0" applyFont="1" applyBorder="1" applyAlignment="1">
      <alignment vertical="center" wrapText="1"/>
    </xf>
    <xf numFmtId="0" fontId="38" fillId="2" borderId="11" xfId="0" applyFont="1" applyFill="1" applyBorder="1" applyAlignment="1">
      <alignment vertical="center" wrapText="1"/>
    </xf>
    <xf numFmtId="0" fontId="34" fillId="11" borderId="50" xfId="0" applyFont="1" applyFill="1" applyBorder="1" applyAlignment="1">
      <alignment horizontal="center" vertical="center" wrapText="1"/>
    </xf>
    <xf numFmtId="0" fontId="34" fillId="11" borderId="11" xfId="0" applyFont="1" applyFill="1" applyBorder="1" applyAlignment="1">
      <alignment horizontal="center" vertical="center" wrapText="1"/>
    </xf>
    <xf numFmtId="0" fontId="34" fillId="11" borderId="7" xfId="0" applyFont="1" applyFill="1" applyBorder="1" applyAlignment="1">
      <alignment horizontal="center" vertical="center" wrapText="1"/>
    </xf>
    <xf numFmtId="0" fontId="34" fillId="11" borderId="58" xfId="0" applyFont="1" applyFill="1" applyBorder="1" applyAlignment="1">
      <alignment horizontal="center" vertical="center"/>
    </xf>
    <xf numFmtId="0" fontId="34" fillId="11" borderId="9" xfId="0" applyFont="1" applyFill="1" applyBorder="1" applyAlignment="1">
      <alignment horizontal="center" vertical="center"/>
    </xf>
    <xf numFmtId="0" fontId="34" fillId="11" borderId="54" xfId="0" applyFont="1" applyFill="1" applyBorder="1" applyAlignment="1">
      <alignment horizontal="center" vertical="center" wrapText="1"/>
    </xf>
    <xf numFmtId="0" fontId="34" fillId="11" borderId="39" xfId="0" applyFont="1" applyFill="1" applyBorder="1" applyAlignment="1">
      <alignment horizontal="center" vertical="center" wrapText="1"/>
    </xf>
    <xf numFmtId="0" fontId="34" fillId="11" borderId="29" xfId="0" applyFont="1" applyFill="1" applyBorder="1" applyAlignment="1">
      <alignment horizontal="center" vertical="center" wrapText="1"/>
    </xf>
    <xf numFmtId="0" fontId="34" fillId="11" borderId="51" xfId="0" applyFont="1" applyFill="1" applyBorder="1" applyAlignment="1">
      <alignment horizontal="center" vertical="center" wrapText="1"/>
    </xf>
    <xf numFmtId="0" fontId="0" fillId="0" borderId="0" xfId="0" applyAlignment="1">
      <alignment horizontal="left" wrapText="1"/>
    </xf>
    <xf numFmtId="0" fontId="34" fillId="11" borderId="6" xfId="0" applyFont="1" applyFill="1" applyBorder="1" applyAlignment="1">
      <alignment horizontal="center" vertical="center" wrapText="1"/>
    </xf>
    <xf numFmtId="0" fontId="34" fillId="11" borderId="28" xfId="0" applyFont="1" applyFill="1" applyBorder="1" applyAlignment="1">
      <alignment horizontal="center" vertical="center"/>
    </xf>
    <xf numFmtId="0" fontId="0" fillId="0" borderId="0" xfId="0" applyAlignment="1">
      <alignment horizontal="left" vertical="center" wrapText="1"/>
    </xf>
    <xf numFmtId="0" fontId="34" fillId="11" borderId="42" xfId="0" applyFont="1" applyFill="1" applyBorder="1" applyAlignment="1">
      <alignment horizontal="center" vertical="center"/>
    </xf>
    <xf numFmtId="0" fontId="34" fillId="11" borderId="40" xfId="0" applyFont="1" applyFill="1" applyBorder="1" applyAlignment="1">
      <alignment horizontal="center" vertical="center"/>
    </xf>
    <xf numFmtId="0" fontId="34" fillId="11" borderId="10" xfId="0" applyFont="1" applyFill="1" applyBorder="1" applyAlignment="1">
      <alignment horizontal="center" vertical="center" wrapText="1"/>
    </xf>
    <xf numFmtId="0" fontId="34" fillId="11" borderId="29" xfId="0" applyFont="1" applyFill="1" applyBorder="1" applyAlignment="1">
      <alignment horizontal="center" vertical="center"/>
    </xf>
    <xf numFmtId="0" fontId="34" fillId="11" borderId="11" xfId="0" applyFont="1" applyFill="1" applyBorder="1" applyAlignment="1">
      <alignment horizontal="center" wrapText="1"/>
    </xf>
    <xf numFmtId="0" fontId="34" fillId="11" borderId="7" xfId="0" applyFont="1" applyFill="1" applyBorder="1" applyAlignment="1">
      <alignment horizontal="center" wrapText="1"/>
    </xf>
    <xf numFmtId="0" fontId="34" fillId="11" borderId="54" xfId="0" applyFont="1" applyFill="1" applyBorder="1" applyAlignment="1">
      <alignment horizontal="center" wrapText="1"/>
    </xf>
    <xf numFmtId="0" fontId="0" fillId="0" borderId="56" xfId="0" applyBorder="1" applyAlignment="1">
      <alignment horizontal="left" vertical="center" wrapText="1"/>
    </xf>
    <xf numFmtId="0" fontId="47" fillId="0" borderId="11" xfId="0" applyFont="1" applyFill="1" applyBorder="1" applyAlignment="1">
      <alignment horizontal="left" vertical="center" wrapText="1"/>
    </xf>
    <xf numFmtId="0" fontId="45" fillId="0" borderId="11" xfId="0" applyFont="1" applyFill="1" applyBorder="1" applyAlignment="1">
      <alignment horizontal="center" vertical="center" wrapText="1"/>
    </xf>
    <xf numFmtId="0" fontId="50" fillId="0" borderId="1" xfId="0" applyFont="1" applyFill="1" applyBorder="1" applyAlignment="1">
      <alignment vertical="center" wrapText="1"/>
    </xf>
    <xf numFmtId="0" fontId="50" fillId="0" borderId="1" xfId="0" applyFont="1" applyFill="1" applyBorder="1" applyAlignment="1">
      <alignment horizontal="center" vertical="center"/>
    </xf>
    <xf numFmtId="0" fontId="64" fillId="3" borderId="22" xfId="0" applyFont="1" applyFill="1" applyBorder="1" applyProtection="1"/>
    <xf numFmtId="0" fontId="50" fillId="2" borderId="1" xfId="0" applyFont="1" applyFill="1" applyBorder="1" applyAlignment="1">
      <alignment vertical="center" wrapText="1"/>
    </xf>
    <xf numFmtId="0" fontId="65" fillId="2" borderId="22" xfId="0" applyFont="1" applyFill="1" applyBorder="1" applyAlignment="1">
      <alignment vertical="center" wrapText="1"/>
    </xf>
    <xf numFmtId="0" fontId="65" fillId="2" borderId="0" xfId="0" applyFont="1" applyFill="1"/>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3" fillId="3" borderId="0" xfId="0" applyFont="1" applyFill="1" applyBorder="1" applyAlignment="1" applyProtection="1">
      <alignment horizontal="center" vertical="center" wrapText="1"/>
    </xf>
    <xf numFmtId="0" fontId="18" fillId="0" borderId="0" xfId="0" applyFont="1" applyAlignment="1">
      <alignment vertical="center"/>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8" fillId="0" borderId="7" xfId="0" applyFont="1" applyBorder="1"/>
    <xf numFmtId="4" fontId="22" fillId="0" borderId="7" xfId="0" applyNumberFormat="1" applyFont="1" applyBorder="1" applyAlignment="1">
      <alignment horizontal="right" vertical="center"/>
    </xf>
    <xf numFmtId="4" fontId="22" fillId="0" borderId="7" xfId="0" applyNumberFormat="1" applyFont="1" applyBorder="1"/>
    <xf numFmtId="0" fontId="22" fillId="0" borderId="7" xfId="0" applyFont="1" applyBorder="1" applyAlignment="1">
      <alignment horizontal="right" vertical="center"/>
    </xf>
    <xf numFmtId="4" fontId="24" fillId="0" borderId="7" xfId="0" applyNumberFormat="1" applyFont="1" applyBorder="1"/>
    <xf numFmtId="0" fontId="2" fillId="2" borderId="12" xfId="0" applyFont="1" applyFill="1" applyBorder="1" applyAlignment="1" applyProtection="1">
      <alignment horizontal="right" vertical="center" wrapText="1"/>
    </xf>
    <xf numFmtId="0" fontId="11" fillId="0" borderId="14" xfId="0" applyFont="1" applyFill="1" applyBorder="1" applyAlignment="1" applyProtection="1">
      <alignment vertical="top" wrapText="1"/>
    </xf>
    <xf numFmtId="0" fontId="0" fillId="0" borderId="0" xfId="0" applyFill="1" applyAlignment="1">
      <alignment wrapText="1"/>
    </xf>
    <xf numFmtId="0" fontId="67" fillId="0" borderId="22" xfId="0" applyFont="1" applyFill="1" applyBorder="1" applyAlignment="1">
      <alignment vertical="center" wrapText="1"/>
    </xf>
    <xf numFmtId="0" fontId="67" fillId="0" borderId="0" xfId="0" applyFont="1" applyFill="1" applyAlignment="1">
      <alignment wrapText="1"/>
    </xf>
    <xf numFmtId="0" fontId="67" fillId="0" borderId="1" xfId="0" applyFont="1" applyFill="1" applyBorder="1" applyAlignment="1">
      <alignment vertical="center" wrapText="1"/>
    </xf>
    <xf numFmtId="0" fontId="47" fillId="0" borderId="11" xfId="0" applyFont="1" applyFill="1" applyBorder="1" applyAlignment="1">
      <alignment vertical="center" wrapText="1"/>
    </xf>
    <xf numFmtId="0" fontId="11" fillId="0" borderId="1" xfId="0" applyFont="1" applyBorder="1" applyAlignment="1">
      <alignment vertical="top" wrapText="1"/>
    </xf>
    <xf numFmtId="0" fontId="11" fillId="0" borderId="1" xfId="0" applyFont="1" applyFill="1" applyBorder="1" applyAlignment="1">
      <alignment vertical="top" wrapText="1"/>
    </xf>
    <xf numFmtId="0" fontId="2" fillId="3" borderId="21" xfId="0" applyFont="1" applyFill="1" applyBorder="1" applyAlignment="1">
      <alignment horizontal="right" wrapText="1"/>
    </xf>
    <xf numFmtId="0" fontId="2" fillId="3" borderId="0" xfId="0" applyFont="1" applyFill="1" applyAlignment="1">
      <alignment horizontal="right" wrapText="1"/>
    </xf>
    <xf numFmtId="0" fontId="2" fillId="3" borderId="22" xfId="0" applyFont="1" applyFill="1" applyBorder="1" applyAlignment="1">
      <alignment horizontal="right" wrapText="1"/>
    </xf>
    <xf numFmtId="0" fontId="2" fillId="3" borderId="21" xfId="0" applyFont="1" applyFill="1" applyBorder="1" applyAlignment="1">
      <alignment horizontal="right" vertical="top" wrapText="1"/>
    </xf>
    <xf numFmtId="0" fontId="2" fillId="3" borderId="22" xfId="0" applyFont="1" applyFill="1" applyBorder="1" applyAlignment="1">
      <alignment horizontal="right" vertical="top" wrapText="1"/>
    </xf>
    <xf numFmtId="14" fontId="1" fillId="2" borderId="15" xfId="0" applyNumberFormat="1" applyFont="1" applyFill="1" applyBorder="1" applyAlignment="1">
      <alignment horizontal="center"/>
    </xf>
    <xf numFmtId="0" fontId="1" fillId="2" borderId="14" xfId="0" applyFont="1" applyFill="1" applyBorder="1" applyAlignment="1">
      <alignment horizontal="center"/>
    </xf>
    <xf numFmtId="0" fontId="8"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3" borderId="24" xfId="0" applyFont="1" applyFill="1" applyBorder="1" applyAlignment="1" applyProtection="1">
      <alignment horizontal="left" vertical="center" wrapText="1"/>
    </xf>
    <xf numFmtId="0" fontId="12" fillId="2" borderId="41"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7" fillId="3" borderId="21"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xf>
    <xf numFmtId="0" fontId="3"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1"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3" fontId="1" fillId="13" borderId="41" xfId="0" applyNumberFormat="1" applyFont="1" applyFill="1" applyBorder="1" applyAlignment="1" applyProtection="1">
      <alignment horizontal="center" vertical="top" wrapText="1"/>
      <protection locked="0"/>
    </xf>
    <xf numFmtId="3" fontId="1" fillId="13" borderId="30" xfId="0" applyNumberFormat="1" applyFont="1" applyFill="1" applyBorder="1" applyAlignment="1" applyProtection="1">
      <alignment horizontal="center" vertical="top" wrapText="1"/>
      <protection locked="0"/>
    </xf>
    <xf numFmtId="0" fontId="3" fillId="3" borderId="0" xfId="0" applyFont="1" applyFill="1" applyBorder="1" applyAlignment="1" applyProtection="1">
      <alignment horizontal="left" vertical="center" wrapText="1"/>
    </xf>
    <xf numFmtId="0" fontId="2" fillId="2" borderId="41"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1" fillId="3" borderId="21" xfId="0" applyFont="1" applyFill="1" applyBorder="1" applyAlignment="1" applyProtection="1">
      <alignment horizontal="center" wrapText="1"/>
    </xf>
    <xf numFmtId="0" fontId="1" fillId="2" borderId="41"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2" fillId="3" borderId="0" xfId="0" applyFont="1" applyFill="1" applyBorder="1" applyAlignment="1" applyProtection="1">
      <alignment horizontal="center" vertical="top" wrapText="1"/>
    </xf>
    <xf numFmtId="3" fontId="1" fillId="3" borderId="0" xfId="0" applyNumberFormat="1" applyFont="1" applyFill="1" applyBorder="1" applyAlignment="1" applyProtection="1">
      <alignment vertical="top" wrapText="1"/>
      <protection locked="0"/>
    </xf>
    <xf numFmtId="3" fontId="1" fillId="3" borderId="16"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6"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2" fillId="3" borderId="0" xfId="0" applyFont="1" applyFill="1" applyBorder="1" applyAlignment="1" applyProtection="1">
      <alignment horizontal="left" vertical="top" wrapText="1"/>
    </xf>
    <xf numFmtId="0" fontId="10" fillId="2" borderId="41" xfId="0" applyFont="1" applyFill="1" applyBorder="1" applyAlignment="1" applyProtection="1">
      <alignment horizontal="center"/>
    </xf>
    <xf numFmtId="0" fontId="10" fillId="2" borderId="16" xfId="0" applyFont="1" applyFill="1" applyBorder="1" applyAlignment="1" applyProtection="1">
      <alignment horizontal="center"/>
    </xf>
    <xf numFmtId="0" fontId="10" fillId="2" borderId="30" xfId="0" applyFont="1" applyFill="1" applyBorder="1" applyAlignment="1" applyProtection="1">
      <alignment horizontal="center"/>
    </xf>
    <xf numFmtId="0" fontId="11" fillId="3" borderId="0" xfId="0" applyFont="1" applyFill="1" applyBorder="1" applyAlignment="1" applyProtection="1">
      <alignment horizontal="center" wrapText="1"/>
    </xf>
    <xf numFmtId="0" fontId="8" fillId="3" borderId="0" xfId="0" applyFont="1" applyFill="1" applyBorder="1" applyAlignment="1" applyProtection="1">
      <alignment horizontal="left" vertical="top" wrapText="1"/>
    </xf>
    <xf numFmtId="0" fontId="25" fillId="3" borderId="0" xfId="0" applyFont="1" applyFill="1" applyAlignment="1">
      <alignment horizontal="left" wrapText="1"/>
    </xf>
    <xf numFmtId="0" fontId="25" fillId="3" borderId="0" xfId="0" applyFont="1" applyFill="1" applyAlignment="1">
      <alignment horizontal="left"/>
    </xf>
    <xf numFmtId="0" fontId="27" fillId="3" borderId="0" xfId="0" applyFont="1" applyFill="1" applyAlignment="1">
      <alignment horizontal="left"/>
    </xf>
    <xf numFmtId="0" fontId="11" fillId="2" borderId="6" xfId="0" applyFont="1" applyFill="1" applyBorder="1" applyAlignment="1" applyProtection="1">
      <alignment horizontal="center" vertical="top" wrapText="1"/>
    </xf>
    <xf numFmtId="0" fontId="11" fillId="2" borderId="7" xfId="0" applyFont="1" applyFill="1" applyBorder="1" applyAlignment="1" applyProtection="1">
      <alignment horizontal="center" vertical="top" wrapText="1"/>
    </xf>
    <xf numFmtId="0" fontId="11" fillId="2" borderId="12" xfId="0" applyFont="1" applyFill="1" applyBorder="1" applyAlignment="1" applyProtection="1">
      <alignment horizontal="center" vertical="top" wrapText="1"/>
    </xf>
    <xf numFmtId="0" fontId="11" fillId="2" borderId="13" xfId="0" applyFont="1" applyFill="1" applyBorder="1" applyAlignment="1" applyProtection="1">
      <alignment horizontal="center" vertical="top" wrapText="1"/>
    </xf>
    <xf numFmtId="0" fontId="11" fillId="3" borderId="0" xfId="0" applyFont="1" applyFill="1" applyBorder="1" applyAlignment="1" applyProtection="1">
      <alignment horizontal="center"/>
    </xf>
    <xf numFmtId="0" fontId="12" fillId="2" borderId="31" xfId="0" applyFont="1" applyFill="1" applyBorder="1" applyAlignment="1" applyProtection="1">
      <alignment horizontal="center" vertical="top" wrapText="1"/>
    </xf>
    <xf numFmtId="0" fontId="12" fillId="2" borderId="17" xfId="0"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4"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3" fontId="4" fillId="0" borderId="0" xfId="0" applyNumberFormat="1" applyFont="1" applyFill="1" applyBorder="1" applyAlignment="1" applyProtection="1">
      <alignment vertical="top" wrapText="1"/>
      <protection locked="0"/>
    </xf>
    <xf numFmtId="0" fontId="11" fillId="0" borderId="41"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11" fillId="0" borderId="30" xfId="0" applyFont="1" applyFill="1" applyBorder="1" applyAlignment="1" applyProtection="1">
      <alignment horizontal="left" vertical="top" wrapText="1"/>
    </xf>
    <xf numFmtId="0" fontId="8" fillId="3" borderId="0" xfId="0" applyFont="1" applyFill="1" applyBorder="1" applyAlignment="1" applyProtection="1">
      <alignment horizontal="left" vertical="top"/>
    </xf>
    <xf numFmtId="0" fontId="6" fillId="0" borderId="0" xfId="0" applyFont="1" applyFill="1" applyBorder="1" applyAlignment="1" applyProtection="1">
      <alignment vertical="top" wrapText="1"/>
    </xf>
    <xf numFmtId="0" fontId="18" fillId="0" borderId="0" xfId="0" applyFont="1" applyFill="1" applyBorder="1" applyAlignment="1">
      <alignment horizontal="center" vertical="top"/>
    </xf>
    <xf numFmtId="0" fontId="18" fillId="3" borderId="62" xfId="0" applyFont="1" applyFill="1" applyBorder="1" applyAlignment="1">
      <alignment horizontal="center" vertical="top"/>
    </xf>
    <xf numFmtId="0" fontId="18" fillId="3" borderId="63" xfId="0" applyFont="1" applyFill="1" applyBorder="1" applyAlignment="1">
      <alignment horizontal="center" vertical="top"/>
    </xf>
    <xf numFmtId="0" fontId="25" fillId="0" borderId="0" xfId="0" applyFont="1" applyFill="1" applyBorder="1" applyAlignment="1">
      <alignment horizontal="center" vertical="center" wrapText="1"/>
    </xf>
    <xf numFmtId="0" fontId="52" fillId="2" borderId="46" xfId="0" applyFont="1" applyFill="1" applyBorder="1" applyAlignment="1" applyProtection="1">
      <alignment horizontal="left" vertical="top" wrapText="1"/>
    </xf>
    <xf numFmtId="0" fontId="52" fillId="2" borderId="48" xfId="0" applyFont="1" applyFill="1" applyBorder="1" applyAlignment="1" applyProtection="1">
      <alignment horizontal="left" vertical="top" wrapText="1"/>
    </xf>
    <xf numFmtId="0" fontId="52" fillId="2" borderId="49" xfId="0" applyFont="1" applyFill="1" applyBorder="1" applyAlignment="1" applyProtection="1">
      <alignment horizontal="left" vertical="top" wrapText="1"/>
    </xf>
    <xf numFmtId="0" fontId="52" fillId="2" borderId="51" xfId="0" applyFont="1" applyFill="1" applyBorder="1" applyAlignment="1" applyProtection="1">
      <alignment horizontal="left" vertical="top" wrapText="1"/>
    </xf>
    <xf numFmtId="0" fontId="52" fillId="2" borderId="49" xfId="0" applyFont="1" applyFill="1" applyBorder="1" applyAlignment="1" applyProtection="1">
      <alignment vertical="top" wrapText="1" readingOrder="1"/>
    </xf>
    <xf numFmtId="0" fontId="52" fillId="2" borderId="51" xfId="0" applyFont="1" applyFill="1" applyBorder="1" applyAlignment="1" applyProtection="1">
      <alignment vertical="top" wrapText="1" readingOrder="1"/>
    </xf>
    <xf numFmtId="0" fontId="52" fillId="2" borderId="49" xfId="0" applyFont="1" applyFill="1" applyBorder="1" applyAlignment="1" applyProtection="1">
      <alignment horizontal="left" vertical="top" wrapText="1" readingOrder="1"/>
    </xf>
    <xf numFmtId="0" fontId="52" fillId="2" borderId="51" xfId="0" applyFont="1" applyFill="1" applyBorder="1" applyAlignment="1" applyProtection="1">
      <alignment horizontal="left" vertical="top" wrapText="1" readingOrder="1"/>
    </xf>
    <xf numFmtId="0" fontId="50" fillId="2" borderId="18" xfId="0" applyFont="1" applyFill="1" applyBorder="1" applyAlignment="1">
      <alignment vertical="center" wrapText="1"/>
    </xf>
    <xf numFmtId="0" fontId="50" fillId="2" borderId="19" xfId="0" applyFont="1" applyFill="1" applyBorder="1" applyAlignment="1">
      <alignment vertical="center" wrapText="1"/>
    </xf>
    <xf numFmtId="0" fontId="50" fillId="2" borderId="21" xfId="0" applyFont="1" applyFill="1" applyBorder="1" applyAlignment="1">
      <alignment vertical="center" wrapText="1"/>
    </xf>
    <xf numFmtId="0" fontId="50" fillId="2" borderId="0" xfId="0" applyFont="1" applyFill="1" applyBorder="1" applyAlignment="1">
      <alignment vertical="center" wrapText="1"/>
    </xf>
    <xf numFmtId="0" fontId="67" fillId="0" borderId="41" xfId="0" applyFont="1" applyFill="1" applyBorder="1" applyAlignment="1" applyProtection="1">
      <alignment horizontal="center" vertical="center" wrapText="1"/>
    </xf>
    <xf numFmtId="0" fontId="67" fillId="0" borderId="30" xfId="0" applyFont="1" applyFill="1" applyBorder="1" applyAlignment="1" applyProtection="1">
      <alignment horizontal="center" vertical="center" wrapText="1"/>
    </xf>
    <xf numFmtId="0" fontId="64" fillId="0" borderId="41" xfId="0"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wrapText="1"/>
    </xf>
    <xf numFmtId="0" fontId="50" fillId="2" borderId="23" xfId="0" applyFont="1" applyFill="1" applyBorder="1" applyAlignment="1">
      <alignment vertical="center" wrapText="1"/>
    </xf>
    <xf numFmtId="0" fontId="50" fillId="2" borderId="24" xfId="0" applyFont="1" applyFill="1" applyBorder="1" applyAlignment="1">
      <alignment vertical="center" wrapText="1"/>
    </xf>
    <xf numFmtId="0" fontId="8" fillId="3" borderId="0" xfId="0" applyFont="1" applyFill="1" applyBorder="1" applyAlignment="1" applyProtection="1">
      <alignment horizontal="left" vertical="center" wrapText="1"/>
    </xf>
    <xf numFmtId="0" fontId="17" fillId="2" borderId="41" xfId="1" applyFill="1" applyBorder="1" applyAlignment="1" applyProtection="1">
      <alignment horizontal="center"/>
      <protection locked="0"/>
    </xf>
    <xf numFmtId="0" fontId="17" fillId="2" borderId="16" xfId="1" applyFill="1" applyBorder="1" applyAlignment="1" applyProtection="1">
      <alignment horizontal="center"/>
      <protection locked="0"/>
    </xf>
    <xf numFmtId="0" fontId="17" fillId="2" borderId="30" xfId="1" applyFill="1" applyBorder="1" applyAlignment="1" applyProtection="1">
      <alignment horizontal="center"/>
      <protection locked="0"/>
    </xf>
    <xf numFmtId="0" fontId="1" fillId="2" borderId="41"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64" fillId="0" borderId="41" xfId="0" applyFont="1" applyFill="1" applyBorder="1" applyAlignment="1" applyProtection="1">
      <alignment horizontal="left" vertical="center" wrapText="1"/>
    </xf>
    <xf numFmtId="0" fontId="64" fillId="0" borderId="30" xfId="0" applyFont="1" applyFill="1" applyBorder="1" applyAlignment="1" applyProtection="1">
      <alignment horizontal="left" vertical="center" wrapText="1"/>
    </xf>
    <xf numFmtId="0" fontId="50" fillId="2" borderId="41" xfId="0" applyFont="1" applyFill="1" applyBorder="1" applyAlignment="1">
      <alignment horizontal="left" vertical="center" wrapText="1"/>
    </xf>
    <xf numFmtId="0" fontId="50" fillId="2" borderId="30" xfId="0" applyFont="1" applyFill="1" applyBorder="1" applyAlignment="1">
      <alignment horizontal="left" vertical="center" wrapText="1"/>
    </xf>
    <xf numFmtId="0" fontId="2" fillId="3" borderId="24"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67" fillId="0" borderId="41" xfId="0" applyFont="1" applyFill="1" applyBorder="1" applyAlignment="1" applyProtection="1">
      <alignment horizontal="left" vertical="center" wrapText="1"/>
    </xf>
    <xf numFmtId="0" fontId="67" fillId="0" borderId="30" xfId="0" applyFont="1" applyFill="1" applyBorder="1" applyAlignment="1" applyProtection="1">
      <alignment horizontal="left" vertical="center" wrapText="1"/>
    </xf>
    <xf numFmtId="0" fontId="64" fillId="2" borderId="41" xfId="0" applyFont="1" applyFill="1" applyBorder="1" applyAlignment="1" applyProtection="1">
      <alignment horizontal="center" vertical="center" wrapText="1"/>
    </xf>
    <xf numFmtId="0" fontId="64" fillId="2" borderId="30" xfId="0" applyFont="1" applyFill="1" applyBorder="1" applyAlignment="1" applyProtection="1">
      <alignment horizontal="center" vertical="center" wrapText="1"/>
    </xf>
    <xf numFmtId="0" fontId="64" fillId="2" borderId="41" xfId="0" applyFont="1" applyFill="1" applyBorder="1" applyAlignment="1" applyProtection="1">
      <alignment horizontal="left" vertical="center" wrapText="1"/>
    </xf>
    <xf numFmtId="0" fontId="64" fillId="2" borderId="30" xfId="0" applyFont="1" applyFill="1" applyBorder="1" applyAlignment="1" applyProtection="1">
      <alignment horizontal="left" vertical="center" wrapText="1"/>
    </xf>
    <xf numFmtId="0" fontId="11" fillId="2" borderId="43" xfId="0" applyFont="1" applyFill="1" applyBorder="1" applyAlignment="1" applyProtection="1">
      <alignment horizontal="left" vertical="center" wrapText="1"/>
    </xf>
    <xf numFmtId="0" fontId="11" fillId="2" borderId="44" xfId="0" applyFont="1" applyFill="1" applyBorder="1" applyAlignment="1" applyProtection="1">
      <alignment horizontal="left" vertical="center" wrapText="1"/>
    </xf>
    <xf numFmtId="0" fontId="11" fillId="2" borderId="45" xfId="0" applyFont="1" applyFill="1" applyBorder="1" applyAlignment="1" applyProtection="1">
      <alignment horizontal="left" vertical="center" wrapText="1"/>
    </xf>
    <xf numFmtId="0" fontId="1" fillId="2" borderId="4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1" fillId="2" borderId="46" xfId="0" applyFont="1" applyFill="1" applyBorder="1" applyAlignment="1" applyProtection="1">
      <alignment horizontal="left" vertical="center" wrapText="1"/>
    </xf>
    <xf numFmtId="0" fontId="11" fillId="2" borderId="47" xfId="0" applyFont="1" applyFill="1" applyBorder="1" applyAlignment="1" applyProtection="1">
      <alignment horizontal="left" vertical="center" wrapText="1"/>
    </xf>
    <xf numFmtId="0" fontId="11" fillId="2" borderId="48" xfId="0" applyFont="1" applyFill="1" applyBorder="1" applyAlignment="1" applyProtection="1">
      <alignment horizontal="left" vertical="center" wrapText="1"/>
    </xf>
    <xf numFmtId="0" fontId="11" fillId="2" borderId="49" xfId="0" applyFont="1" applyFill="1" applyBorder="1" applyAlignment="1" applyProtection="1">
      <alignment horizontal="left" vertical="center" wrapText="1"/>
    </xf>
    <xf numFmtId="0" fontId="11" fillId="2" borderId="50" xfId="0" applyFont="1" applyFill="1" applyBorder="1" applyAlignment="1" applyProtection="1">
      <alignment horizontal="left" vertical="center" wrapText="1"/>
    </xf>
    <xf numFmtId="0" fontId="11" fillId="2" borderId="51"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0" borderId="41"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2" fillId="3" borderId="0" xfId="0" applyFont="1" applyFill="1" applyBorder="1" applyAlignment="1" applyProtection="1">
      <alignment horizontal="right" vertical="center" wrapText="1"/>
    </xf>
    <xf numFmtId="0" fontId="47" fillId="0" borderId="39" xfId="0" applyFont="1" applyFill="1" applyBorder="1" applyAlignment="1">
      <alignment horizontal="center" vertical="center" wrapText="1"/>
    </xf>
    <xf numFmtId="0" fontId="47" fillId="0" borderId="58" xfId="0" applyFont="1" applyFill="1" applyBorder="1" applyAlignment="1">
      <alignment horizontal="center" vertical="center" wrapText="1"/>
    </xf>
    <xf numFmtId="0" fontId="48" fillId="3" borderId="29" xfId="0" applyFont="1" applyFill="1" applyBorder="1" applyAlignment="1">
      <alignment horizontal="center" vertical="center" wrapText="1"/>
    </xf>
    <xf numFmtId="0" fontId="48" fillId="3" borderId="50" xfId="0" applyFont="1" applyFill="1" applyBorder="1" applyAlignment="1">
      <alignment horizontal="center" vertical="center" wrapText="1"/>
    </xf>
    <xf numFmtId="0" fontId="48" fillId="3" borderId="54"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46" fillId="0" borderId="11" xfId="0" applyFont="1" applyBorder="1" applyAlignment="1">
      <alignment horizontal="left" vertical="center" wrapText="1"/>
    </xf>
    <xf numFmtId="0" fontId="46" fillId="2" borderId="11" xfId="0" applyFont="1" applyFill="1" applyBorder="1" applyAlignment="1">
      <alignment horizontal="left" vertical="center" wrapText="1"/>
    </xf>
    <xf numFmtId="0" fontId="46" fillId="2" borderId="11" xfId="0" applyFont="1" applyFill="1" applyBorder="1" applyAlignment="1">
      <alignment horizontal="left" wrapText="1"/>
    </xf>
    <xf numFmtId="0" fontId="46" fillId="0" borderId="11" xfId="0" applyFont="1" applyBorder="1" applyAlignment="1">
      <alignment horizontal="left" wrapText="1"/>
    </xf>
    <xf numFmtId="0" fontId="0" fillId="0" borderId="16" xfId="0" applyBorder="1"/>
    <xf numFmtId="0" fontId="27" fillId="3" borderId="19" xfId="0" applyFont="1" applyFill="1" applyBorder="1" applyAlignment="1">
      <alignment horizontal="center"/>
    </xf>
    <xf numFmtId="0" fontId="8" fillId="3" borderId="0" xfId="0" applyFont="1" applyFill="1" applyBorder="1" applyAlignment="1" applyProtection="1">
      <alignment horizontal="center" wrapText="1"/>
    </xf>
    <xf numFmtId="0" fontId="44" fillId="2" borderId="11" xfId="0" applyFont="1" applyFill="1" applyBorder="1" applyAlignment="1">
      <alignment horizontal="left" vertical="center" wrapText="1"/>
    </xf>
    <xf numFmtId="0" fontId="3" fillId="3" borderId="0" xfId="0" applyFont="1" applyFill="1" applyBorder="1" applyAlignment="1" applyProtection="1">
      <alignment horizontal="center" vertical="center" wrapText="1"/>
    </xf>
    <xf numFmtId="0" fontId="28" fillId="4" borderId="1" xfId="0" applyFont="1" applyFill="1" applyBorder="1" applyAlignment="1">
      <alignment horizontal="center"/>
    </xf>
    <xf numFmtId="0" fontId="23" fillId="3" borderId="24" xfId="0" applyFont="1" applyFill="1" applyBorder="1"/>
    <xf numFmtId="0" fontId="20" fillId="0" borderId="41" xfId="0" applyFont="1" applyBorder="1" applyAlignment="1">
      <alignment horizontal="center"/>
    </xf>
    <xf numFmtId="0" fontId="20" fillId="0" borderId="52" xfId="0" applyFont="1" applyBorder="1" applyAlignment="1">
      <alignment horizontal="center"/>
    </xf>
    <xf numFmtId="0" fontId="34" fillId="11" borderId="29" xfId="0" applyFont="1" applyFill="1" applyBorder="1" applyAlignment="1">
      <alignment horizontal="center" vertical="center" wrapText="1"/>
    </xf>
    <xf numFmtId="0" fontId="34" fillId="11" borderId="54" xfId="0" applyFont="1" applyFill="1" applyBorder="1" applyAlignment="1">
      <alignment horizontal="center" vertical="center" wrapText="1"/>
    </xf>
    <xf numFmtId="0" fontId="39" fillId="8" borderId="29" xfId="4" applyFont="1" applyBorder="1" applyAlignment="1" applyProtection="1">
      <alignment horizontal="center" vertical="center"/>
      <protection locked="0"/>
    </xf>
    <xf numFmtId="0" fontId="39" fillId="8" borderId="54" xfId="4" applyFont="1" applyBorder="1" applyAlignment="1" applyProtection="1">
      <alignment horizontal="center" vertical="center"/>
      <protection locked="0"/>
    </xf>
    <xf numFmtId="0" fontId="39" fillId="12" borderId="29" xfId="4" applyFont="1" applyFill="1" applyBorder="1" applyAlignment="1" applyProtection="1">
      <alignment horizontal="center" vertical="center"/>
      <protection locked="0"/>
    </xf>
    <xf numFmtId="0" fontId="39" fillId="12" borderId="54" xfId="4" applyFont="1" applyFill="1" applyBorder="1" applyAlignment="1" applyProtection="1">
      <alignment horizontal="center" vertical="center"/>
      <protection locked="0"/>
    </xf>
    <xf numFmtId="0" fontId="32" fillId="8" borderId="29" xfId="4" applyBorder="1" applyAlignment="1" applyProtection="1">
      <alignment horizontal="left" vertical="center" wrapText="1"/>
      <protection locked="0"/>
    </xf>
    <xf numFmtId="0" fontId="32" fillId="8" borderId="50" xfId="4" applyBorder="1" applyAlignment="1" applyProtection="1">
      <alignment horizontal="left" vertical="center" wrapText="1"/>
      <protection locked="0"/>
    </xf>
    <xf numFmtId="0" fontId="32" fillId="8" borderId="51" xfId="4" applyBorder="1" applyAlignment="1" applyProtection="1">
      <alignment horizontal="left" vertical="center" wrapText="1"/>
      <protection locked="0"/>
    </xf>
    <xf numFmtId="0" fontId="32" fillId="12" borderId="29" xfId="4" applyFill="1" applyBorder="1" applyAlignment="1" applyProtection="1">
      <alignment horizontal="left" vertical="center" wrapText="1"/>
      <protection locked="0"/>
    </xf>
    <xf numFmtId="0" fontId="32" fillId="12" borderId="50" xfId="4" applyFill="1" applyBorder="1" applyAlignment="1" applyProtection="1">
      <alignment horizontal="left" vertical="center" wrapText="1"/>
      <protection locked="0"/>
    </xf>
    <xf numFmtId="0" fontId="32" fillId="12" borderId="51" xfId="4" applyFill="1" applyBorder="1" applyAlignment="1" applyProtection="1">
      <alignment horizontal="left" vertical="center" wrapText="1"/>
      <protection locked="0"/>
    </xf>
    <xf numFmtId="0" fontId="0" fillId="0" borderId="39" xfId="0" applyBorder="1" applyAlignment="1">
      <alignment horizontal="left" vertical="center" wrapText="1"/>
    </xf>
    <xf numFmtId="0" fontId="0" fillId="0" borderId="55" xfId="0" applyBorder="1" applyAlignment="1">
      <alignment horizontal="left" vertical="center" wrapText="1"/>
    </xf>
    <xf numFmtId="0" fontId="0" fillId="0" borderId="58" xfId="0" applyBorder="1" applyAlignment="1">
      <alignment horizontal="left" vertical="center" wrapText="1"/>
    </xf>
    <xf numFmtId="0" fontId="0" fillId="10" borderId="41" xfId="0" applyFill="1" applyBorder="1" applyAlignment="1">
      <alignment horizontal="center" vertical="center"/>
    </xf>
    <xf numFmtId="0" fontId="0" fillId="10" borderId="16" xfId="0" applyFill="1" applyBorder="1" applyAlignment="1">
      <alignment horizontal="center" vertical="center"/>
    </xf>
    <xf numFmtId="0" fontId="0" fillId="10" borderId="30" xfId="0" applyFill="1" applyBorder="1" applyAlignment="1">
      <alignment horizontal="center" vertical="center"/>
    </xf>
    <xf numFmtId="0" fontId="0" fillId="10" borderId="39" xfId="0" applyFill="1" applyBorder="1" applyAlignment="1">
      <alignment horizontal="left" vertical="center" wrapText="1"/>
    </xf>
    <xf numFmtId="0" fontId="0" fillId="10" borderId="58" xfId="0" applyFill="1" applyBorder="1" applyAlignment="1">
      <alignment horizontal="left" vertical="center" wrapText="1"/>
    </xf>
    <xf numFmtId="0" fontId="34" fillId="11" borderId="40" xfId="0" applyFont="1" applyFill="1" applyBorder="1" applyAlignment="1">
      <alignment horizontal="center" vertical="center"/>
    </xf>
    <xf numFmtId="0" fontId="34" fillId="11" borderId="47" xfId="0" applyFont="1" applyFill="1" applyBorder="1" applyAlignment="1">
      <alignment horizontal="center" vertical="center"/>
    </xf>
    <xf numFmtId="0" fontId="34" fillId="11" borderId="48" xfId="0" applyFont="1" applyFill="1" applyBorder="1" applyAlignment="1">
      <alignment horizontal="center" vertical="center"/>
    </xf>
    <xf numFmtId="0" fontId="0" fillId="0" borderId="39"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53" xfId="0" applyBorder="1" applyAlignment="1">
      <alignment horizontal="left" vertical="center" wrapText="1"/>
    </xf>
    <xf numFmtId="0" fontId="0" fillId="0" borderId="59" xfId="0" applyBorder="1" applyAlignment="1">
      <alignment horizontal="left" vertical="center" wrapText="1"/>
    </xf>
    <xf numFmtId="0" fontId="0" fillId="10" borderId="60" xfId="0" applyFill="1" applyBorder="1" applyAlignment="1">
      <alignment horizontal="center" vertical="center"/>
    </xf>
    <xf numFmtId="0" fontId="0" fillId="10" borderId="61" xfId="0" applyFill="1" applyBorder="1" applyAlignment="1">
      <alignment horizontal="center" vertical="center"/>
    </xf>
    <xf numFmtId="0" fontId="0" fillId="10" borderId="17" xfId="0" applyFill="1" applyBorder="1" applyAlignment="1">
      <alignment horizontal="center" vertical="center"/>
    </xf>
    <xf numFmtId="0" fontId="32" fillId="12" borderId="39" xfId="4" applyFill="1" applyBorder="1" applyAlignment="1" applyProtection="1">
      <alignment horizontal="center" vertical="center"/>
      <protection locked="0"/>
    </xf>
    <xf numFmtId="0" fontId="32" fillId="12" borderId="58" xfId="4" applyFill="1" applyBorder="1" applyAlignment="1" applyProtection="1">
      <alignment horizontal="center" vertical="center"/>
      <protection locked="0"/>
    </xf>
    <xf numFmtId="0" fontId="32" fillId="12" borderId="36" xfId="4" applyFill="1" applyBorder="1" applyAlignment="1" applyProtection="1">
      <alignment horizontal="center" vertical="center"/>
      <protection locked="0"/>
    </xf>
    <xf numFmtId="0" fontId="32" fillId="12" borderId="42" xfId="4" applyFill="1" applyBorder="1" applyAlignment="1" applyProtection="1">
      <alignment horizontal="center" vertical="center"/>
      <protection locked="0"/>
    </xf>
    <xf numFmtId="0" fontId="0" fillId="10" borderId="39" xfId="0" applyFill="1" applyBorder="1" applyAlignment="1">
      <alignment horizontal="center" vertical="center" wrapText="1"/>
    </xf>
    <xf numFmtId="0" fontId="0" fillId="10" borderId="55" xfId="0" applyFill="1" applyBorder="1" applyAlignment="1">
      <alignment horizontal="center" vertical="center" wrapText="1"/>
    </xf>
    <xf numFmtId="0" fontId="0" fillId="10" borderId="58" xfId="0" applyFill="1" applyBorder="1" applyAlignment="1">
      <alignment horizontal="center" vertical="center" wrapText="1"/>
    </xf>
    <xf numFmtId="0" fontId="32" fillId="8" borderId="29" xfId="4" applyBorder="1" applyAlignment="1" applyProtection="1">
      <alignment horizontal="center" vertical="center" wrapText="1"/>
      <protection locked="0"/>
    </xf>
    <xf numFmtId="0" fontId="32" fillId="8" borderId="51" xfId="4" applyBorder="1" applyAlignment="1" applyProtection="1">
      <alignment horizontal="center" vertical="center" wrapText="1"/>
      <protection locked="0"/>
    </xf>
    <xf numFmtId="10" fontId="32" fillId="12" borderId="29" xfId="4" applyNumberFormat="1" applyFill="1" applyBorder="1" applyAlignment="1" applyProtection="1">
      <alignment horizontal="center" vertical="center"/>
      <protection locked="0"/>
    </xf>
    <xf numFmtId="10" fontId="32" fillId="12" borderId="54" xfId="4" applyNumberFormat="1" applyFill="1" applyBorder="1" applyAlignment="1" applyProtection="1">
      <alignment horizontal="center" vertical="center"/>
      <protection locked="0"/>
    </xf>
    <xf numFmtId="0" fontId="32" fillId="8" borderId="39" xfId="4" applyBorder="1" applyAlignment="1" applyProtection="1">
      <alignment horizontal="center" vertical="center"/>
      <protection locked="0"/>
    </xf>
    <xf numFmtId="0" fontId="32" fillId="8" borderId="58" xfId="4" applyBorder="1" applyAlignment="1" applyProtection="1">
      <alignment horizontal="center" vertical="center"/>
      <protection locked="0"/>
    </xf>
    <xf numFmtId="0" fontId="32" fillId="9" borderId="39" xfId="4" applyFill="1" applyBorder="1" applyAlignment="1" applyProtection="1">
      <alignment horizontal="center" vertical="center"/>
      <protection locked="0"/>
    </xf>
    <xf numFmtId="0" fontId="32" fillId="9" borderId="58" xfId="4" applyFill="1" applyBorder="1" applyAlignment="1" applyProtection="1">
      <alignment horizontal="center" vertical="center"/>
      <protection locked="0"/>
    </xf>
    <xf numFmtId="0" fontId="32" fillId="8" borderId="36" xfId="4" applyBorder="1" applyAlignment="1" applyProtection="1">
      <alignment horizontal="center" vertical="center"/>
      <protection locked="0"/>
    </xf>
    <xf numFmtId="0" fontId="32" fillId="8" borderId="42" xfId="4" applyBorder="1" applyAlignment="1" applyProtection="1">
      <alignment horizontal="center" vertical="center"/>
      <protection locked="0"/>
    </xf>
    <xf numFmtId="0" fontId="0" fillId="0" borderId="11" xfId="0" applyBorder="1" applyAlignment="1">
      <alignment horizontal="center" vertical="center" wrapText="1"/>
    </xf>
    <xf numFmtId="0" fontId="0" fillId="10" borderId="35" xfId="0" applyFill="1" applyBorder="1" applyAlignment="1">
      <alignment horizontal="center" vertical="center"/>
    </xf>
    <xf numFmtId="0" fontId="0" fillId="10" borderId="31" xfId="0" applyFill="1" applyBorder="1" applyAlignment="1">
      <alignment horizontal="center" vertical="center"/>
    </xf>
    <xf numFmtId="0" fontId="34" fillId="11" borderId="57" xfId="0" applyFont="1" applyFill="1" applyBorder="1" applyAlignment="1">
      <alignment horizontal="center" vertical="center"/>
    </xf>
    <xf numFmtId="0" fontId="34" fillId="11" borderId="46" xfId="0" applyFont="1" applyFill="1" applyBorder="1" applyAlignment="1">
      <alignment horizontal="center" vertical="center"/>
    </xf>
    <xf numFmtId="0" fontId="32" fillId="8" borderId="29" xfId="4" applyBorder="1" applyAlignment="1" applyProtection="1">
      <alignment horizontal="center" vertical="center"/>
      <protection locked="0"/>
    </xf>
    <xf numFmtId="0" fontId="32" fillId="8" borderId="54" xfId="4" applyBorder="1" applyAlignment="1" applyProtection="1">
      <alignment horizontal="center" vertical="center"/>
      <protection locked="0"/>
    </xf>
    <xf numFmtId="0" fontId="32" fillId="12" borderId="29" xfId="4" applyFill="1" applyBorder="1" applyAlignment="1" applyProtection="1">
      <alignment horizontal="center" vertical="center"/>
      <protection locked="0"/>
    </xf>
    <xf numFmtId="0" fontId="32" fillId="12" borderId="54" xfId="4" applyFill="1" applyBorder="1" applyAlignment="1" applyProtection="1">
      <alignment horizontal="center" vertical="center"/>
      <protection locked="0"/>
    </xf>
    <xf numFmtId="0" fontId="32" fillId="8" borderId="54" xfId="4" applyBorder="1" applyAlignment="1" applyProtection="1">
      <alignment horizontal="center" vertical="center" wrapText="1"/>
      <protection locked="0"/>
    </xf>
    <xf numFmtId="0" fontId="32" fillId="12" borderId="29" xfId="4" applyFill="1" applyBorder="1" applyAlignment="1" applyProtection="1">
      <alignment horizontal="center" vertical="center" wrapText="1"/>
      <protection locked="0"/>
    </xf>
    <xf numFmtId="0" fontId="32" fillId="12" borderId="51" xfId="4" applyFill="1" applyBorder="1" applyAlignment="1" applyProtection="1">
      <alignment horizontal="center" vertical="center" wrapText="1"/>
      <protection locked="0"/>
    </xf>
    <xf numFmtId="0" fontId="0" fillId="0" borderId="11" xfId="0" applyBorder="1" applyAlignment="1">
      <alignment horizontal="left" vertical="center" wrapText="1"/>
    </xf>
    <xf numFmtId="0" fontId="0" fillId="10" borderId="55" xfId="0" applyFill="1" applyBorder="1" applyAlignment="1">
      <alignment horizontal="left" vertical="center" wrapText="1"/>
    </xf>
    <xf numFmtId="0" fontId="34" fillId="11" borderId="51" xfId="0" applyFont="1" applyFill="1" applyBorder="1" applyAlignment="1">
      <alignment horizontal="center" vertical="center" wrapText="1"/>
    </xf>
    <xf numFmtId="0" fontId="32" fillId="8" borderId="29" xfId="4" applyBorder="1" applyAlignment="1" applyProtection="1">
      <alignment horizontal="center"/>
      <protection locked="0"/>
    </xf>
    <xf numFmtId="0" fontId="32" fillId="8" borderId="51" xfId="4" applyBorder="1" applyAlignment="1" applyProtection="1">
      <alignment horizontal="center"/>
      <protection locked="0"/>
    </xf>
    <xf numFmtId="0" fontId="32" fillId="12" borderId="29" xfId="4" applyFill="1" applyBorder="1" applyAlignment="1" applyProtection="1">
      <alignment horizontal="center"/>
      <protection locked="0"/>
    </xf>
    <xf numFmtId="0" fontId="32" fillId="12" borderId="51" xfId="4" applyFill="1" applyBorder="1" applyAlignment="1" applyProtection="1">
      <alignment horizontal="center"/>
      <protection locked="0"/>
    </xf>
    <xf numFmtId="0" fontId="32" fillId="12" borderId="50" xfId="4" applyFill="1" applyBorder="1" applyAlignment="1" applyProtection="1">
      <alignment horizontal="center" vertical="center"/>
      <protection locked="0"/>
    </xf>
    <xf numFmtId="0" fontId="32" fillId="12" borderId="51" xfId="4" applyFill="1" applyBorder="1" applyAlignment="1" applyProtection="1">
      <alignment horizontal="center" vertical="center"/>
      <protection locked="0"/>
    </xf>
    <xf numFmtId="0" fontId="32" fillId="12" borderId="49" xfId="4" applyFill="1" applyBorder="1" applyAlignment="1" applyProtection="1">
      <alignment horizontal="center" vertical="center" wrapText="1"/>
      <protection locked="0"/>
    </xf>
    <xf numFmtId="0" fontId="32" fillId="12" borderId="54" xfId="4" applyFill="1" applyBorder="1" applyAlignment="1" applyProtection="1">
      <alignment horizontal="center" vertical="center" wrapText="1"/>
      <protection locked="0"/>
    </xf>
    <xf numFmtId="0" fontId="34" fillId="11" borderId="50" xfId="0" applyFont="1" applyFill="1" applyBorder="1" applyAlignment="1">
      <alignment horizontal="center" vertical="center" wrapText="1"/>
    </xf>
    <xf numFmtId="0" fontId="32" fillId="8" borderId="50" xfId="4" applyBorder="1" applyAlignment="1" applyProtection="1">
      <alignment horizontal="center" vertical="center"/>
      <protection locked="0"/>
    </xf>
    <xf numFmtId="10" fontId="32" fillId="8" borderId="29" xfId="4" applyNumberFormat="1" applyBorder="1" applyAlignment="1" applyProtection="1">
      <alignment horizontal="center" vertical="center" wrapText="1"/>
      <protection locked="0"/>
    </xf>
    <xf numFmtId="10" fontId="32" fillId="8" borderId="54" xfId="4" applyNumberFormat="1" applyBorder="1" applyAlignment="1" applyProtection="1">
      <alignment horizontal="center" vertical="center" wrapText="1"/>
      <protection locked="0"/>
    </xf>
    <xf numFmtId="0" fontId="32" fillId="8" borderId="50" xfId="4" applyBorder="1" applyAlignment="1" applyProtection="1">
      <alignment horizontal="center" vertical="center" wrapText="1"/>
      <protection locked="0"/>
    </xf>
    <xf numFmtId="0" fontId="34" fillId="11" borderId="40" xfId="0" applyFont="1" applyFill="1" applyBorder="1" applyAlignment="1">
      <alignment horizontal="center" vertical="center" wrapText="1"/>
    </xf>
    <xf numFmtId="0" fontId="34" fillId="11" borderId="57" xfId="0" applyFont="1" applyFill="1" applyBorder="1" applyAlignment="1">
      <alignment horizontal="center" vertical="center" wrapText="1"/>
    </xf>
    <xf numFmtId="0" fontId="34" fillId="11" borderId="46" xfId="0" applyFont="1" applyFill="1" applyBorder="1" applyAlignment="1">
      <alignment horizontal="center" vertical="center" wrapText="1"/>
    </xf>
    <xf numFmtId="0" fontId="0" fillId="0" borderId="28" xfId="0" applyBorder="1" applyAlignment="1">
      <alignment horizontal="left" vertical="center" wrapText="1"/>
    </xf>
    <xf numFmtId="0" fontId="32" fillId="12" borderId="39" xfId="4" applyFill="1" applyBorder="1" applyAlignment="1" applyProtection="1">
      <alignment horizontal="center" wrapText="1"/>
      <protection locked="0"/>
    </xf>
    <xf numFmtId="0" fontId="32" fillId="12" borderId="58" xfId="4" applyFill="1" applyBorder="1" applyAlignment="1" applyProtection="1">
      <alignment horizontal="center" wrapText="1"/>
      <protection locked="0"/>
    </xf>
    <xf numFmtId="0" fontId="32" fillId="12" borderId="36" xfId="4" applyFill="1" applyBorder="1" applyAlignment="1" applyProtection="1">
      <alignment horizontal="center" wrapText="1"/>
      <protection locked="0"/>
    </xf>
    <xf numFmtId="0" fontId="32" fillId="12" borderId="42" xfId="4" applyFill="1" applyBorder="1" applyAlignment="1" applyProtection="1">
      <alignment horizontal="center" wrapText="1"/>
      <protection locked="0"/>
    </xf>
    <xf numFmtId="0" fontId="32" fillId="8" borderId="39" xfId="4" applyBorder="1" applyAlignment="1" applyProtection="1">
      <alignment horizontal="center" wrapText="1"/>
      <protection locked="0"/>
    </xf>
    <xf numFmtId="0" fontId="32" fillId="8" borderId="58" xfId="4" applyBorder="1" applyAlignment="1" applyProtection="1">
      <alignment horizontal="center" wrapText="1"/>
      <protection locked="0"/>
    </xf>
    <xf numFmtId="0" fontId="32" fillId="8" borderId="36" xfId="4" applyBorder="1" applyAlignment="1" applyProtection="1">
      <alignment horizontal="center" wrapText="1"/>
      <protection locked="0"/>
    </xf>
    <xf numFmtId="0" fontId="32" fillId="8" borderId="42" xfId="4" applyBorder="1" applyAlignment="1" applyProtection="1">
      <alignment horizontal="center" wrapText="1"/>
      <protection locked="0"/>
    </xf>
    <xf numFmtId="0" fontId="39" fillId="8" borderId="29" xfId="4" applyFont="1" applyBorder="1" applyAlignment="1" applyProtection="1">
      <alignment horizontal="center" vertical="center" wrapText="1"/>
      <protection locked="0"/>
    </xf>
    <xf numFmtId="0" fontId="39" fillId="8" borderId="51" xfId="4" applyFont="1" applyBorder="1" applyAlignment="1" applyProtection="1">
      <alignment horizontal="center" vertical="center" wrapText="1"/>
      <protection locked="0"/>
    </xf>
    <xf numFmtId="0" fontId="39" fillId="12" borderId="29" xfId="4" applyFont="1" applyFill="1" applyBorder="1" applyAlignment="1" applyProtection="1">
      <alignment horizontal="center" vertical="center" wrapText="1"/>
      <protection locked="0"/>
    </xf>
    <xf numFmtId="0" fontId="39" fillId="12" borderId="51" xfId="4" applyFont="1" applyFill="1" applyBorder="1" applyAlignment="1" applyProtection="1">
      <alignment horizontal="center" vertical="center" wrapText="1"/>
      <protection locked="0"/>
    </xf>
    <xf numFmtId="0" fontId="39" fillId="12" borderId="39" xfId="4" applyFont="1" applyFill="1" applyBorder="1" applyAlignment="1" applyProtection="1">
      <alignment horizontal="center" vertical="center"/>
      <protection locked="0"/>
    </xf>
    <xf numFmtId="0" fontId="39" fillId="12" borderId="58" xfId="4" applyFont="1" applyFill="1" applyBorder="1" applyAlignment="1" applyProtection="1">
      <alignment horizontal="center" vertical="center"/>
      <protection locked="0"/>
    </xf>
    <xf numFmtId="0" fontId="39" fillId="8" borderId="39" xfId="4" applyFont="1" applyBorder="1" applyAlignment="1" applyProtection="1">
      <alignment horizontal="center" vertical="center"/>
      <protection locked="0"/>
    </xf>
    <xf numFmtId="0" fontId="39" fillId="8" borderId="58" xfId="4" applyFont="1" applyBorder="1" applyAlignment="1" applyProtection="1">
      <alignment horizontal="center" vertical="center"/>
      <protection locked="0"/>
    </xf>
    <xf numFmtId="0" fontId="0" fillId="10" borderId="53"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21" fillId="3" borderId="19"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50" xfId="0" applyFont="1" applyFill="1" applyBorder="1" applyAlignment="1">
      <alignment horizontal="center" vertical="center"/>
    </xf>
    <xf numFmtId="0" fontId="29" fillId="2" borderId="54" xfId="0" applyFont="1" applyFill="1" applyBorder="1" applyAlignment="1">
      <alignment horizontal="center" vertical="center"/>
    </xf>
    <xf numFmtId="0" fontId="13" fillId="3" borderId="18" xfId="0" applyFont="1" applyFill="1" applyBorder="1" applyAlignment="1">
      <alignment horizontal="center" vertical="top" wrapText="1"/>
    </xf>
    <xf numFmtId="0" fontId="13" fillId="3" borderId="19" xfId="0" applyFont="1" applyFill="1" applyBorder="1" applyAlignment="1">
      <alignment horizontal="center" vertical="top" wrapText="1"/>
    </xf>
    <xf numFmtId="0" fontId="19" fillId="3" borderId="19" xfId="0" applyFont="1" applyFill="1" applyBorder="1" applyAlignment="1">
      <alignment horizontal="center" vertical="top" wrapText="1"/>
    </xf>
    <xf numFmtId="0" fontId="17" fillId="3" borderId="23" xfId="1" applyFill="1" applyBorder="1" applyAlignment="1" applyProtection="1">
      <alignment horizontal="center" vertical="top" wrapText="1"/>
    </xf>
    <xf numFmtId="0" fontId="17" fillId="3" borderId="24" xfId="1" applyFill="1" applyBorder="1" applyAlignment="1" applyProtection="1">
      <alignment horizontal="center" vertical="top" wrapText="1"/>
    </xf>
    <xf numFmtId="0" fontId="33" fillId="0" borderId="0" xfId="0" applyFont="1" applyAlignment="1">
      <alignment horizontal="left"/>
    </xf>
  </cellXfs>
  <cellStyles count="9">
    <cellStyle name="Bad" xfId="3" builtinId="27"/>
    <cellStyle name="Comma" xfId="7" builtinId="3"/>
    <cellStyle name="Comma 2" xfId="6" xr:uid="{0348D1E7-7C33-4D3E-A9EB-1EF171512FE7}"/>
    <cellStyle name="Comma 3" xfId="5" xr:uid="{18BAE8D0-9834-4632-82D3-991D0F20E0AF}"/>
    <cellStyle name="Good" xfId="2" builtinId="26"/>
    <cellStyle name="Hyperlink" xfId="1" builtinId="8"/>
    <cellStyle name="Neutral" xfId="4" builtinId="28"/>
    <cellStyle name="Normal" xfId="0" builtinId="0"/>
    <cellStyle name="Normal 2" xfId="8" xr:uid="{E730FE6B-23DE-45EA-B8E7-8B65BF4809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790575</xdr:colOff>
      <xdr:row>0</xdr:row>
      <xdr:rowOff>152400</xdr:rowOff>
    </xdr:from>
    <xdr:to>
      <xdr:col>2</xdr:col>
      <xdr:colOff>1057275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930275" y="152400"/>
          <a:ext cx="1041400" cy="1044575"/>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342900</xdr:colOff>
      <xdr:row>3</xdr:row>
      <xdr:rowOff>190500</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193675"/>
          <a:ext cx="1085850" cy="587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600-000006000000}"/>
                </a:ext>
              </a:extLst>
            </xdr:cNvPr>
            <xdr:cNvGrpSpPr>
              <a:grpSpLocks/>
            </xdr:cNvGrpSpPr>
          </xdr:nvGrpSpPr>
          <xdr:grpSpPr bwMode="auto">
            <a:xfrm>
              <a:off x="3225799" y="27311350"/>
              <a:ext cx="1219201" cy="1809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6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6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1479550</xdr:colOff>
      <xdr:row>4</xdr:row>
      <xdr:rowOff>57150</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228600"/>
          <a:ext cx="1409700" cy="1009650"/>
        </a:xfrm>
        <a:prstGeom prst="rect">
          <a:avLst/>
        </a:prstGeom>
        <a:noFill/>
        <a:ln w="9525">
          <a:noFill/>
          <a:miter lim="800000"/>
          <a:headEnd/>
          <a:tailEnd/>
        </a:ln>
      </xdr:spPr>
    </xdr:pic>
    <xdr:clientData/>
  </xdr:twoCellAnchor>
  <xdr:twoCellAnchor editAs="oneCell">
    <xdr:from>
      <xdr:col>1</xdr:col>
      <xdr:colOff>19050</xdr:colOff>
      <xdr:row>1</xdr:row>
      <xdr:rowOff>38100</xdr:rowOff>
    </xdr:from>
    <xdr:to>
      <xdr:col>1</xdr:col>
      <xdr:colOff>1479550</xdr:colOff>
      <xdr:row>4</xdr:row>
      <xdr:rowOff>57150</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228600"/>
          <a:ext cx="1409700" cy="1009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daptation-fund.org/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limatechange-eg.org/" TargetMode="External"/><Relationship Id="rId2" Type="http://schemas.openxmlformats.org/officeDocument/2006/relationships/hyperlink" Target="mailto:othmanelshiakh@gmail.com" TargetMode="External"/><Relationship Id="rId1" Type="http://schemas.openxmlformats.org/officeDocument/2006/relationships/hyperlink" Target="mailto:ithar.khalil@wf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ozayen2004@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thar.khalil@wfp.org" TargetMode="External"/><Relationship Id="rId1" Type="http://schemas.openxmlformats.org/officeDocument/2006/relationships/hyperlink" Target="mailto:eabdallah@yahoo.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22B6-6F1A-4321-9DD5-5760B1613313}">
  <dimension ref="A1:P177"/>
  <sheetViews>
    <sheetView topLeftCell="A5" workbookViewId="0">
      <selection activeCell="C66" sqref="C66"/>
    </sheetView>
  </sheetViews>
  <sheetFormatPr defaultColWidth="102.1796875" defaultRowHeight="14" x14ac:dyDescent="0.3"/>
  <cols>
    <col min="1" max="1" width="2.453125" style="10" customWidth="1"/>
    <col min="2" max="2" width="10.81640625" style="260" customWidth="1"/>
    <col min="3" max="3" width="14.81640625" style="260" customWidth="1"/>
    <col min="4" max="4" width="93.1796875" style="10" customWidth="1"/>
    <col min="5" max="5" width="3.81640625" style="10" customWidth="1"/>
    <col min="6" max="6" width="9.1796875" style="10" customWidth="1"/>
    <col min="7" max="7" width="12.1796875" style="10" customWidth="1"/>
    <col min="8" max="8" width="14.81640625" style="10" hidden="1" customWidth="1"/>
    <col min="9" max="10" width="11.1796875" style="10" hidden="1" customWidth="1"/>
    <col min="11" max="11" width="10.453125" style="10" hidden="1" customWidth="1"/>
    <col min="12" max="12" width="8.1796875" style="10" hidden="1" customWidth="1"/>
    <col min="13" max="13" width="6.81640625" style="10" hidden="1" customWidth="1"/>
    <col min="14" max="14" width="7.453125" style="10" hidden="1" customWidth="1"/>
    <col min="15" max="15" width="10.1796875" style="10" hidden="1" customWidth="1"/>
    <col min="16" max="16" width="12" style="10" hidden="1" customWidth="1"/>
    <col min="17" max="251" width="9.1796875" style="10" customWidth="1"/>
    <col min="252" max="252" width="2.81640625" style="10" customWidth="1"/>
    <col min="253" max="254" width="9.1796875" style="10" customWidth="1"/>
    <col min="255" max="255" width="17.1796875" style="10" customWidth="1"/>
    <col min="256" max="16384" width="102.1796875" style="10"/>
  </cols>
  <sheetData>
    <row r="1" spans="2:16" ht="14.5" thickBot="1" x14ac:dyDescent="0.35"/>
    <row r="2" spans="2:16" ht="14.5" thickBot="1" x14ac:dyDescent="0.35">
      <c r="B2" s="261"/>
      <c r="C2" s="262"/>
      <c r="D2" s="52"/>
      <c r="E2" s="53"/>
    </row>
    <row r="3" spans="2:16" ht="18" thickBot="1" x14ac:dyDescent="0.4">
      <c r="B3" s="263"/>
      <c r="C3" s="264"/>
      <c r="D3" s="265" t="s">
        <v>764</v>
      </c>
      <c r="E3" s="90"/>
    </row>
    <row r="4" spans="2:16" ht="14.5" thickBot="1" x14ac:dyDescent="0.35">
      <c r="B4" s="263"/>
      <c r="C4" s="264"/>
      <c r="D4" s="266"/>
      <c r="E4" s="90"/>
    </row>
    <row r="5" spans="2:16" ht="14.5" thickBot="1" x14ac:dyDescent="0.35">
      <c r="B5" s="263"/>
      <c r="C5" s="267" t="s">
        <v>765</v>
      </c>
      <c r="D5" s="268" t="s">
        <v>894</v>
      </c>
      <c r="E5" s="90"/>
      <c r="F5" s="269"/>
    </row>
    <row r="6" spans="2:16" s="274" customFormat="1" ht="14.5" thickBot="1" x14ac:dyDescent="0.35">
      <c r="B6" s="270"/>
      <c r="C6" s="271"/>
      <c r="D6" s="272"/>
      <c r="E6" s="273"/>
      <c r="G6" s="10"/>
      <c r="H6" s="10"/>
      <c r="I6" s="10"/>
      <c r="J6" s="10"/>
      <c r="K6" s="10"/>
      <c r="L6" s="10"/>
      <c r="M6" s="10"/>
      <c r="N6" s="10"/>
      <c r="O6" s="10"/>
      <c r="P6" s="10"/>
    </row>
    <row r="7" spans="2:16" s="274" customFormat="1" ht="30.75" customHeight="1" thickBot="1" x14ac:dyDescent="0.35">
      <c r="B7" s="270"/>
      <c r="C7" s="275" t="s">
        <v>766</v>
      </c>
      <c r="D7" s="276" t="s">
        <v>767</v>
      </c>
      <c r="E7" s="273"/>
      <c r="G7" s="10"/>
      <c r="H7" s="10"/>
      <c r="I7" s="10"/>
      <c r="J7" s="10"/>
      <c r="K7" s="10"/>
      <c r="L7" s="10"/>
      <c r="M7" s="10"/>
      <c r="N7" s="10"/>
      <c r="O7" s="10"/>
      <c r="P7" s="10"/>
    </row>
    <row r="8" spans="2:16" s="274" customFormat="1" ht="15" hidden="1" customHeight="1" x14ac:dyDescent="0.3">
      <c r="B8" s="263"/>
      <c r="C8" s="264"/>
      <c r="D8" s="266" t="s">
        <v>768</v>
      </c>
      <c r="E8" s="273"/>
      <c r="G8" s="10"/>
      <c r="H8" s="10"/>
      <c r="I8" s="10"/>
      <c r="J8" s="10"/>
      <c r="K8" s="10"/>
      <c r="L8" s="10"/>
      <c r="M8" s="10"/>
      <c r="N8" s="10"/>
      <c r="O8" s="10"/>
      <c r="P8" s="10"/>
    </row>
    <row r="9" spans="2:16" s="274" customFormat="1" hidden="1" x14ac:dyDescent="0.3">
      <c r="B9" s="263"/>
      <c r="C9" s="264"/>
      <c r="D9" s="266"/>
      <c r="E9" s="273"/>
      <c r="G9" s="10"/>
      <c r="H9" s="10"/>
      <c r="I9" s="10"/>
      <c r="J9" s="10"/>
      <c r="K9" s="10"/>
      <c r="L9" s="10"/>
      <c r="M9" s="10"/>
      <c r="N9" s="10"/>
      <c r="O9" s="10"/>
      <c r="P9" s="10"/>
    </row>
    <row r="10" spans="2:16" s="274" customFormat="1" hidden="1" x14ac:dyDescent="0.3">
      <c r="B10" s="263"/>
      <c r="C10" s="264"/>
      <c r="D10" s="266"/>
      <c r="E10" s="273"/>
      <c r="G10" s="10"/>
      <c r="H10" s="10"/>
      <c r="I10" s="10"/>
      <c r="J10" s="10"/>
      <c r="K10" s="10"/>
      <c r="L10" s="10"/>
      <c r="M10" s="10"/>
      <c r="N10" s="10"/>
      <c r="O10" s="10"/>
      <c r="P10" s="10"/>
    </row>
    <row r="11" spans="2:16" s="274" customFormat="1" hidden="1" x14ac:dyDescent="0.3">
      <c r="B11" s="263"/>
      <c r="C11" s="264"/>
      <c r="D11" s="266"/>
      <c r="E11" s="273"/>
      <c r="G11" s="10"/>
      <c r="H11" s="10"/>
      <c r="I11" s="10"/>
      <c r="J11" s="10"/>
      <c r="K11" s="10"/>
      <c r="L11" s="10"/>
      <c r="M11" s="10"/>
      <c r="N11" s="10"/>
      <c r="O11" s="10"/>
      <c r="P11" s="10"/>
    </row>
    <row r="12" spans="2:16" s="274" customFormat="1" ht="14.5" thickBot="1" x14ac:dyDescent="0.35">
      <c r="B12" s="270"/>
      <c r="C12" s="271"/>
      <c r="D12" s="272"/>
      <c r="E12" s="273"/>
      <c r="G12" s="10"/>
      <c r="H12" s="10"/>
      <c r="I12" s="10"/>
      <c r="J12" s="10"/>
      <c r="K12" s="10"/>
      <c r="L12" s="10"/>
      <c r="M12" s="10"/>
      <c r="N12" s="10"/>
      <c r="O12" s="10"/>
      <c r="P12" s="10"/>
    </row>
    <row r="13" spans="2:16" s="274" customFormat="1" ht="233.5" customHeight="1" thickBot="1" x14ac:dyDescent="0.35">
      <c r="B13" s="270"/>
      <c r="C13" s="277" t="s">
        <v>769</v>
      </c>
      <c r="D13" s="276" t="s">
        <v>770</v>
      </c>
      <c r="E13" s="273"/>
      <c r="G13" s="10"/>
      <c r="H13" s="10"/>
      <c r="I13" s="10"/>
      <c r="J13" s="10"/>
      <c r="K13" s="10"/>
      <c r="L13" s="10"/>
      <c r="M13" s="10"/>
      <c r="N13" s="10"/>
      <c r="O13" s="10"/>
      <c r="P13" s="10"/>
    </row>
    <row r="14" spans="2:16" s="274" customFormat="1" ht="14.5" thickBot="1" x14ac:dyDescent="0.35">
      <c r="B14" s="270"/>
      <c r="C14" s="271"/>
      <c r="D14" s="272" t="s">
        <v>750</v>
      </c>
      <c r="E14" s="273"/>
      <c r="G14" s="10"/>
      <c r="H14" s="10" t="s">
        <v>771</v>
      </c>
      <c r="I14" s="10" t="s">
        <v>772</v>
      </c>
      <c r="J14" s="10"/>
      <c r="K14" s="10" t="s">
        <v>773</v>
      </c>
      <c r="L14" s="10" t="s">
        <v>774</v>
      </c>
      <c r="M14" s="10" t="s">
        <v>775</v>
      </c>
      <c r="N14" s="10" t="s">
        <v>776</v>
      </c>
      <c r="O14" s="10" t="s">
        <v>777</v>
      </c>
      <c r="P14" s="10" t="s">
        <v>778</v>
      </c>
    </row>
    <row r="15" spans="2:16" s="274" customFormat="1" x14ac:dyDescent="0.3">
      <c r="B15" s="270"/>
      <c r="C15" s="278" t="s">
        <v>779</v>
      </c>
      <c r="D15" s="279"/>
      <c r="E15" s="273"/>
      <c r="G15" s="10"/>
      <c r="H15" s="280" t="s">
        <v>780</v>
      </c>
      <c r="I15" s="10" t="s">
        <v>781</v>
      </c>
      <c r="J15" s="10" t="s">
        <v>0</v>
      </c>
      <c r="K15" s="10" t="s">
        <v>782</v>
      </c>
      <c r="L15" s="10">
        <v>1</v>
      </c>
      <c r="M15" s="10">
        <v>1</v>
      </c>
      <c r="N15" s="10" t="s">
        <v>783</v>
      </c>
      <c r="O15" s="10" t="s">
        <v>784</v>
      </c>
      <c r="P15" s="10" t="s">
        <v>785</v>
      </c>
    </row>
    <row r="16" spans="2:16" s="274" customFormat="1" ht="29.25" customHeight="1" x14ac:dyDescent="0.3">
      <c r="B16" s="373" t="s">
        <v>786</v>
      </c>
      <c r="C16" s="375"/>
      <c r="D16" s="281" t="s">
        <v>787</v>
      </c>
      <c r="E16" s="273"/>
      <c r="G16" s="10"/>
      <c r="H16" s="280" t="s">
        <v>1</v>
      </c>
      <c r="I16" s="10" t="s">
        <v>788</v>
      </c>
      <c r="J16" s="10" t="s">
        <v>2</v>
      </c>
      <c r="K16" s="10" t="s">
        <v>789</v>
      </c>
      <c r="L16" s="10">
        <v>2</v>
      </c>
      <c r="M16" s="10">
        <v>2</v>
      </c>
      <c r="N16" s="10" t="s">
        <v>704</v>
      </c>
      <c r="O16" s="10" t="s">
        <v>790</v>
      </c>
      <c r="P16" s="10" t="s">
        <v>791</v>
      </c>
    </row>
    <row r="17" spans="2:16" s="274" customFormat="1" x14ac:dyDescent="0.3">
      <c r="B17" s="270"/>
      <c r="C17" s="278" t="s">
        <v>792</v>
      </c>
      <c r="D17" s="281" t="s">
        <v>793</v>
      </c>
      <c r="E17" s="273"/>
      <c r="G17" s="10"/>
      <c r="H17" s="280" t="s">
        <v>3</v>
      </c>
      <c r="I17" s="10" t="s">
        <v>794</v>
      </c>
      <c r="J17" s="10"/>
      <c r="K17" s="10" t="s">
        <v>795</v>
      </c>
      <c r="L17" s="10">
        <v>3</v>
      </c>
      <c r="M17" s="10">
        <v>3</v>
      </c>
      <c r="N17" s="10" t="s">
        <v>796</v>
      </c>
      <c r="O17" s="10" t="s">
        <v>797</v>
      </c>
      <c r="P17" s="10" t="s">
        <v>798</v>
      </c>
    </row>
    <row r="18" spans="2:16" s="274" customFormat="1" ht="14.5" thickBot="1" x14ac:dyDescent="0.35">
      <c r="B18" s="282"/>
      <c r="C18" s="277" t="s">
        <v>799</v>
      </c>
      <c r="D18" s="283" t="s">
        <v>800</v>
      </c>
      <c r="E18" s="273"/>
      <c r="G18" s="10"/>
      <c r="H18" s="280" t="s">
        <v>4</v>
      </c>
      <c r="I18" s="10"/>
      <c r="J18" s="10"/>
      <c r="K18" s="10" t="s">
        <v>801</v>
      </c>
      <c r="L18" s="10">
        <v>5</v>
      </c>
      <c r="M18" s="10">
        <v>5</v>
      </c>
      <c r="N18" s="10" t="s">
        <v>802</v>
      </c>
      <c r="O18" s="10" t="s">
        <v>803</v>
      </c>
      <c r="P18" s="10" t="s">
        <v>804</v>
      </c>
    </row>
    <row r="19" spans="2:16" s="274" customFormat="1" ht="44.25" customHeight="1" thickBot="1" x14ac:dyDescent="0.35">
      <c r="B19" s="376" t="s">
        <v>805</v>
      </c>
      <c r="C19" s="377"/>
      <c r="D19" s="284" t="s">
        <v>806</v>
      </c>
      <c r="E19" s="273"/>
      <c r="G19" s="10"/>
      <c r="H19" s="280" t="s">
        <v>5</v>
      </c>
      <c r="I19" s="10"/>
      <c r="J19" s="10"/>
      <c r="K19" s="10" t="s">
        <v>807</v>
      </c>
      <c r="L19" s="10"/>
      <c r="M19" s="10"/>
      <c r="N19" s="10"/>
      <c r="O19" s="10" t="s">
        <v>808</v>
      </c>
      <c r="P19" s="10" t="s">
        <v>809</v>
      </c>
    </row>
    <row r="20" spans="2:16" s="274" customFormat="1" x14ac:dyDescent="0.3">
      <c r="B20" s="270"/>
      <c r="C20" s="277"/>
      <c r="D20" s="272"/>
      <c r="E20" s="90"/>
      <c r="F20" s="280"/>
      <c r="G20" s="10"/>
      <c r="H20" s="10"/>
      <c r="J20" s="10"/>
      <c r="K20" s="10"/>
      <c r="L20" s="10"/>
      <c r="M20" s="10" t="s">
        <v>810</v>
      </c>
      <c r="N20" s="10" t="s">
        <v>811</v>
      </c>
    </row>
    <row r="21" spans="2:16" s="274" customFormat="1" x14ac:dyDescent="0.3">
      <c r="B21" s="270"/>
      <c r="C21" s="267" t="s">
        <v>812</v>
      </c>
      <c r="D21" s="272"/>
      <c r="E21" s="90"/>
      <c r="F21" s="280"/>
      <c r="G21" s="10"/>
      <c r="H21" s="10"/>
      <c r="J21" s="10"/>
      <c r="K21" s="10"/>
      <c r="L21" s="10"/>
      <c r="M21" s="10" t="s">
        <v>813</v>
      </c>
      <c r="N21" s="10" t="s">
        <v>814</v>
      </c>
    </row>
    <row r="22" spans="2:16" s="274" customFormat="1" ht="14.5" thickBot="1" x14ac:dyDescent="0.35">
      <c r="B22" s="270"/>
      <c r="C22" s="285" t="s">
        <v>815</v>
      </c>
      <c r="D22" s="272"/>
      <c r="E22" s="273"/>
      <c r="G22" s="10"/>
      <c r="H22" s="280" t="s">
        <v>816</v>
      </c>
      <c r="I22" s="10"/>
      <c r="J22" s="10"/>
      <c r="L22" s="10"/>
      <c r="M22" s="10"/>
      <c r="N22" s="10"/>
      <c r="O22" s="10" t="s">
        <v>817</v>
      </c>
      <c r="P22" s="10" t="s">
        <v>818</v>
      </c>
    </row>
    <row r="23" spans="2:16" s="274" customFormat="1" x14ac:dyDescent="0.3">
      <c r="B23" s="373" t="s">
        <v>819</v>
      </c>
      <c r="C23" s="375"/>
      <c r="D23" s="378" t="s">
        <v>820</v>
      </c>
      <c r="E23" s="273"/>
      <c r="G23" s="10"/>
      <c r="H23" s="280"/>
      <c r="I23" s="10"/>
      <c r="J23" s="10"/>
      <c r="L23" s="10"/>
      <c r="M23" s="10"/>
      <c r="N23" s="10"/>
      <c r="O23" s="10"/>
      <c r="P23" s="10"/>
    </row>
    <row r="24" spans="2:16" s="274" customFormat="1" ht="4.5" customHeight="1" x14ac:dyDescent="0.3">
      <c r="B24" s="373"/>
      <c r="C24" s="375"/>
      <c r="D24" s="379"/>
      <c r="E24" s="273"/>
      <c r="G24" s="10"/>
      <c r="H24" s="280"/>
      <c r="I24" s="10"/>
      <c r="J24" s="10"/>
      <c r="L24" s="10"/>
      <c r="M24" s="10"/>
      <c r="N24" s="10"/>
      <c r="O24" s="10"/>
      <c r="P24" s="10"/>
    </row>
    <row r="25" spans="2:16" s="274" customFormat="1" ht="34" customHeight="1" x14ac:dyDescent="0.3">
      <c r="B25" s="373" t="s">
        <v>821</v>
      </c>
      <c r="C25" s="375"/>
      <c r="D25" s="286" t="s">
        <v>822</v>
      </c>
      <c r="E25" s="273"/>
      <c r="F25" s="10"/>
      <c r="G25" s="280"/>
      <c r="H25" s="10"/>
      <c r="I25" s="10"/>
      <c r="K25" s="10"/>
      <c r="L25" s="10"/>
      <c r="M25" s="10"/>
      <c r="N25" s="10" t="s">
        <v>823</v>
      </c>
      <c r="O25" s="10" t="s">
        <v>824</v>
      </c>
    </row>
    <row r="26" spans="2:16" s="274" customFormat="1" x14ac:dyDescent="0.3">
      <c r="B26" s="373" t="s">
        <v>825</v>
      </c>
      <c r="C26" s="375"/>
      <c r="D26" s="286" t="s">
        <v>826</v>
      </c>
      <c r="E26" s="273"/>
      <c r="F26" s="10"/>
      <c r="G26" s="280"/>
      <c r="H26" s="10"/>
      <c r="I26" s="10"/>
      <c r="K26" s="10"/>
      <c r="L26" s="10"/>
      <c r="M26" s="10"/>
      <c r="N26" s="10" t="s">
        <v>827</v>
      </c>
      <c r="O26" s="10" t="s">
        <v>828</v>
      </c>
    </row>
    <row r="27" spans="2:16" s="274" customFormat="1" ht="28.5" hidden="1" customHeight="1" x14ac:dyDescent="0.3">
      <c r="B27" s="373" t="s">
        <v>829</v>
      </c>
      <c r="C27" s="375"/>
      <c r="D27" s="286" t="s">
        <v>830</v>
      </c>
      <c r="E27" s="287"/>
      <c r="F27" s="10"/>
      <c r="G27" s="280"/>
      <c r="H27" s="10"/>
      <c r="I27" s="10"/>
      <c r="J27" s="10"/>
      <c r="K27" s="10"/>
      <c r="L27" s="10"/>
      <c r="M27" s="10"/>
      <c r="N27" s="10"/>
      <c r="O27" s="10"/>
    </row>
    <row r="28" spans="2:16" s="274" customFormat="1" ht="14.5" hidden="1" x14ac:dyDescent="0.35">
      <c r="B28" s="270"/>
      <c r="C28" s="278" t="s">
        <v>831</v>
      </c>
      <c r="D28" s="288" t="s">
        <v>832</v>
      </c>
      <c r="E28" s="273"/>
      <c r="F28" s="10"/>
      <c r="G28" s="280"/>
      <c r="H28" s="10"/>
      <c r="I28" s="10"/>
      <c r="J28" s="10"/>
      <c r="K28" s="10"/>
      <c r="L28" s="10"/>
      <c r="M28" s="10"/>
      <c r="N28" s="10"/>
      <c r="O28" s="10"/>
    </row>
    <row r="29" spans="2:16" s="274" customFormat="1" ht="9.65" customHeight="1" x14ac:dyDescent="0.3">
      <c r="B29" s="270"/>
      <c r="C29" s="271"/>
      <c r="D29" s="289"/>
      <c r="E29" s="273"/>
      <c r="F29" s="10"/>
      <c r="G29" s="280"/>
      <c r="H29" s="10"/>
      <c r="I29" s="10"/>
      <c r="J29" s="10"/>
      <c r="K29" s="10"/>
      <c r="L29" s="10"/>
      <c r="M29" s="10"/>
      <c r="N29" s="10"/>
      <c r="O29" s="10"/>
    </row>
    <row r="30" spans="2:16" s="274" customFormat="1" ht="19.5" customHeight="1" thickBot="1" x14ac:dyDescent="0.35">
      <c r="B30" s="270"/>
      <c r="C30" s="271"/>
      <c r="D30" s="290" t="s">
        <v>833</v>
      </c>
      <c r="E30" s="273"/>
      <c r="G30" s="10"/>
      <c r="H30" s="280" t="s">
        <v>834</v>
      </c>
      <c r="I30" s="10"/>
      <c r="J30" s="10"/>
      <c r="K30" s="10"/>
      <c r="L30" s="10"/>
      <c r="M30" s="10"/>
      <c r="N30" s="10"/>
      <c r="O30" s="10"/>
      <c r="P30" s="10"/>
    </row>
    <row r="31" spans="2:16" s="274" customFormat="1" ht="409.6" customHeight="1" thickBot="1" x14ac:dyDescent="0.35">
      <c r="B31" s="270"/>
      <c r="C31" s="271"/>
      <c r="D31" s="291" t="s">
        <v>835</v>
      </c>
      <c r="E31" s="273"/>
      <c r="F31" s="292"/>
      <c r="G31" s="10"/>
      <c r="H31" s="280" t="s">
        <v>6</v>
      </c>
      <c r="I31" s="10"/>
      <c r="J31" s="10"/>
      <c r="K31" s="10"/>
      <c r="L31" s="10"/>
      <c r="M31" s="10"/>
      <c r="N31" s="10"/>
      <c r="O31" s="10"/>
      <c r="P31" s="10"/>
    </row>
    <row r="32" spans="2:16" s="274" customFormat="1" ht="32.25" customHeight="1" thickBot="1" x14ac:dyDescent="0.35">
      <c r="B32" s="373" t="s">
        <v>836</v>
      </c>
      <c r="C32" s="374"/>
      <c r="D32" s="272"/>
      <c r="E32" s="273"/>
      <c r="G32" s="10"/>
      <c r="H32" s="280" t="s">
        <v>837</v>
      </c>
      <c r="I32" s="10"/>
      <c r="J32" s="10"/>
      <c r="K32" s="10"/>
      <c r="L32" s="10"/>
      <c r="M32" s="10"/>
      <c r="N32" s="10"/>
      <c r="O32" s="10"/>
      <c r="P32" s="10"/>
    </row>
    <row r="33" spans="1:16" s="274" customFormat="1" ht="36.65" customHeight="1" thickBot="1" x14ac:dyDescent="0.35">
      <c r="B33" s="270"/>
      <c r="C33" s="271"/>
      <c r="D33" s="293" t="s">
        <v>838</v>
      </c>
      <c r="E33" s="273"/>
      <c r="G33" s="10"/>
      <c r="H33" s="280" t="s">
        <v>839</v>
      </c>
      <c r="I33" s="10"/>
      <c r="J33" s="10"/>
      <c r="K33" s="10"/>
      <c r="L33" s="10"/>
      <c r="M33" s="10"/>
      <c r="N33" s="10"/>
      <c r="O33" s="10"/>
      <c r="P33" s="10"/>
    </row>
    <row r="34" spans="1:16" s="274" customFormat="1" x14ac:dyDescent="0.3">
      <c r="B34" s="270"/>
      <c r="C34" s="271"/>
      <c r="D34" s="272"/>
      <c r="E34" s="273"/>
      <c r="F34" s="292"/>
      <c r="G34" s="10"/>
      <c r="H34" s="280" t="s">
        <v>840</v>
      </c>
      <c r="I34" s="10"/>
      <c r="J34" s="10"/>
      <c r="K34" s="10"/>
      <c r="L34" s="10"/>
      <c r="M34" s="10"/>
      <c r="N34" s="10"/>
      <c r="O34" s="10"/>
      <c r="P34" s="10"/>
    </row>
    <row r="35" spans="1:16" s="274" customFormat="1" x14ac:dyDescent="0.3">
      <c r="B35" s="270"/>
      <c r="C35" s="294" t="s">
        <v>841</v>
      </c>
      <c r="D35" s="272"/>
      <c r="E35" s="273"/>
      <c r="G35" s="10"/>
      <c r="H35" s="280" t="s">
        <v>7</v>
      </c>
      <c r="I35" s="10"/>
      <c r="J35" s="10"/>
      <c r="K35" s="10"/>
      <c r="L35" s="10"/>
      <c r="M35" s="10"/>
      <c r="N35" s="10"/>
      <c r="O35" s="10"/>
      <c r="P35" s="10"/>
    </row>
    <row r="36" spans="1:16" s="274" customFormat="1" ht="31.5" customHeight="1" thickBot="1" x14ac:dyDescent="0.35">
      <c r="B36" s="373" t="s">
        <v>842</v>
      </c>
      <c r="C36" s="374"/>
      <c r="D36" s="272"/>
      <c r="E36" s="273"/>
      <c r="G36" s="10"/>
      <c r="H36" s="280" t="s">
        <v>8</v>
      </c>
      <c r="I36" s="10"/>
      <c r="J36" s="10"/>
      <c r="K36" s="10"/>
      <c r="L36" s="10"/>
      <c r="M36" s="10"/>
      <c r="N36" s="10"/>
      <c r="O36" s="10"/>
      <c r="P36" s="10"/>
    </row>
    <row r="37" spans="1:16" s="274" customFormat="1" x14ac:dyDescent="0.3">
      <c r="B37" s="270"/>
      <c r="C37" s="271" t="s">
        <v>9</v>
      </c>
      <c r="D37" s="295" t="s">
        <v>843</v>
      </c>
      <c r="E37" s="273"/>
      <c r="G37" s="10"/>
      <c r="H37" s="280" t="s">
        <v>10</v>
      </c>
      <c r="I37" s="10"/>
      <c r="J37" s="10"/>
      <c r="K37" s="10"/>
      <c r="L37" s="10"/>
      <c r="M37" s="10"/>
      <c r="N37" s="10"/>
      <c r="O37" s="10"/>
      <c r="P37" s="10"/>
    </row>
    <row r="38" spans="1:16" s="274" customFormat="1" ht="14.5" x14ac:dyDescent="0.35">
      <c r="B38" s="270"/>
      <c r="C38" s="271" t="s">
        <v>11</v>
      </c>
      <c r="D38" s="296" t="s">
        <v>844</v>
      </c>
      <c r="E38" s="273"/>
      <c r="G38" s="10"/>
      <c r="H38" s="280" t="s">
        <v>12</v>
      </c>
      <c r="I38" s="10"/>
      <c r="J38" s="10"/>
      <c r="K38" s="10"/>
      <c r="L38" s="10"/>
      <c r="M38" s="10"/>
      <c r="N38" s="10"/>
      <c r="O38" s="10"/>
      <c r="P38" s="10"/>
    </row>
    <row r="39" spans="1:16" s="274" customFormat="1" ht="14.5" thickBot="1" x14ac:dyDescent="0.35">
      <c r="B39" s="270"/>
      <c r="C39" s="271" t="s">
        <v>845</v>
      </c>
      <c r="D39" s="297"/>
      <c r="E39" s="273"/>
      <c r="G39" s="10"/>
      <c r="H39" s="280" t="s">
        <v>13</v>
      </c>
      <c r="I39" s="10"/>
      <c r="J39" s="10"/>
      <c r="K39" s="10"/>
      <c r="L39" s="10"/>
      <c r="M39" s="10"/>
      <c r="N39" s="10"/>
      <c r="O39" s="10"/>
      <c r="P39" s="10"/>
    </row>
    <row r="40" spans="1:16" s="274" customFormat="1" ht="15" customHeight="1" thickBot="1" x14ac:dyDescent="0.35">
      <c r="B40" s="270"/>
      <c r="C40" s="278" t="s">
        <v>846</v>
      </c>
      <c r="D40" s="272"/>
      <c r="E40" s="273"/>
      <c r="G40" s="10"/>
      <c r="H40" s="280" t="s">
        <v>14</v>
      </c>
      <c r="I40" s="10"/>
      <c r="J40" s="10"/>
      <c r="K40" s="10"/>
      <c r="L40" s="10"/>
      <c r="M40" s="10"/>
      <c r="N40" s="10"/>
      <c r="O40" s="10"/>
      <c r="P40" s="10"/>
    </row>
    <row r="41" spans="1:16" s="274" customFormat="1" ht="28" x14ac:dyDescent="0.3">
      <c r="B41" s="270"/>
      <c r="C41" s="271" t="s">
        <v>9</v>
      </c>
      <c r="D41" s="298" t="s">
        <v>847</v>
      </c>
      <c r="E41" s="273"/>
      <c r="F41" s="269"/>
      <c r="G41" s="10"/>
      <c r="H41" s="280" t="s">
        <v>518</v>
      </c>
      <c r="I41" s="10"/>
      <c r="J41" s="10"/>
      <c r="K41" s="10"/>
      <c r="L41" s="10"/>
      <c r="M41" s="10"/>
      <c r="N41" s="10"/>
      <c r="O41" s="10"/>
      <c r="P41" s="10"/>
    </row>
    <row r="42" spans="1:16" s="274" customFormat="1" ht="14.5" x14ac:dyDescent="0.35">
      <c r="B42" s="270"/>
      <c r="C42" s="271" t="s">
        <v>11</v>
      </c>
      <c r="D42" s="296" t="s">
        <v>674</v>
      </c>
      <c r="E42" s="273"/>
      <c r="G42" s="10"/>
      <c r="H42" s="280" t="s">
        <v>15</v>
      </c>
      <c r="I42" s="10"/>
      <c r="J42" s="10"/>
      <c r="K42" s="10"/>
      <c r="L42" s="10"/>
      <c r="M42" s="10"/>
      <c r="N42" s="10"/>
      <c r="O42" s="10"/>
      <c r="P42" s="10"/>
    </row>
    <row r="43" spans="1:16" s="274" customFormat="1" ht="14.5" thickBot="1" x14ac:dyDescent="0.35">
      <c r="B43" s="270"/>
      <c r="C43" s="271" t="s">
        <v>845</v>
      </c>
      <c r="D43" s="297"/>
      <c r="E43" s="273"/>
      <c r="G43" s="10"/>
      <c r="H43" s="280" t="s">
        <v>16</v>
      </c>
      <c r="I43" s="10"/>
      <c r="J43" s="10"/>
      <c r="K43" s="10"/>
      <c r="L43" s="10"/>
      <c r="M43" s="10"/>
      <c r="N43" s="10"/>
      <c r="O43" s="10"/>
      <c r="P43" s="10"/>
    </row>
    <row r="44" spans="1:16" s="274" customFormat="1" ht="14.5" thickBot="1" x14ac:dyDescent="0.35">
      <c r="B44" s="270"/>
      <c r="C44" s="278" t="s">
        <v>158</v>
      </c>
      <c r="D44" s="272"/>
      <c r="E44" s="273"/>
      <c r="G44" s="10"/>
      <c r="H44" s="280" t="s">
        <v>17</v>
      </c>
      <c r="I44" s="10"/>
      <c r="J44" s="10"/>
      <c r="K44" s="10"/>
      <c r="L44" s="10"/>
      <c r="M44" s="10"/>
      <c r="N44" s="10"/>
      <c r="O44" s="10"/>
      <c r="P44" s="10"/>
    </row>
    <row r="45" spans="1:16" s="274" customFormat="1" x14ac:dyDescent="0.3">
      <c r="B45" s="270"/>
      <c r="C45" s="271" t="s">
        <v>9</v>
      </c>
      <c r="D45" s="299" t="s">
        <v>848</v>
      </c>
      <c r="E45" s="273"/>
      <c r="G45" s="10"/>
      <c r="H45" s="280" t="s">
        <v>18</v>
      </c>
      <c r="I45" s="10"/>
      <c r="J45" s="10"/>
      <c r="K45" s="10"/>
      <c r="L45" s="10"/>
      <c r="M45" s="10"/>
      <c r="N45" s="10"/>
      <c r="O45" s="10"/>
      <c r="P45" s="10"/>
    </row>
    <row r="46" spans="1:16" s="274" customFormat="1" ht="14.5" x14ac:dyDescent="0.35">
      <c r="B46" s="270"/>
      <c r="C46" s="271" t="s">
        <v>11</v>
      </c>
      <c r="D46" s="300" t="s">
        <v>718</v>
      </c>
      <c r="E46" s="273"/>
      <c r="G46" s="10"/>
      <c r="H46" s="280" t="s">
        <v>849</v>
      </c>
      <c r="I46" s="10"/>
      <c r="J46" s="10"/>
      <c r="K46" s="10"/>
      <c r="L46" s="10"/>
      <c r="M46" s="10"/>
      <c r="N46" s="10"/>
      <c r="O46" s="10"/>
      <c r="P46" s="10"/>
    </row>
    <row r="47" spans="1:16" ht="14.5" thickBot="1" x14ac:dyDescent="0.35">
      <c r="A47" s="274"/>
      <c r="B47" s="270"/>
      <c r="C47" s="271" t="s">
        <v>845</v>
      </c>
      <c r="D47" s="301"/>
      <c r="E47" s="273"/>
      <c r="H47" s="280" t="s">
        <v>850</v>
      </c>
    </row>
    <row r="48" spans="1:16" ht="14.5" thickBot="1" x14ac:dyDescent="0.35">
      <c r="B48" s="270"/>
      <c r="C48" s="278" t="s">
        <v>851</v>
      </c>
      <c r="D48" s="272"/>
      <c r="E48" s="273"/>
      <c r="H48" s="280" t="s">
        <v>852</v>
      </c>
    </row>
    <row r="49" spans="2:8" ht="28" x14ac:dyDescent="0.3">
      <c r="B49" s="270"/>
      <c r="C49" s="271" t="s">
        <v>9</v>
      </c>
      <c r="D49" s="298" t="s">
        <v>853</v>
      </c>
      <c r="E49" s="273"/>
      <c r="H49" s="280" t="s">
        <v>19</v>
      </c>
    </row>
    <row r="50" spans="2:8" ht="14.5" x14ac:dyDescent="0.35">
      <c r="B50" s="270"/>
      <c r="C50" s="271" t="s">
        <v>11</v>
      </c>
      <c r="D50" s="296" t="s">
        <v>854</v>
      </c>
      <c r="E50" s="273"/>
      <c r="H50" s="280" t="s">
        <v>855</v>
      </c>
    </row>
    <row r="51" spans="2:8" ht="14.5" thickBot="1" x14ac:dyDescent="0.35">
      <c r="B51" s="270"/>
      <c r="C51" s="271" t="s">
        <v>845</v>
      </c>
      <c r="D51" s="297"/>
      <c r="E51" s="273"/>
      <c r="H51" s="280" t="s">
        <v>20</v>
      </c>
    </row>
    <row r="52" spans="2:8" ht="14.5" thickBot="1" x14ac:dyDescent="0.35">
      <c r="B52" s="270"/>
      <c r="C52" s="278" t="s">
        <v>851</v>
      </c>
      <c r="D52" s="272"/>
      <c r="E52" s="273"/>
      <c r="H52" s="280" t="s">
        <v>856</v>
      </c>
    </row>
    <row r="53" spans="2:8" x14ac:dyDescent="0.3">
      <c r="B53" s="270"/>
      <c r="C53" s="271" t="s">
        <v>9</v>
      </c>
      <c r="D53" s="295"/>
      <c r="E53" s="273"/>
      <c r="H53" s="280" t="s">
        <v>21</v>
      </c>
    </row>
    <row r="54" spans="2:8" x14ac:dyDescent="0.3">
      <c r="B54" s="270"/>
      <c r="C54" s="271" t="s">
        <v>11</v>
      </c>
      <c r="D54" s="302"/>
      <c r="E54" s="273"/>
      <c r="H54" s="280" t="s">
        <v>22</v>
      </c>
    </row>
    <row r="55" spans="2:8" ht="14.5" thickBot="1" x14ac:dyDescent="0.35">
      <c r="B55" s="270"/>
      <c r="C55" s="271" t="s">
        <v>845</v>
      </c>
      <c r="D55" s="297"/>
      <c r="E55" s="273"/>
      <c r="H55" s="280" t="s">
        <v>23</v>
      </c>
    </row>
    <row r="56" spans="2:8" ht="14.5" thickBot="1" x14ac:dyDescent="0.35">
      <c r="B56" s="270"/>
      <c r="C56" s="278" t="s">
        <v>851</v>
      </c>
      <c r="D56" s="272"/>
      <c r="E56" s="273"/>
      <c r="H56" s="280" t="s">
        <v>857</v>
      </c>
    </row>
    <row r="57" spans="2:8" x14ac:dyDescent="0.3">
      <c r="B57" s="270"/>
      <c r="C57" s="271" t="s">
        <v>9</v>
      </c>
      <c r="D57" s="295"/>
      <c r="E57" s="273"/>
      <c r="H57" s="280" t="s">
        <v>24</v>
      </c>
    </row>
    <row r="58" spans="2:8" x14ac:dyDescent="0.3">
      <c r="B58" s="270"/>
      <c r="C58" s="271" t="s">
        <v>11</v>
      </c>
      <c r="D58" s="302"/>
      <c r="E58" s="273"/>
      <c r="H58" s="280" t="s">
        <v>25</v>
      </c>
    </row>
    <row r="59" spans="2:8" ht="14.5" thickBot="1" x14ac:dyDescent="0.35">
      <c r="B59" s="270"/>
      <c r="C59" s="271" t="s">
        <v>845</v>
      </c>
      <c r="D59" s="297"/>
      <c r="E59" s="273"/>
      <c r="H59" s="280" t="s">
        <v>26</v>
      </c>
    </row>
    <row r="60" spans="2:8" ht="14.5" thickBot="1" x14ac:dyDescent="0.35">
      <c r="B60" s="303"/>
      <c r="C60" s="304"/>
      <c r="D60" s="305"/>
      <c r="E60" s="306"/>
      <c r="H60" s="280" t="s">
        <v>27</v>
      </c>
    </row>
    <row r="61" spans="2:8" x14ac:dyDescent="0.3">
      <c r="H61" s="280" t="s">
        <v>858</v>
      </c>
    </row>
    <row r="62" spans="2:8" x14ac:dyDescent="0.3">
      <c r="H62" s="280" t="s">
        <v>28</v>
      </c>
    </row>
    <row r="63" spans="2:8" x14ac:dyDescent="0.3">
      <c r="H63" s="280" t="s">
        <v>29</v>
      </c>
    </row>
    <row r="64" spans="2:8" x14ac:dyDescent="0.3">
      <c r="H64" s="280" t="s">
        <v>859</v>
      </c>
    </row>
    <row r="65" spans="8:8" x14ac:dyDescent="0.3">
      <c r="H65" s="280" t="s">
        <v>860</v>
      </c>
    </row>
    <row r="66" spans="8:8" x14ac:dyDescent="0.3">
      <c r="H66" s="280" t="s">
        <v>861</v>
      </c>
    </row>
    <row r="67" spans="8:8" x14ac:dyDescent="0.3">
      <c r="H67" s="280" t="s">
        <v>862</v>
      </c>
    </row>
    <row r="68" spans="8:8" x14ac:dyDescent="0.3">
      <c r="H68" s="280" t="s">
        <v>863</v>
      </c>
    </row>
    <row r="69" spans="8:8" x14ac:dyDescent="0.3">
      <c r="H69" s="280" t="s">
        <v>30</v>
      </c>
    </row>
    <row r="70" spans="8:8" x14ac:dyDescent="0.3">
      <c r="H70" s="280" t="s">
        <v>864</v>
      </c>
    </row>
    <row r="71" spans="8:8" x14ac:dyDescent="0.3">
      <c r="H71" s="280" t="s">
        <v>31</v>
      </c>
    </row>
    <row r="72" spans="8:8" x14ac:dyDescent="0.3">
      <c r="H72" s="280" t="s">
        <v>32</v>
      </c>
    </row>
    <row r="73" spans="8:8" x14ac:dyDescent="0.3">
      <c r="H73" s="280" t="s">
        <v>33</v>
      </c>
    </row>
    <row r="74" spans="8:8" x14ac:dyDescent="0.3">
      <c r="H74" s="280" t="s">
        <v>34</v>
      </c>
    </row>
    <row r="75" spans="8:8" x14ac:dyDescent="0.3">
      <c r="H75" s="280" t="s">
        <v>865</v>
      </c>
    </row>
    <row r="76" spans="8:8" x14ac:dyDescent="0.3">
      <c r="H76" s="280" t="s">
        <v>866</v>
      </c>
    </row>
    <row r="77" spans="8:8" x14ac:dyDescent="0.3">
      <c r="H77" s="280" t="s">
        <v>867</v>
      </c>
    </row>
    <row r="78" spans="8:8" x14ac:dyDescent="0.3">
      <c r="H78" s="280" t="s">
        <v>35</v>
      </c>
    </row>
    <row r="79" spans="8:8" x14ac:dyDescent="0.3">
      <c r="H79" s="280" t="s">
        <v>36</v>
      </c>
    </row>
    <row r="80" spans="8:8" x14ac:dyDescent="0.3">
      <c r="H80" s="280" t="s">
        <v>37</v>
      </c>
    </row>
    <row r="81" spans="8:8" x14ac:dyDescent="0.3">
      <c r="H81" s="280" t="s">
        <v>38</v>
      </c>
    </row>
    <row r="82" spans="8:8" x14ac:dyDescent="0.3">
      <c r="H82" s="280" t="s">
        <v>868</v>
      </c>
    </row>
    <row r="83" spans="8:8" x14ac:dyDescent="0.3">
      <c r="H83" s="280" t="s">
        <v>869</v>
      </c>
    </row>
    <row r="84" spans="8:8" x14ac:dyDescent="0.3">
      <c r="H84" s="280" t="s">
        <v>39</v>
      </c>
    </row>
    <row r="85" spans="8:8" x14ac:dyDescent="0.3">
      <c r="H85" s="280" t="s">
        <v>870</v>
      </c>
    </row>
    <row r="86" spans="8:8" x14ac:dyDescent="0.3">
      <c r="H86" s="280" t="s">
        <v>40</v>
      </c>
    </row>
    <row r="87" spans="8:8" x14ac:dyDescent="0.3">
      <c r="H87" s="280" t="s">
        <v>41</v>
      </c>
    </row>
    <row r="88" spans="8:8" x14ac:dyDescent="0.3">
      <c r="H88" s="280" t="s">
        <v>42</v>
      </c>
    </row>
    <row r="89" spans="8:8" x14ac:dyDescent="0.3">
      <c r="H89" s="280" t="s">
        <v>43</v>
      </c>
    </row>
    <row r="90" spans="8:8" x14ac:dyDescent="0.3">
      <c r="H90" s="280" t="s">
        <v>44</v>
      </c>
    </row>
    <row r="91" spans="8:8" x14ac:dyDescent="0.3">
      <c r="H91" s="280" t="s">
        <v>45</v>
      </c>
    </row>
    <row r="92" spans="8:8" x14ac:dyDescent="0.3">
      <c r="H92" s="280" t="s">
        <v>46</v>
      </c>
    </row>
    <row r="93" spans="8:8" x14ac:dyDescent="0.3">
      <c r="H93" s="280" t="s">
        <v>47</v>
      </c>
    </row>
    <row r="94" spans="8:8" x14ac:dyDescent="0.3">
      <c r="H94" s="280" t="s">
        <v>48</v>
      </c>
    </row>
    <row r="95" spans="8:8" x14ac:dyDescent="0.3">
      <c r="H95" s="280" t="s">
        <v>49</v>
      </c>
    </row>
    <row r="96" spans="8:8" x14ac:dyDescent="0.3">
      <c r="H96" s="280" t="s">
        <v>871</v>
      </c>
    </row>
    <row r="97" spans="8:8" x14ac:dyDescent="0.3">
      <c r="H97" s="280" t="s">
        <v>872</v>
      </c>
    </row>
    <row r="98" spans="8:8" x14ac:dyDescent="0.3">
      <c r="H98" s="280" t="s">
        <v>50</v>
      </c>
    </row>
    <row r="99" spans="8:8" x14ac:dyDescent="0.3">
      <c r="H99" s="280" t="s">
        <v>51</v>
      </c>
    </row>
    <row r="100" spans="8:8" x14ac:dyDescent="0.3">
      <c r="H100" s="280" t="s">
        <v>52</v>
      </c>
    </row>
    <row r="101" spans="8:8" x14ac:dyDescent="0.3">
      <c r="H101" s="280" t="s">
        <v>53</v>
      </c>
    </row>
    <row r="102" spans="8:8" x14ac:dyDescent="0.3">
      <c r="H102" s="280" t="s">
        <v>54</v>
      </c>
    </row>
    <row r="103" spans="8:8" x14ac:dyDescent="0.3">
      <c r="H103" s="280" t="s">
        <v>55</v>
      </c>
    </row>
    <row r="104" spans="8:8" x14ac:dyDescent="0.3">
      <c r="H104" s="280" t="s">
        <v>56</v>
      </c>
    </row>
    <row r="105" spans="8:8" x14ac:dyDescent="0.3">
      <c r="H105" s="280" t="s">
        <v>57</v>
      </c>
    </row>
    <row r="106" spans="8:8" x14ac:dyDescent="0.3">
      <c r="H106" s="280" t="s">
        <v>873</v>
      </c>
    </row>
    <row r="107" spans="8:8" x14ac:dyDescent="0.3">
      <c r="H107" s="280" t="s">
        <v>874</v>
      </c>
    </row>
    <row r="108" spans="8:8" x14ac:dyDescent="0.3">
      <c r="H108" s="280" t="s">
        <v>58</v>
      </c>
    </row>
    <row r="109" spans="8:8" x14ac:dyDescent="0.3">
      <c r="H109" s="280" t="s">
        <v>59</v>
      </c>
    </row>
    <row r="110" spans="8:8" x14ac:dyDescent="0.3">
      <c r="H110" s="280" t="s">
        <v>60</v>
      </c>
    </row>
    <row r="111" spans="8:8" x14ac:dyDescent="0.3">
      <c r="H111" s="280" t="s">
        <v>875</v>
      </c>
    </row>
    <row r="112" spans="8:8" x14ac:dyDescent="0.3">
      <c r="H112" s="280" t="s">
        <v>61</v>
      </c>
    </row>
    <row r="113" spans="8:8" x14ac:dyDescent="0.3">
      <c r="H113" s="280" t="s">
        <v>62</v>
      </c>
    </row>
    <row r="114" spans="8:8" x14ac:dyDescent="0.3">
      <c r="H114" s="280" t="s">
        <v>63</v>
      </c>
    </row>
    <row r="115" spans="8:8" x14ac:dyDescent="0.3">
      <c r="H115" s="280" t="s">
        <v>64</v>
      </c>
    </row>
    <row r="116" spans="8:8" x14ac:dyDescent="0.3">
      <c r="H116" s="280" t="s">
        <v>65</v>
      </c>
    </row>
    <row r="117" spans="8:8" x14ac:dyDescent="0.3">
      <c r="H117" s="280" t="s">
        <v>66</v>
      </c>
    </row>
    <row r="118" spans="8:8" x14ac:dyDescent="0.3">
      <c r="H118" s="280" t="s">
        <v>67</v>
      </c>
    </row>
    <row r="119" spans="8:8" x14ac:dyDescent="0.3">
      <c r="H119" s="280" t="s">
        <v>68</v>
      </c>
    </row>
    <row r="120" spans="8:8" x14ac:dyDescent="0.3">
      <c r="H120" s="280" t="s">
        <v>69</v>
      </c>
    </row>
    <row r="121" spans="8:8" x14ac:dyDescent="0.3">
      <c r="H121" s="280" t="s">
        <v>876</v>
      </c>
    </row>
    <row r="122" spans="8:8" x14ac:dyDescent="0.3">
      <c r="H122" s="280" t="s">
        <v>877</v>
      </c>
    </row>
    <row r="123" spans="8:8" x14ac:dyDescent="0.3">
      <c r="H123" s="280" t="s">
        <v>878</v>
      </c>
    </row>
    <row r="124" spans="8:8" x14ac:dyDescent="0.3">
      <c r="H124" s="280" t="s">
        <v>879</v>
      </c>
    </row>
    <row r="125" spans="8:8" x14ac:dyDescent="0.3">
      <c r="H125" s="280" t="s">
        <v>70</v>
      </c>
    </row>
    <row r="126" spans="8:8" x14ac:dyDescent="0.3">
      <c r="H126" s="280" t="s">
        <v>71</v>
      </c>
    </row>
    <row r="127" spans="8:8" x14ac:dyDescent="0.3">
      <c r="H127" s="280" t="s">
        <v>72</v>
      </c>
    </row>
    <row r="128" spans="8:8" x14ac:dyDescent="0.3">
      <c r="H128" s="280" t="s">
        <v>73</v>
      </c>
    </row>
    <row r="129" spans="8:8" x14ac:dyDescent="0.3">
      <c r="H129" s="280" t="s">
        <v>74</v>
      </c>
    </row>
    <row r="130" spans="8:8" x14ac:dyDescent="0.3">
      <c r="H130" s="280" t="s">
        <v>75</v>
      </c>
    </row>
    <row r="131" spans="8:8" x14ac:dyDescent="0.3">
      <c r="H131" s="280" t="s">
        <v>76</v>
      </c>
    </row>
    <row r="132" spans="8:8" x14ac:dyDescent="0.3">
      <c r="H132" s="280" t="s">
        <v>77</v>
      </c>
    </row>
    <row r="133" spans="8:8" x14ac:dyDescent="0.3">
      <c r="H133" s="280" t="s">
        <v>78</v>
      </c>
    </row>
    <row r="134" spans="8:8" x14ac:dyDescent="0.3">
      <c r="H134" s="280" t="s">
        <v>79</v>
      </c>
    </row>
    <row r="135" spans="8:8" x14ac:dyDescent="0.3">
      <c r="H135" s="280" t="s">
        <v>80</v>
      </c>
    </row>
    <row r="136" spans="8:8" x14ac:dyDescent="0.3">
      <c r="H136" s="280" t="s">
        <v>81</v>
      </c>
    </row>
    <row r="137" spans="8:8" x14ac:dyDescent="0.3">
      <c r="H137" s="280" t="s">
        <v>82</v>
      </c>
    </row>
    <row r="138" spans="8:8" x14ac:dyDescent="0.3">
      <c r="H138" s="280" t="s">
        <v>83</v>
      </c>
    </row>
    <row r="139" spans="8:8" x14ac:dyDescent="0.3">
      <c r="H139" s="280" t="s">
        <v>880</v>
      </c>
    </row>
    <row r="140" spans="8:8" x14ac:dyDescent="0.3">
      <c r="H140" s="280" t="s">
        <v>881</v>
      </c>
    </row>
    <row r="141" spans="8:8" x14ac:dyDescent="0.3">
      <c r="H141" s="280" t="s">
        <v>84</v>
      </c>
    </row>
    <row r="142" spans="8:8" x14ac:dyDescent="0.3">
      <c r="H142" s="280" t="s">
        <v>85</v>
      </c>
    </row>
    <row r="143" spans="8:8" x14ac:dyDescent="0.3">
      <c r="H143" s="280" t="s">
        <v>882</v>
      </c>
    </row>
    <row r="144" spans="8:8" x14ac:dyDescent="0.3">
      <c r="H144" s="280" t="s">
        <v>86</v>
      </c>
    </row>
    <row r="145" spans="8:8" x14ac:dyDescent="0.3">
      <c r="H145" s="280" t="s">
        <v>883</v>
      </c>
    </row>
    <row r="146" spans="8:8" x14ac:dyDescent="0.3">
      <c r="H146" s="280" t="s">
        <v>87</v>
      </c>
    </row>
    <row r="147" spans="8:8" x14ac:dyDescent="0.3">
      <c r="H147" s="280" t="s">
        <v>88</v>
      </c>
    </row>
    <row r="148" spans="8:8" x14ac:dyDescent="0.3">
      <c r="H148" s="280" t="s">
        <v>89</v>
      </c>
    </row>
    <row r="149" spans="8:8" x14ac:dyDescent="0.3">
      <c r="H149" s="280" t="s">
        <v>90</v>
      </c>
    </row>
    <row r="150" spans="8:8" x14ac:dyDescent="0.3">
      <c r="H150" s="280" t="s">
        <v>884</v>
      </c>
    </row>
    <row r="151" spans="8:8" x14ac:dyDescent="0.3">
      <c r="H151" s="280" t="s">
        <v>885</v>
      </c>
    </row>
    <row r="152" spans="8:8" x14ac:dyDescent="0.3">
      <c r="H152" s="280" t="s">
        <v>91</v>
      </c>
    </row>
    <row r="153" spans="8:8" x14ac:dyDescent="0.3">
      <c r="H153" s="280" t="s">
        <v>92</v>
      </c>
    </row>
    <row r="154" spans="8:8" x14ac:dyDescent="0.3">
      <c r="H154" s="280" t="s">
        <v>93</v>
      </c>
    </row>
    <row r="155" spans="8:8" x14ac:dyDescent="0.3">
      <c r="H155" s="280" t="s">
        <v>886</v>
      </c>
    </row>
    <row r="156" spans="8:8" x14ac:dyDescent="0.3">
      <c r="H156" s="280" t="s">
        <v>94</v>
      </c>
    </row>
    <row r="157" spans="8:8" x14ac:dyDescent="0.3">
      <c r="H157" s="280" t="s">
        <v>95</v>
      </c>
    </row>
    <row r="158" spans="8:8" x14ac:dyDescent="0.3">
      <c r="H158" s="280" t="s">
        <v>96</v>
      </c>
    </row>
    <row r="159" spans="8:8" x14ac:dyDescent="0.3">
      <c r="H159" s="280" t="s">
        <v>97</v>
      </c>
    </row>
    <row r="160" spans="8:8" x14ac:dyDescent="0.3">
      <c r="H160" s="280" t="s">
        <v>98</v>
      </c>
    </row>
    <row r="161" spans="8:8" x14ac:dyDescent="0.3">
      <c r="H161" s="280" t="s">
        <v>99</v>
      </c>
    </row>
    <row r="162" spans="8:8" x14ac:dyDescent="0.3">
      <c r="H162" s="280" t="s">
        <v>100</v>
      </c>
    </row>
    <row r="163" spans="8:8" x14ac:dyDescent="0.3">
      <c r="H163" s="280" t="s">
        <v>101</v>
      </c>
    </row>
    <row r="164" spans="8:8" x14ac:dyDescent="0.3">
      <c r="H164" s="280" t="s">
        <v>102</v>
      </c>
    </row>
    <row r="165" spans="8:8" x14ac:dyDescent="0.3">
      <c r="H165" s="280" t="s">
        <v>103</v>
      </c>
    </row>
    <row r="166" spans="8:8" x14ac:dyDescent="0.3">
      <c r="H166" s="280" t="s">
        <v>887</v>
      </c>
    </row>
    <row r="167" spans="8:8" x14ac:dyDescent="0.3">
      <c r="H167" s="280" t="s">
        <v>888</v>
      </c>
    </row>
    <row r="168" spans="8:8" x14ac:dyDescent="0.3">
      <c r="H168" s="280" t="s">
        <v>889</v>
      </c>
    </row>
    <row r="169" spans="8:8" x14ac:dyDescent="0.3">
      <c r="H169" s="280" t="s">
        <v>890</v>
      </c>
    </row>
    <row r="170" spans="8:8" x14ac:dyDescent="0.3">
      <c r="H170" s="280" t="s">
        <v>104</v>
      </c>
    </row>
    <row r="171" spans="8:8" x14ac:dyDescent="0.3">
      <c r="H171" s="280" t="s">
        <v>105</v>
      </c>
    </row>
    <row r="172" spans="8:8" x14ac:dyDescent="0.3">
      <c r="H172" s="280" t="s">
        <v>106</v>
      </c>
    </row>
    <row r="173" spans="8:8" x14ac:dyDescent="0.3">
      <c r="H173" s="280" t="s">
        <v>891</v>
      </c>
    </row>
    <row r="174" spans="8:8" x14ac:dyDescent="0.3">
      <c r="H174" s="280" t="s">
        <v>892</v>
      </c>
    </row>
    <row r="175" spans="8:8" x14ac:dyDescent="0.3">
      <c r="H175" s="280" t="s">
        <v>893</v>
      </c>
    </row>
    <row r="176" spans="8:8" x14ac:dyDescent="0.3">
      <c r="H176" s="280" t="s">
        <v>107</v>
      </c>
    </row>
    <row r="177" spans="8:8" x14ac:dyDescent="0.3">
      <c r="H177" s="280" t="s">
        <v>108</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D65534" xr:uid="{94DDBDF7-5608-4288-B8D7-6FCF9DC41C8A}">
      <formula1>$P$15:$P$26</formula1>
    </dataValidation>
    <dataValidation type="list" allowBlank="1" showInputMessage="1" showErrorMessage="1" sqref="IV65532" xr:uid="{EB78A2F8-26CB-464F-94E4-B47012A1F47E}">
      <formula1>$K$15:$K$19</formula1>
    </dataValidation>
    <dataValidation type="list" allowBlank="1" showInputMessage="1" showErrorMessage="1" sqref="D65533" xr:uid="{FDB41928-293E-4C1C-A0DC-09FEC79F9C65}">
      <formula1>$O$15:$O$26</formula1>
    </dataValidation>
    <dataValidation type="list" allowBlank="1" showInputMessage="1" showErrorMessage="1" sqref="IV65525" xr:uid="{01FE3414-443C-4C81-B96B-A96C17D4144D}">
      <formula1>$I$15:$I$17</formula1>
    </dataValidation>
    <dataValidation type="list" allowBlank="1" showInputMessage="1" showErrorMessage="1" sqref="IV65526:IV65530" xr:uid="{68C53650-BEE0-4DDA-BC63-CD8E798E356F}">
      <formula1>$H$15:$H$177</formula1>
    </dataValidation>
  </dataValidations>
  <hyperlinks>
    <hyperlink ref="D46" r:id="rId1" xr:uid="{A5D99486-83B4-4477-8FD3-FA81AA8160AC}"/>
    <hyperlink ref="D38" r:id="rId2" xr:uid="{938C1AA4-5EE9-4DC5-A1E9-14BDC2AED14E}"/>
    <hyperlink ref="D33" r:id="rId3" xr:uid="{7B0FDA69-E8D7-46DC-9422-669C82E9ADCF}"/>
    <hyperlink ref="D50" r:id="rId4" xr:uid="{80DE268F-30E6-48A5-B0EB-F837A20A210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CF67"/>
  <sheetViews>
    <sheetView topLeftCell="A45" zoomScale="96" zoomScaleNormal="96" workbookViewId="0">
      <selection activeCell="CB9" sqref="CB9"/>
    </sheetView>
  </sheetViews>
  <sheetFormatPr defaultColWidth="8.54296875" defaultRowHeight="14" x14ac:dyDescent="0.3"/>
  <cols>
    <col min="1" max="1" width="1.453125" style="10" customWidth="1"/>
    <col min="2" max="2" width="1.453125" style="204" customWidth="1"/>
    <col min="3" max="3" width="10.453125" style="204" customWidth="1"/>
    <col min="4" max="4" width="21" style="204" customWidth="1"/>
    <col min="5" max="6" width="30.54296875" style="10" customWidth="1"/>
    <col min="7" max="7" width="13.453125" style="10" customWidth="1"/>
    <col min="8" max="8" width="1.81640625" style="10" customWidth="1"/>
    <col min="9" max="9" width="11.1796875" style="10" hidden="1" customWidth="1"/>
    <col min="10" max="10" width="6.1796875" style="10" hidden="1" customWidth="1"/>
    <col min="11" max="12" width="18.1796875" style="10" hidden="1" customWidth="1"/>
    <col min="13" max="14" width="30.54296875" style="10" hidden="1" customWidth="1"/>
    <col min="15" max="15" width="14.1796875" style="10" hidden="1" customWidth="1"/>
    <col min="16" max="16" width="1.81640625" style="10" hidden="1" customWidth="1"/>
    <col min="17" max="17" width="10.1796875" style="10" hidden="1" customWidth="1"/>
    <col min="18" max="19" width="0" style="10" hidden="1" customWidth="1"/>
    <col min="20" max="20" width="23" style="10" hidden="1" customWidth="1"/>
    <col min="21" max="22" width="30.54296875" style="10" hidden="1" customWidth="1"/>
    <col min="23" max="23" width="12.1796875" style="10" hidden="1" customWidth="1"/>
    <col min="24" max="24" width="2.1796875" style="10" hidden="1" customWidth="1"/>
    <col min="25" max="25" width="10.81640625" style="10" hidden="1" customWidth="1"/>
    <col min="26" max="26" width="5.81640625" style="10" hidden="1" customWidth="1"/>
    <col min="27" max="27" width="4.54296875" style="10" hidden="1" customWidth="1"/>
    <col min="28" max="28" width="24.81640625" style="10" hidden="1" customWidth="1"/>
    <col min="29" max="30" width="30.54296875" style="10" hidden="1" customWidth="1"/>
    <col min="31" max="31" width="13.453125" style="10" hidden="1" customWidth="1"/>
    <col min="32" max="32" width="2.54296875" style="10" hidden="1" customWidth="1"/>
    <col min="33" max="33" width="10.81640625" style="10" hidden="1" customWidth="1"/>
    <col min="34" max="34" width="4.81640625" style="10" hidden="1" customWidth="1"/>
    <col min="35" max="35" width="5" style="10" hidden="1" customWidth="1"/>
    <col min="36" max="36" width="23.1796875" style="10" hidden="1" customWidth="1"/>
    <col min="37" max="38" width="30.54296875" style="10" hidden="1" customWidth="1"/>
    <col min="39" max="39" width="14.1796875" style="10" hidden="1" customWidth="1"/>
    <col min="40" max="40" width="2.81640625" style="10" hidden="1" customWidth="1"/>
    <col min="41" max="41" width="0" style="10" hidden="1" customWidth="1"/>
    <col min="42" max="42" width="4.81640625" style="10" hidden="1" customWidth="1"/>
    <col min="43" max="43" width="5" style="10" hidden="1" customWidth="1"/>
    <col min="44" max="44" width="23.1796875" style="10" hidden="1" customWidth="1"/>
    <col min="45" max="46" width="30.54296875" style="10" hidden="1" customWidth="1"/>
    <col min="47" max="47" width="14.1796875" style="10" hidden="1" customWidth="1"/>
    <col min="48" max="48" width="2.81640625" style="10" hidden="1" customWidth="1"/>
    <col min="49" max="49" width="0" style="10" hidden="1" customWidth="1"/>
    <col min="50" max="50" width="4.81640625" style="10" hidden="1" customWidth="1"/>
    <col min="51" max="51" width="5" style="10" hidden="1" customWidth="1"/>
    <col min="52" max="52" width="23.1796875" style="10" hidden="1" customWidth="1"/>
    <col min="53" max="54" width="30.54296875" style="10" hidden="1" customWidth="1"/>
    <col min="55" max="55" width="14.1796875" style="10" hidden="1" customWidth="1"/>
    <col min="56" max="56" width="2.81640625" style="10" hidden="1" customWidth="1"/>
    <col min="57" max="57" width="0" style="10" hidden="1" customWidth="1"/>
    <col min="58" max="58" width="41.1796875" style="10" hidden="1" customWidth="1"/>
    <col min="59" max="59" width="2.81640625" style="10" hidden="1" customWidth="1"/>
    <col min="60" max="60" width="15.81640625" style="10" hidden="1" customWidth="1"/>
    <col min="61" max="76" width="0" style="10" hidden="1" customWidth="1"/>
    <col min="77" max="79" width="8.54296875" style="10"/>
    <col min="80" max="80" width="11.1796875" style="10" bestFit="1" customWidth="1"/>
    <col min="81" max="16384" width="8.54296875" style="10"/>
  </cols>
  <sheetData>
    <row r="1" spans="2:84" ht="14.5" thickBot="1" x14ac:dyDescent="0.35"/>
    <row r="2" spans="2:84" ht="14.5" thickBot="1" x14ac:dyDescent="0.35">
      <c r="B2" s="50"/>
      <c r="C2" s="51"/>
      <c r="D2" s="51"/>
      <c r="E2" s="52"/>
      <c r="F2" s="52"/>
      <c r="G2" s="52"/>
      <c r="H2" s="53"/>
      <c r="J2" s="50"/>
      <c r="K2" s="51"/>
      <c r="L2" s="51"/>
      <c r="M2" s="52"/>
      <c r="N2" s="52"/>
      <c r="O2" s="52"/>
      <c r="P2" s="53"/>
      <c r="R2" s="50"/>
      <c r="S2" s="51"/>
      <c r="T2" s="51"/>
      <c r="U2" s="52"/>
      <c r="V2" s="52"/>
      <c r="W2" s="52"/>
      <c r="X2" s="53"/>
      <c r="Z2" s="50"/>
      <c r="AA2" s="51"/>
      <c r="AB2" s="51"/>
      <c r="AC2" s="52"/>
      <c r="AD2" s="52"/>
      <c r="AE2" s="52"/>
      <c r="AF2" s="53"/>
      <c r="AH2" s="50"/>
      <c r="AI2" s="51"/>
      <c r="AJ2" s="51"/>
      <c r="AK2" s="52"/>
      <c r="AL2" s="52"/>
      <c r="AM2" s="52"/>
      <c r="AN2" s="53"/>
      <c r="AP2" s="50"/>
      <c r="AQ2" s="51"/>
      <c r="AR2" s="51"/>
      <c r="AS2" s="52"/>
      <c r="AT2" s="52"/>
      <c r="AU2" s="52"/>
      <c r="AV2" s="53"/>
      <c r="AX2" s="50"/>
      <c r="AY2" s="51"/>
      <c r="AZ2" s="51"/>
      <c r="BA2" s="52"/>
      <c r="BB2" s="52"/>
      <c r="BC2" s="52"/>
      <c r="BD2" s="53"/>
    </row>
    <row r="3" spans="2:84" ht="20.5" customHeight="1" thickBot="1" x14ac:dyDescent="0.35">
      <c r="B3" s="54"/>
      <c r="C3" s="387" t="s">
        <v>925</v>
      </c>
      <c r="D3" s="388"/>
      <c r="E3" s="388"/>
      <c r="F3" s="388"/>
      <c r="G3" s="389"/>
      <c r="H3" s="55"/>
      <c r="J3" s="54"/>
      <c r="K3" s="387" t="s">
        <v>679</v>
      </c>
      <c r="L3" s="388"/>
      <c r="M3" s="388"/>
      <c r="N3" s="388"/>
      <c r="O3" s="389"/>
      <c r="P3" s="55"/>
      <c r="R3" s="54"/>
      <c r="S3" s="387" t="s">
        <v>678</v>
      </c>
      <c r="T3" s="388"/>
      <c r="U3" s="388"/>
      <c r="V3" s="388"/>
      <c r="W3" s="389"/>
      <c r="X3" s="55"/>
      <c r="Z3" s="54"/>
      <c r="AA3" s="387" t="s">
        <v>677</v>
      </c>
      <c r="AB3" s="388"/>
      <c r="AC3" s="388"/>
      <c r="AD3" s="388"/>
      <c r="AE3" s="389"/>
      <c r="AF3" s="55"/>
      <c r="AH3" s="54"/>
      <c r="AI3" s="387" t="s">
        <v>676</v>
      </c>
      <c r="AJ3" s="388"/>
      <c r="AK3" s="388"/>
      <c r="AL3" s="388"/>
      <c r="AM3" s="389"/>
      <c r="AN3" s="55"/>
      <c r="AP3" s="54"/>
      <c r="AQ3" s="387" t="s">
        <v>680</v>
      </c>
      <c r="AR3" s="388"/>
      <c r="AS3" s="388"/>
      <c r="AT3" s="388"/>
      <c r="AU3" s="389"/>
      <c r="AV3" s="55"/>
      <c r="AX3" s="54"/>
      <c r="AY3" s="387" t="s">
        <v>930</v>
      </c>
      <c r="AZ3" s="388"/>
      <c r="BA3" s="388"/>
      <c r="BB3" s="388"/>
      <c r="BC3" s="389"/>
      <c r="BD3" s="55"/>
    </row>
    <row r="4" spans="2:84" ht="14.5" customHeight="1" x14ac:dyDescent="0.3">
      <c r="B4" s="404"/>
      <c r="C4" s="391"/>
      <c r="D4" s="391"/>
      <c r="E4" s="391"/>
      <c r="F4" s="391"/>
      <c r="G4" s="57"/>
      <c r="H4" s="55"/>
      <c r="J4" s="390"/>
      <c r="K4" s="391"/>
      <c r="L4" s="391"/>
      <c r="M4" s="391"/>
      <c r="N4" s="391"/>
      <c r="O4" s="57"/>
      <c r="P4" s="55"/>
      <c r="R4" s="390"/>
      <c r="S4" s="391"/>
      <c r="T4" s="391"/>
      <c r="U4" s="391"/>
      <c r="V4" s="391"/>
      <c r="W4" s="57"/>
      <c r="X4" s="55"/>
      <c r="Z4" s="390"/>
      <c r="AA4" s="391"/>
      <c r="AB4" s="391"/>
      <c r="AC4" s="391"/>
      <c r="AD4" s="391"/>
      <c r="AE4" s="57"/>
      <c r="AF4" s="55"/>
      <c r="AH4" s="390"/>
      <c r="AI4" s="391"/>
      <c r="AJ4" s="391"/>
      <c r="AK4" s="391"/>
      <c r="AL4" s="391"/>
      <c r="AM4" s="57"/>
      <c r="AN4" s="55"/>
      <c r="AP4" s="390"/>
      <c r="AQ4" s="391"/>
      <c r="AR4" s="391"/>
      <c r="AS4" s="391"/>
      <c r="AT4" s="391"/>
      <c r="AU4" s="57"/>
      <c r="AV4" s="55"/>
      <c r="AX4" s="390"/>
      <c r="AY4" s="391"/>
      <c r="AZ4" s="391"/>
      <c r="BA4" s="391"/>
      <c r="BB4" s="391"/>
      <c r="BC4" s="57"/>
      <c r="BD4" s="55"/>
    </row>
    <row r="5" spans="2:84" x14ac:dyDescent="0.3">
      <c r="B5" s="56"/>
      <c r="C5" s="392"/>
      <c r="D5" s="392"/>
      <c r="E5" s="392"/>
      <c r="F5" s="392"/>
      <c r="G5" s="57"/>
      <c r="H5" s="55"/>
      <c r="J5" s="56"/>
      <c r="K5" s="392"/>
      <c r="L5" s="392"/>
      <c r="M5" s="392"/>
      <c r="N5" s="392"/>
      <c r="O5" s="57"/>
      <c r="P5" s="55"/>
      <c r="R5" s="56"/>
      <c r="S5" s="392"/>
      <c r="T5" s="392"/>
      <c r="U5" s="392"/>
      <c r="V5" s="392"/>
      <c r="W5" s="57"/>
      <c r="X5" s="55"/>
      <c r="Z5" s="56"/>
      <c r="AA5" s="392"/>
      <c r="AB5" s="392"/>
      <c r="AC5" s="392"/>
      <c r="AD5" s="392"/>
      <c r="AE5" s="57"/>
      <c r="AF5" s="55"/>
      <c r="AH5" s="56"/>
      <c r="AI5" s="392"/>
      <c r="AJ5" s="392"/>
      <c r="AK5" s="392"/>
      <c r="AL5" s="392"/>
      <c r="AM5" s="57"/>
      <c r="AN5" s="55"/>
      <c r="AP5" s="56"/>
      <c r="AQ5" s="392"/>
      <c r="AR5" s="392"/>
      <c r="AS5" s="392"/>
      <c r="AT5" s="392"/>
      <c r="AU5" s="57"/>
      <c r="AV5" s="55"/>
      <c r="AX5" s="56"/>
      <c r="AY5" s="392"/>
      <c r="AZ5" s="392"/>
      <c r="BA5" s="392"/>
      <c r="BB5" s="392"/>
      <c r="BC5" s="57"/>
      <c r="BD5" s="55"/>
    </row>
    <row r="6" spans="2:84" x14ac:dyDescent="0.3">
      <c r="B6" s="56"/>
      <c r="C6" s="32"/>
      <c r="D6" s="37"/>
      <c r="E6" s="33"/>
      <c r="F6" s="57"/>
      <c r="G6" s="57"/>
      <c r="H6" s="55"/>
      <c r="J6" s="56"/>
      <c r="K6" s="32"/>
      <c r="L6" s="37"/>
      <c r="M6" s="33"/>
      <c r="N6" s="57"/>
      <c r="O6" s="57"/>
      <c r="P6" s="55"/>
      <c r="R6" s="56"/>
      <c r="S6" s="32"/>
      <c r="T6" s="37"/>
      <c r="U6" s="33"/>
      <c r="V6" s="57"/>
      <c r="W6" s="57"/>
      <c r="X6" s="55"/>
      <c r="Z6" s="56"/>
      <c r="AA6" s="32"/>
      <c r="AB6" s="37"/>
      <c r="AC6" s="33"/>
      <c r="AD6" s="57"/>
      <c r="AE6" s="57"/>
      <c r="AF6" s="55"/>
      <c r="AH6" s="56"/>
      <c r="AI6" s="32"/>
      <c r="AJ6" s="37"/>
      <c r="AK6" s="33"/>
      <c r="AL6" s="57"/>
      <c r="AM6" s="57"/>
      <c r="AN6" s="55"/>
      <c r="AP6" s="56"/>
      <c r="AQ6" s="32"/>
      <c r="AR6" s="37"/>
      <c r="AS6" s="33"/>
      <c r="AT6" s="57"/>
      <c r="AU6" s="57"/>
      <c r="AV6" s="55"/>
      <c r="AX6" s="56"/>
      <c r="AY6" s="32"/>
      <c r="AZ6" s="37"/>
      <c r="BA6" s="33"/>
      <c r="BB6" s="57"/>
      <c r="BC6" s="57"/>
      <c r="BD6" s="55"/>
    </row>
    <row r="7" spans="2:84" ht="14.15" customHeight="1" thickBot="1" x14ac:dyDescent="0.35">
      <c r="B7" s="56"/>
      <c r="C7" s="381" t="s">
        <v>128</v>
      </c>
      <c r="D7" s="381"/>
      <c r="E7" s="34"/>
      <c r="F7" s="57"/>
      <c r="G7" s="57"/>
      <c r="H7" s="55"/>
      <c r="J7" s="56"/>
      <c r="K7" s="381" t="s">
        <v>128</v>
      </c>
      <c r="L7" s="381"/>
      <c r="M7" s="34"/>
      <c r="N7" s="57"/>
      <c r="O7" s="57"/>
      <c r="P7" s="55"/>
      <c r="R7" s="56"/>
      <c r="S7" s="381" t="s">
        <v>128</v>
      </c>
      <c r="T7" s="381"/>
      <c r="U7" s="34"/>
      <c r="V7" s="57"/>
      <c r="W7" s="57"/>
      <c r="X7" s="55"/>
      <c r="Z7" s="56"/>
      <c r="AA7" s="381" t="s">
        <v>128</v>
      </c>
      <c r="AB7" s="381"/>
      <c r="AC7" s="34"/>
      <c r="AD7" s="57"/>
      <c r="AE7" s="57"/>
      <c r="AF7" s="55"/>
      <c r="AH7" s="56"/>
      <c r="AI7" s="381" t="s">
        <v>128</v>
      </c>
      <c r="AJ7" s="381"/>
      <c r="AK7" s="34"/>
      <c r="AL7" s="57"/>
      <c r="AM7" s="57"/>
      <c r="AN7" s="55"/>
      <c r="AP7" s="56"/>
      <c r="AQ7" s="381" t="s">
        <v>128</v>
      </c>
      <c r="AR7" s="381"/>
      <c r="AS7" s="34"/>
      <c r="AT7" s="57"/>
      <c r="AU7" s="57"/>
      <c r="AV7" s="55"/>
      <c r="AX7" s="56"/>
      <c r="AY7" s="381" t="s">
        <v>128</v>
      </c>
      <c r="AZ7" s="381"/>
      <c r="BA7" s="34"/>
      <c r="BB7" s="57"/>
      <c r="BC7" s="57"/>
      <c r="BD7" s="55"/>
    </row>
    <row r="8" spans="2:84" ht="27.75" customHeight="1" thickBot="1" x14ac:dyDescent="0.35">
      <c r="B8" s="56"/>
      <c r="C8" s="393" t="s">
        <v>136</v>
      </c>
      <c r="D8" s="393"/>
      <c r="E8" s="393"/>
      <c r="F8" s="393"/>
      <c r="G8" s="57"/>
      <c r="H8" s="55"/>
      <c r="I8" s="171"/>
      <c r="J8" s="56"/>
      <c r="K8" s="393" t="s">
        <v>136</v>
      </c>
      <c r="L8" s="393"/>
      <c r="M8" s="393"/>
      <c r="N8" s="393"/>
      <c r="O8" s="57"/>
      <c r="P8" s="55"/>
      <c r="Q8" s="170"/>
      <c r="R8" s="56"/>
      <c r="S8" s="393" t="s">
        <v>136</v>
      </c>
      <c r="T8" s="393"/>
      <c r="U8" s="393"/>
      <c r="V8" s="393"/>
      <c r="W8" s="57"/>
      <c r="X8" s="55"/>
      <c r="Y8" s="170"/>
      <c r="Z8" s="56"/>
      <c r="AA8" s="393" t="s">
        <v>136</v>
      </c>
      <c r="AB8" s="393"/>
      <c r="AC8" s="393"/>
      <c r="AD8" s="393"/>
      <c r="AE8" s="57"/>
      <c r="AF8" s="55"/>
      <c r="AG8" s="172"/>
      <c r="AH8" s="56"/>
      <c r="AI8" s="393" t="s">
        <v>136</v>
      </c>
      <c r="AJ8" s="393"/>
      <c r="AK8" s="393"/>
      <c r="AL8" s="393"/>
      <c r="AM8" s="57"/>
      <c r="AN8" s="55"/>
      <c r="AP8" s="56"/>
      <c r="AQ8" s="393" t="s">
        <v>136</v>
      </c>
      <c r="AR8" s="393"/>
      <c r="AS8" s="393"/>
      <c r="AT8" s="393"/>
      <c r="AU8" s="57"/>
      <c r="AV8" s="55"/>
      <c r="AX8" s="56"/>
      <c r="AY8" s="393" t="s">
        <v>136</v>
      </c>
      <c r="AZ8" s="393"/>
      <c r="BA8" s="393"/>
      <c r="BB8" s="393"/>
      <c r="BC8" s="57"/>
      <c r="BD8" s="55"/>
    </row>
    <row r="9" spans="2:84" ht="50.15" customHeight="1" thickBot="1" x14ac:dyDescent="0.35">
      <c r="B9" s="56"/>
      <c r="C9" s="394" t="s">
        <v>929</v>
      </c>
      <c r="D9" s="394"/>
      <c r="E9" s="395">
        <v>6986650.7800000003</v>
      </c>
      <c r="F9" s="396"/>
      <c r="G9" s="57"/>
      <c r="H9" s="55"/>
      <c r="I9" s="10">
        <v>69515.609999999404</v>
      </c>
      <c r="J9" s="56"/>
      <c r="K9" s="394" t="s">
        <v>697</v>
      </c>
      <c r="L9" s="394"/>
      <c r="M9" s="395">
        <v>1098415</v>
      </c>
      <c r="N9" s="396"/>
      <c r="O9" s="57"/>
      <c r="P9" s="55"/>
      <c r="R9" s="56"/>
      <c r="S9" s="394" t="s">
        <v>696</v>
      </c>
      <c r="T9" s="394"/>
      <c r="U9" s="395">
        <v>2349898</v>
      </c>
      <c r="V9" s="396"/>
      <c r="W9" s="57"/>
      <c r="X9" s="55"/>
      <c r="Z9" s="56"/>
      <c r="AA9" s="394" t="s">
        <v>695</v>
      </c>
      <c r="AB9" s="394"/>
      <c r="AC9" s="395">
        <v>3603493.02</v>
      </c>
      <c r="AD9" s="396"/>
      <c r="AE9" s="57"/>
      <c r="AF9" s="55"/>
      <c r="AH9" s="56"/>
      <c r="AI9" s="394" t="s">
        <v>694</v>
      </c>
      <c r="AJ9" s="394"/>
      <c r="AK9" s="395">
        <f>1340297+3603493</f>
        <v>4943790</v>
      </c>
      <c r="AL9" s="396"/>
      <c r="AM9" s="57"/>
      <c r="AN9" s="55"/>
      <c r="AP9" s="56"/>
      <c r="AQ9" s="394" t="s">
        <v>693</v>
      </c>
      <c r="AR9" s="394"/>
      <c r="AS9" s="395">
        <v>6804318</v>
      </c>
      <c r="AT9" s="396"/>
      <c r="AU9" s="57"/>
      <c r="AV9" s="55"/>
      <c r="AX9" s="56"/>
      <c r="AY9" s="394" t="s">
        <v>692</v>
      </c>
      <c r="AZ9" s="394"/>
      <c r="BA9" s="395">
        <v>6904318</v>
      </c>
      <c r="BB9" s="396"/>
      <c r="BC9" s="57"/>
      <c r="BD9" s="55"/>
      <c r="CF9" s="356"/>
    </row>
    <row r="10" spans="2:84" ht="100.4" customHeight="1" thickBot="1" x14ac:dyDescent="0.35">
      <c r="B10" s="56"/>
      <c r="C10" s="381" t="s">
        <v>129</v>
      </c>
      <c r="D10" s="381"/>
      <c r="E10" s="397"/>
      <c r="F10" s="398"/>
      <c r="G10" s="57"/>
      <c r="H10" s="55"/>
      <c r="I10" s="10">
        <v>6943119</v>
      </c>
      <c r="J10" s="56"/>
      <c r="K10" s="381" t="s">
        <v>129</v>
      </c>
      <c r="L10" s="381"/>
      <c r="M10" s="405" t="s">
        <v>669</v>
      </c>
      <c r="N10" s="406"/>
      <c r="O10" s="57"/>
      <c r="P10" s="55"/>
      <c r="R10" s="56"/>
      <c r="S10" s="381" t="s">
        <v>129</v>
      </c>
      <c r="T10" s="381"/>
      <c r="U10" s="397"/>
      <c r="V10" s="398"/>
      <c r="W10" s="57"/>
      <c r="X10" s="55"/>
      <c r="Z10" s="56"/>
      <c r="AA10" s="381" t="s">
        <v>129</v>
      </c>
      <c r="AB10" s="381"/>
      <c r="AC10" s="397"/>
      <c r="AD10" s="398"/>
      <c r="AE10" s="57"/>
      <c r="AF10" s="55"/>
      <c r="AH10" s="56"/>
      <c r="AI10" s="381" t="s">
        <v>129</v>
      </c>
      <c r="AJ10" s="381"/>
      <c r="AK10" s="397"/>
      <c r="AL10" s="398"/>
      <c r="AM10" s="57"/>
      <c r="AN10" s="55"/>
      <c r="AP10" s="56"/>
      <c r="AQ10" s="381" t="s">
        <v>129</v>
      </c>
      <c r="AR10" s="381"/>
      <c r="AS10" s="397"/>
      <c r="AT10" s="398"/>
      <c r="AU10" s="57"/>
      <c r="AV10" s="55"/>
      <c r="AX10" s="56"/>
      <c r="AY10" s="381" t="s">
        <v>129</v>
      </c>
      <c r="AZ10" s="381"/>
      <c r="BA10" s="397"/>
      <c r="BB10" s="398"/>
      <c r="BC10" s="57"/>
      <c r="BD10" s="55"/>
      <c r="CF10" s="356"/>
    </row>
    <row r="11" spans="2:84" ht="14.5" thickBot="1" x14ac:dyDescent="0.35">
      <c r="B11" s="56"/>
      <c r="C11" s="37"/>
      <c r="D11" s="37"/>
      <c r="E11" s="57"/>
      <c r="F11" s="57"/>
      <c r="G11" s="57"/>
      <c r="H11" s="55"/>
      <c r="J11" s="56"/>
      <c r="K11" s="37"/>
      <c r="L11" s="37"/>
      <c r="M11" s="57"/>
      <c r="N11" s="57"/>
      <c r="O11" s="57"/>
      <c r="P11" s="55"/>
      <c r="R11" s="56"/>
      <c r="S11" s="37"/>
      <c r="T11" s="37"/>
      <c r="U11" s="57"/>
      <c r="V11" s="57"/>
      <c r="W11" s="57"/>
      <c r="X11" s="55"/>
      <c r="Z11" s="56"/>
      <c r="AA11" s="37"/>
      <c r="AB11" s="37"/>
      <c r="AC11" s="57"/>
      <c r="AD11" s="57"/>
      <c r="AE11" s="57"/>
      <c r="AF11" s="55"/>
      <c r="AH11" s="56"/>
      <c r="AI11" s="37"/>
      <c r="AJ11" s="37"/>
      <c r="AK11" s="57"/>
      <c r="AL11" s="57"/>
      <c r="AM11" s="57"/>
      <c r="AN11" s="55"/>
      <c r="AP11" s="56"/>
      <c r="AQ11" s="37"/>
      <c r="AR11" s="37"/>
      <c r="AS11" s="57"/>
      <c r="AT11" s="57"/>
      <c r="AU11" s="57"/>
      <c r="AV11" s="55"/>
      <c r="AX11" s="56"/>
      <c r="AY11" s="37"/>
      <c r="AZ11" s="37"/>
      <c r="BA11" s="57"/>
      <c r="BB11" s="57"/>
      <c r="BC11" s="57"/>
      <c r="BD11" s="55"/>
      <c r="CF11" s="356"/>
    </row>
    <row r="12" spans="2:84" ht="18.75" customHeight="1" thickBot="1" x14ac:dyDescent="0.35">
      <c r="B12" s="56"/>
      <c r="C12" s="381" t="s">
        <v>188</v>
      </c>
      <c r="D12" s="381"/>
      <c r="E12" s="395">
        <v>42805.18</v>
      </c>
      <c r="F12" s="396"/>
      <c r="G12" s="57"/>
      <c r="H12" s="55"/>
      <c r="J12" s="56"/>
      <c r="K12" s="381" t="s">
        <v>188</v>
      </c>
      <c r="L12" s="381"/>
      <c r="M12" s="395"/>
      <c r="N12" s="396"/>
      <c r="O12" s="57"/>
      <c r="P12" s="55"/>
      <c r="R12" s="56"/>
      <c r="S12" s="381" t="s">
        <v>188</v>
      </c>
      <c r="T12" s="381"/>
      <c r="U12" s="395">
        <f>10619.75/8.8</f>
        <v>1206.7897727272725</v>
      </c>
      <c r="V12" s="396"/>
      <c r="W12" s="57"/>
      <c r="X12" s="55"/>
      <c r="Z12" s="56"/>
      <c r="AA12" s="381" t="s">
        <v>188</v>
      </c>
      <c r="AB12" s="381"/>
      <c r="AC12" s="395">
        <v>2300</v>
      </c>
      <c r="AD12" s="396"/>
      <c r="AE12" s="57"/>
      <c r="AF12" s="55"/>
      <c r="AH12" s="56"/>
      <c r="AI12" s="381" t="s">
        <v>188</v>
      </c>
      <c r="AJ12" s="381"/>
      <c r="AK12" s="395">
        <v>2300</v>
      </c>
      <c r="AL12" s="396"/>
      <c r="AM12" s="57"/>
      <c r="AN12" s="55"/>
      <c r="AP12" s="56"/>
      <c r="AQ12" s="381" t="s">
        <v>188</v>
      </c>
      <c r="AR12" s="381"/>
      <c r="AS12" s="395">
        <v>2601</v>
      </c>
      <c r="AT12" s="396"/>
      <c r="AU12" s="57"/>
      <c r="AV12" s="55"/>
      <c r="AX12" s="56"/>
      <c r="AY12" s="381" t="s">
        <v>188</v>
      </c>
      <c r="AZ12" s="381"/>
      <c r="BA12" s="399"/>
      <c r="BB12" s="400"/>
      <c r="BC12" s="57"/>
      <c r="BD12" s="55"/>
      <c r="CF12" s="356"/>
    </row>
    <row r="13" spans="2:84" ht="15" customHeight="1" x14ac:dyDescent="0.3">
      <c r="B13" s="56"/>
      <c r="C13" s="401" t="s">
        <v>187</v>
      </c>
      <c r="D13" s="401"/>
      <c r="E13" s="401"/>
      <c r="F13" s="401"/>
      <c r="G13" s="57"/>
      <c r="H13" s="55"/>
      <c r="J13" s="56"/>
      <c r="K13" s="401" t="s">
        <v>187</v>
      </c>
      <c r="L13" s="401"/>
      <c r="M13" s="401"/>
      <c r="N13" s="401"/>
      <c r="O13" s="57"/>
      <c r="P13" s="55"/>
      <c r="R13" s="56"/>
      <c r="S13" s="401" t="s">
        <v>187</v>
      </c>
      <c r="T13" s="401"/>
      <c r="U13" s="401"/>
      <c r="V13" s="401"/>
      <c r="W13" s="57"/>
      <c r="X13" s="55"/>
      <c r="Z13" s="56"/>
      <c r="AA13" s="401" t="s">
        <v>187</v>
      </c>
      <c r="AB13" s="401"/>
      <c r="AC13" s="401"/>
      <c r="AD13" s="401"/>
      <c r="AE13" s="57"/>
      <c r="AF13" s="55"/>
      <c r="AH13" s="56"/>
      <c r="AI13" s="401" t="s">
        <v>187</v>
      </c>
      <c r="AJ13" s="401"/>
      <c r="AK13" s="401"/>
      <c r="AL13" s="401"/>
      <c r="AM13" s="57"/>
      <c r="AN13" s="55"/>
      <c r="AP13" s="56"/>
      <c r="AQ13" s="401" t="s">
        <v>187</v>
      </c>
      <c r="AR13" s="401"/>
      <c r="AS13" s="401"/>
      <c r="AT13" s="401"/>
      <c r="AU13" s="57"/>
      <c r="AV13" s="55"/>
      <c r="AX13" s="56"/>
      <c r="AY13" s="401" t="s">
        <v>187</v>
      </c>
      <c r="AZ13" s="401"/>
      <c r="BA13" s="401"/>
      <c r="BB13" s="401"/>
      <c r="BC13" s="57"/>
      <c r="BD13" s="55"/>
      <c r="CF13" s="356"/>
    </row>
    <row r="14" spans="2:84" ht="15" customHeight="1" x14ac:dyDescent="0.3">
      <c r="B14" s="56"/>
      <c r="C14" s="355"/>
      <c r="D14" s="355"/>
      <c r="E14" s="355"/>
      <c r="F14" s="355"/>
      <c r="G14" s="57"/>
      <c r="H14" s="55"/>
      <c r="J14" s="56"/>
      <c r="K14" s="355"/>
      <c r="L14" s="355"/>
      <c r="M14" s="355"/>
      <c r="N14" s="355"/>
      <c r="O14" s="57"/>
      <c r="P14" s="55"/>
      <c r="R14" s="56"/>
      <c r="S14" s="355"/>
      <c r="T14" s="355"/>
      <c r="U14" s="355"/>
      <c r="V14" s="355"/>
      <c r="W14" s="57"/>
      <c r="X14" s="55"/>
      <c r="Z14" s="56"/>
      <c r="AA14" s="355"/>
      <c r="AB14" s="355"/>
      <c r="AC14" s="355"/>
      <c r="AD14" s="355"/>
      <c r="AE14" s="57"/>
      <c r="AF14" s="55"/>
      <c r="AH14" s="56"/>
      <c r="AI14" s="355"/>
      <c r="AJ14" s="355"/>
      <c r="AK14" s="355"/>
      <c r="AL14" s="355"/>
      <c r="AM14" s="57"/>
      <c r="AN14" s="55"/>
      <c r="AP14" s="56"/>
      <c r="AQ14" s="355"/>
      <c r="AR14" s="355"/>
      <c r="AS14" s="355"/>
      <c r="AT14" s="355"/>
      <c r="AU14" s="57"/>
      <c r="AV14" s="55"/>
      <c r="AX14" s="56"/>
      <c r="AY14" s="355"/>
      <c r="AZ14" s="355"/>
      <c r="BA14" s="355"/>
      <c r="BB14" s="355"/>
      <c r="BC14" s="57"/>
      <c r="BD14" s="55"/>
    </row>
    <row r="15" spans="2:84" ht="14.5" customHeight="1" thickBot="1" x14ac:dyDescent="0.35">
      <c r="B15" s="56"/>
      <c r="C15" s="381" t="s">
        <v>112</v>
      </c>
      <c r="D15" s="381"/>
      <c r="E15" s="57"/>
      <c r="F15" s="57"/>
      <c r="G15" s="57"/>
      <c r="H15" s="55"/>
      <c r="I15" s="11"/>
      <c r="J15" s="56"/>
      <c r="K15" s="381" t="s">
        <v>112</v>
      </c>
      <c r="L15" s="381"/>
      <c r="M15" s="57"/>
      <c r="N15" s="57"/>
      <c r="O15" s="57"/>
      <c r="P15" s="55"/>
      <c r="R15" s="56"/>
      <c r="S15" s="381" t="s">
        <v>112</v>
      </c>
      <c r="T15" s="381"/>
      <c r="U15" s="57"/>
      <c r="V15" s="57"/>
      <c r="W15" s="57"/>
      <c r="X15" s="55"/>
      <c r="Z15" s="56"/>
      <c r="AA15" s="381" t="s">
        <v>112</v>
      </c>
      <c r="AB15" s="381"/>
      <c r="AC15" s="57"/>
      <c r="AD15" s="57"/>
      <c r="AE15" s="57"/>
      <c r="AF15" s="55"/>
      <c r="AH15" s="56"/>
      <c r="AI15" s="381" t="s">
        <v>112</v>
      </c>
      <c r="AJ15" s="381"/>
      <c r="AK15" s="57"/>
      <c r="AL15" s="57"/>
      <c r="AM15" s="57"/>
      <c r="AN15" s="55"/>
      <c r="AP15" s="56"/>
      <c r="AQ15" s="381" t="s">
        <v>112</v>
      </c>
      <c r="AR15" s="381"/>
      <c r="AS15" s="57"/>
      <c r="AT15" s="57"/>
      <c r="AU15" s="57"/>
      <c r="AV15" s="55"/>
      <c r="AX15" s="56"/>
      <c r="AY15" s="381" t="s">
        <v>112</v>
      </c>
      <c r="AZ15" s="381"/>
      <c r="BA15" s="57"/>
      <c r="BB15" s="57"/>
      <c r="BC15" s="57"/>
      <c r="BD15" s="55"/>
    </row>
    <row r="16" spans="2:84" ht="50.15" customHeight="1" thickBot="1" x14ac:dyDescent="0.35">
      <c r="B16" s="56"/>
      <c r="C16" s="381" t="s">
        <v>165</v>
      </c>
      <c r="D16" s="381"/>
      <c r="E16" s="357" t="s">
        <v>113</v>
      </c>
      <c r="F16" s="358" t="s">
        <v>114</v>
      </c>
      <c r="G16" s="57"/>
      <c r="H16" s="55"/>
      <c r="I16" s="11"/>
      <c r="J16" s="56"/>
      <c r="K16" s="381" t="s">
        <v>165</v>
      </c>
      <c r="L16" s="381"/>
      <c r="M16" s="101" t="s">
        <v>113</v>
      </c>
      <c r="N16" s="102" t="s">
        <v>114</v>
      </c>
      <c r="O16" s="57"/>
      <c r="P16" s="55"/>
      <c r="R16" s="56"/>
      <c r="S16" s="381" t="s">
        <v>165</v>
      </c>
      <c r="T16" s="381"/>
      <c r="U16" s="101" t="s">
        <v>113</v>
      </c>
      <c r="V16" s="102" t="s">
        <v>114</v>
      </c>
      <c r="W16" s="57"/>
      <c r="X16" s="55"/>
      <c r="Z16" s="56"/>
      <c r="AA16" s="381" t="s">
        <v>165</v>
      </c>
      <c r="AB16" s="381"/>
      <c r="AC16" s="101" t="s">
        <v>113</v>
      </c>
      <c r="AD16" s="102" t="s">
        <v>114</v>
      </c>
      <c r="AE16" s="57"/>
      <c r="AF16" s="55"/>
      <c r="AH16" s="56"/>
      <c r="AI16" s="381" t="s">
        <v>165</v>
      </c>
      <c r="AJ16" s="381"/>
      <c r="AK16" s="101" t="s">
        <v>113</v>
      </c>
      <c r="AL16" s="102" t="s">
        <v>114</v>
      </c>
      <c r="AM16" s="57"/>
      <c r="AN16" s="55"/>
      <c r="AP16" s="56"/>
      <c r="AQ16" s="381" t="s">
        <v>165</v>
      </c>
      <c r="AR16" s="381"/>
      <c r="AS16" s="101" t="s">
        <v>113</v>
      </c>
      <c r="AT16" s="102" t="s">
        <v>114</v>
      </c>
      <c r="AU16" s="57"/>
      <c r="AV16" s="55"/>
      <c r="AX16" s="56"/>
      <c r="AY16" s="381" t="s">
        <v>165</v>
      </c>
      <c r="AZ16" s="381"/>
      <c r="BA16" s="101" t="s">
        <v>113</v>
      </c>
      <c r="BB16" s="102" t="s">
        <v>114</v>
      </c>
      <c r="BC16" s="57"/>
      <c r="BD16" s="55"/>
      <c r="BF16" s="222" t="s">
        <v>698</v>
      </c>
      <c r="BH16" s="10" t="s">
        <v>699</v>
      </c>
    </row>
    <row r="17" spans="2:80" ht="30" customHeight="1" x14ac:dyDescent="0.3">
      <c r="B17" s="56"/>
      <c r="C17" s="37"/>
      <c r="D17" s="37"/>
      <c r="E17" s="13" t="s">
        <v>684</v>
      </c>
      <c r="F17" s="216" t="s">
        <v>927</v>
      </c>
      <c r="G17" s="57"/>
      <c r="H17" s="55"/>
      <c r="I17" s="11"/>
      <c r="J17" s="56"/>
      <c r="K17" s="37"/>
      <c r="L17" s="218">
        <v>23452.33</v>
      </c>
      <c r="M17" s="21" t="s">
        <v>684</v>
      </c>
      <c r="N17" s="212" t="e">
        <f>F17+L17</f>
        <v>#VALUE!</v>
      </c>
      <c r="O17" s="57"/>
      <c r="P17" s="55"/>
      <c r="R17" s="56"/>
      <c r="S17" s="37"/>
      <c r="T17" s="218">
        <v>24410.67</v>
      </c>
      <c r="U17" s="21" t="s">
        <v>684</v>
      </c>
      <c r="V17" s="212" t="e">
        <f>N17+T17</f>
        <v>#VALUE!</v>
      </c>
      <c r="W17" s="57"/>
      <c r="X17" s="55"/>
      <c r="Z17" s="56"/>
      <c r="AA17" s="37"/>
      <c r="AB17" s="218">
        <v>11334.11</v>
      </c>
      <c r="AC17" s="21" t="s">
        <v>684</v>
      </c>
      <c r="AD17" s="212" t="e">
        <f>V17+AB17</f>
        <v>#VALUE!</v>
      </c>
      <c r="AE17" s="57"/>
      <c r="AF17" s="55"/>
      <c r="AH17" s="56"/>
      <c r="AI17" s="37"/>
      <c r="AJ17" s="218">
        <v>71276.460000000006</v>
      </c>
      <c r="AK17" s="21" t="s">
        <v>684</v>
      </c>
      <c r="AL17" s="212" t="e">
        <f>AD17+AJ17</f>
        <v>#VALUE!</v>
      </c>
      <c r="AM17" s="57"/>
      <c r="AN17" s="55"/>
      <c r="AP17" s="56"/>
      <c r="AQ17" s="37"/>
      <c r="AR17" s="218">
        <v>26602.71</v>
      </c>
      <c r="AS17" s="21" t="s">
        <v>684</v>
      </c>
      <c r="AT17" s="212" t="e">
        <f>AL17+AR17</f>
        <v>#VALUE!</v>
      </c>
      <c r="AU17" s="57"/>
      <c r="AV17" s="55"/>
      <c r="AX17" s="56"/>
      <c r="AY17" s="37"/>
      <c r="AZ17" s="218">
        <v>0</v>
      </c>
      <c r="BA17" s="21" t="s">
        <v>684</v>
      </c>
      <c r="BB17" s="212" t="e">
        <f>AT17+AZ17</f>
        <v>#VALUE!</v>
      </c>
      <c r="BC17" s="57"/>
      <c r="BD17" s="55"/>
      <c r="BF17" s="223">
        <v>101950</v>
      </c>
      <c r="BH17" s="225" t="e">
        <f>BB17/BF17*100</f>
        <v>#VALUE!</v>
      </c>
    </row>
    <row r="18" spans="2:80" ht="30" customHeight="1" x14ac:dyDescent="0.3">
      <c r="B18" s="56"/>
      <c r="C18" s="37"/>
      <c r="D18" s="37"/>
      <c r="E18" s="13" t="s">
        <v>686</v>
      </c>
      <c r="F18" s="359" t="s">
        <v>927</v>
      </c>
      <c r="G18" s="57"/>
      <c r="H18" s="55"/>
      <c r="I18" s="11"/>
      <c r="J18" s="56"/>
      <c r="K18" s="37"/>
      <c r="L18" s="218">
        <v>36639.65</v>
      </c>
      <c r="M18" s="13" t="s">
        <v>686</v>
      </c>
      <c r="N18" s="213" t="e">
        <f t="shared" ref="N18:N28" si="0">F18+L18</f>
        <v>#VALUE!</v>
      </c>
      <c r="O18" s="57"/>
      <c r="P18" s="55"/>
      <c r="R18" s="56"/>
      <c r="S18" s="37"/>
      <c r="T18" s="218">
        <v>19086.419999999998</v>
      </c>
      <c r="U18" s="13" t="s">
        <v>686</v>
      </c>
      <c r="V18" s="213" t="e">
        <f t="shared" ref="V18:V28" si="1">N18+T18</f>
        <v>#VALUE!</v>
      </c>
      <c r="W18" s="57"/>
      <c r="X18" s="55"/>
      <c r="Z18" s="56"/>
      <c r="AA18" s="37"/>
      <c r="AB18" s="218">
        <v>17063.500000000004</v>
      </c>
      <c r="AC18" s="13" t="s">
        <v>686</v>
      </c>
      <c r="AD18" s="213" t="e">
        <f t="shared" ref="AD18:AD28" si="2">V18+AB18</f>
        <v>#VALUE!</v>
      </c>
      <c r="AE18" s="57"/>
      <c r="AF18" s="55"/>
      <c r="AH18" s="56"/>
      <c r="AI18" s="37"/>
      <c r="AJ18" s="218">
        <v>96920.65</v>
      </c>
      <c r="AK18" s="13" t="s">
        <v>686</v>
      </c>
      <c r="AL18" s="213" t="e">
        <f t="shared" ref="AL18:AL28" si="3">AD18+AJ18</f>
        <v>#VALUE!</v>
      </c>
      <c r="AM18" s="57"/>
      <c r="AN18" s="55"/>
      <c r="AP18" s="56"/>
      <c r="AQ18" s="37"/>
      <c r="AR18" s="218">
        <v>16867.21</v>
      </c>
      <c r="AS18" s="13" t="s">
        <v>686</v>
      </c>
      <c r="AT18" s="213" t="e">
        <f t="shared" ref="AT18:AT28" si="4">AL18+AR18</f>
        <v>#VALUE!</v>
      </c>
      <c r="AU18" s="57"/>
      <c r="AV18" s="55"/>
      <c r="AX18" s="56"/>
      <c r="AY18" s="37"/>
      <c r="AZ18" s="218">
        <v>0</v>
      </c>
      <c r="BA18" s="13" t="s">
        <v>686</v>
      </c>
      <c r="BB18" s="213" t="e">
        <f t="shared" ref="BB18:BB27" si="5">AT18+AZ18</f>
        <v>#VALUE!</v>
      </c>
      <c r="BC18" s="57"/>
      <c r="BD18" s="55"/>
      <c r="BF18" s="223">
        <v>100000</v>
      </c>
      <c r="BH18" s="225" t="e">
        <f t="shared" ref="BH18:BH29" si="6">BB18/BF18*100</f>
        <v>#VALUE!</v>
      </c>
    </row>
    <row r="19" spans="2:80" ht="30" customHeight="1" x14ac:dyDescent="0.3">
      <c r="B19" s="56"/>
      <c r="C19" s="37"/>
      <c r="D19" s="37"/>
      <c r="E19" s="13" t="s">
        <v>685</v>
      </c>
      <c r="F19" s="216" t="s">
        <v>927</v>
      </c>
      <c r="G19" s="57"/>
      <c r="H19" s="55"/>
      <c r="I19" s="11"/>
      <c r="J19" s="56"/>
      <c r="K19" s="37"/>
      <c r="L19" s="218">
        <v>136266.47</v>
      </c>
      <c r="M19" s="13" t="s">
        <v>685</v>
      </c>
      <c r="N19" s="213" t="e">
        <f t="shared" si="0"/>
        <v>#VALUE!</v>
      </c>
      <c r="O19" s="57"/>
      <c r="P19" s="55"/>
      <c r="R19" s="56"/>
      <c r="S19" s="37"/>
      <c r="T19" s="218">
        <v>359247.93</v>
      </c>
      <c r="U19" s="13" t="s">
        <v>685</v>
      </c>
      <c r="V19" s="213" t="e">
        <f t="shared" si="1"/>
        <v>#VALUE!</v>
      </c>
      <c r="W19" s="57"/>
      <c r="X19" s="55"/>
      <c r="Z19" s="56"/>
      <c r="AA19" s="37"/>
      <c r="AB19" s="218">
        <v>519532.46</v>
      </c>
      <c r="AC19" s="13" t="s">
        <v>685</v>
      </c>
      <c r="AD19" s="213" t="e">
        <f t="shared" si="2"/>
        <v>#VALUE!</v>
      </c>
      <c r="AE19" s="57"/>
      <c r="AF19" s="55"/>
      <c r="AH19" s="56"/>
      <c r="AI19" s="37"/>
      <c r="AJ19" s="218">
        <v>418453.04</v>
      </c>
      <c r="AK19" s="13" t="s">
        <v>685</v>
      </c>
      <c r="AL19" s="213" t="e">
        <f t="shared" si="3"/>
        <v>#VALUE!</v>
      </c>
      <c r="AM19" s="57"/>
      <c r="AN19" s="55"/>
      <c r="AP19" s="56"/>
      <c r="AQ19" s="37"/>
      <c r="AR19" s="218">
        <v>314767.44</v>
      </c>
      <c r="AS19" s="13" t="s">
        <v>685</v>
      </c>
      <c r="AT19" s="213" t="e">
        <f t="shared" si="4"/>
        <v>#VALUE!</v>
      </c>
      <c r="AU19" s="57"/>
      <c r="AV19" s="55"/>
      <c r="AX19" s="56"/>
      <c r="AY19" s="37"/>
      <c r="AZ19" s="218">
        <v>0</v>
      </c>
      <c r="BA19" s="13" t="s">
        <v>685</v>
      </c>
      <c r="BB19" s="213" t="e">
        <f t="shared" si="5"/>
        <v>#VALUE!</v>
      </c>
      <c r="BC19" s="57"/>
      <c r="BD19" s="55"/>
      <c r="BF19" s="223">
        <v>1433129</v>
      </c>
      <c r="BH19" s="225" t="e">
        <f t="shared" si="6"/>
        <v>#VALUE!</v>
      </c>
    </row>
    <row r="20" spans="2:80" ht="30" customHeight="1" x14ac:dyDescent="0.3">
      <c r="B20" s="56"/>
      <c r="C20" s="37"/>
      <c r="D20" s="37"/>
      <c r="E20" s="13" t="s">
        <v>689</v>
      </c>
      <c r="F20" s="360">
        <v>428855.45</v>
      </c>
      <c r="G20" s="57"/>
      <c r="H20" s="55"/>
      <c r="I20" s="11"/>
      <c r="J20" s="56"/>
      <c r="K20" s="37"/>
      <c r="L20" s="218">
        <v>243857.52</v>
      </c>
      <c r="M20" s="13" t="s">
        <v>689</v>
      </c>
      <c r="N20" s="213">
        <f t="shared" si="0"/>
        <v>672712.97</v>
      </c>
      <c r="O20" s="57"/>
      <c r="P20" s="55"/>
      <c r="R20" s="56"/>
      <c r="S20" s="37"/>
      <c r="T20" s="218">
        <v>373665.52</v>
      </c>
      <c r="U20" s="13" t="s">
        <v>689</v>
      </c>
      <c r="V20" s="213">
        <f t="shared" si="1"/>
        <v>1046378.49</v>
      </c>
      <c r="W20" s="57"/>
      <c r="X20" s="55"/>
      <c r="Z20" s="56"/>
      <c r="AA20" s="37"/>
      <c r="AB20" s="218">
        <v>255227.75</v>
      </c>
      <c r="AC20" s="13" t="s">
        <v>689</v>
      </c>
      <c r="AD20" s="213">
        <f t="shared" si="2"/>
        <v>1301606.24</v>
      </c>
      <c r="AE20" s="57"/>
      <c r="AF20" s="55"/>
      <c r="AH20" s="56"/>
      <c r="AI20" s="37"/>
      <c r="AJ20" s="218">
        <v>273408.96999999997</v>
      </c>
      <c r="AK20" s="13" t="s">
        <v>689</v>
      </c>
      <c r="AL20" s="213">
        <f t="shared" si="3"/>
        <v>1575015.21</v>
      </c>
      <c r="AM20" s="57"/>
      <c r="AN20" s="55"/>
      <c r="AP20" s="56"/>
      <c r="AQ20" s="37"/>
      <c r="AR20" s="218">
        <v>190187.84</v>
      </c>
      <c r="AS20" s="13" t="s">
        <v>689</v>
      </c>
      <c r="AT20" s="213">
        <f t="shared" si="4"/>
        <v>1765203.05</v>
      </c>
      <c r="AU20" s="57"/>
      <c r="AV20" s="55"/>
      <c r="AX20" s="56"/>
      <c r="AY20" s="37"/>
      <c r="AZ20" s="218">
        <f>7290849.32/17.326</f>
        <v>420803.95475008659</v>
      </c>
      <c r="BA20" s="13" t="s">
        <v>689</v>
      </c>
      <c r="BB20" s="213">
        <f t="shared" si="5"/>
        <v>2186007.0047500865</v>
      </c>
      <c r="BC20" s="57"/>
      <c r="BD20" s="55"/>
      <c r="BF20" s="223">
        <v>1744835</v>
      </c>
      <c r="BH20" s="225">
        <f t="shared" si="6"/>
        <v>125.284454103115</v>
      </c>
    </row>
    <row r="21" spans="2:80" ht="30" customHeight="1" x14ac:dyDescent="0.3">
      <c r="B21" s="56"/>
      <c r="C21" s="37"/>
      <c r="D21" s="37"/>
      <c r="E21" s="13" t="s">
        <v>690</v>
      </c>
      <c r="F21" s="361">
        <v>63488.4</v>
      </c>
      <c r="G21" s="57"/>
      <c r="H21" s="55"/>
      <c r="I21" s="11"/>
      <c r="J21" s="56"/>
      <c r="K21" s="37"/>
      <c r="L21" s="218">
        <v>164399.95000000001</v>
      </c>
      <c r="M21" s="13" t="s">
        <v>690</v>
      </c>
      <c r="N21" s="213">
        <f t="shared" si="0"/>
        <v>227888.35</v>
      </c>
      <c r="O21" s="57"/>
      <c r="P21" s="55"/>
      <c r="R21" s="56"/>
      <c r="S21" s="37"/>
      <c r="T21" s="218">
        <v>246222.59</v>
      </c>
      <c r="U21" s="13" t="s">
        <v>690</v>
      </c>
      <c r="V21" s="213">
        <f t="shared" si="1"/>
        <v>474110.94</v>
      </c>
      <c r="W21" s="57"/>
      <c r="X21" s="55"/>
      <c r="Z21" s="56"/>
      <c r="AA21" s="37"/>
      <c r="AB21" s="218">
        <v>213371.12</v>
      </c>
      <c r="AC21" s="13" t="s">
        <v>690</v>
      </c>
      <c r="AD21" s="213">
        <f t="shared" si="2"/>
        <v>687482.06</v>
      </c>
      <c r="AE21" s="57"/>
      <c r="AF21" s="55"/>
      <c r="AH21" s="56"/>
      <c r="AI21" s="37"/>
      <c r="AJ21" s="218">
        <v>369552.89</v>
      </c>
      <c r="AK21" s="13" t="s">
        <v>690</v>
      </c>
      <c r="AL21" s="213">
        <f t="shared" si="3"/>
        <v>1057034.9500000002</v>
      </c>
      <c r="AM21" s="57"/>
      <c r="AN21" s="55"/>
      <c r="AP21" s="56"/>
      <c r="AQ21" s="37"/>
      <c r="AR21" s="218">
        <v>46916.22</v>
      </c>
      <c r="AS21" s="13" t="s">
        <v>690</v>
      </c>
      <c r="AT21" s="213">
        <f t="shared" si="4"/>
        <v>1103951.1700000002</v>
      </c>
      <c r="AU21" s="57"/>
      <c r="AV21" s="55"/>
      <c r="AX21" s="56"/>
      <c r="AY21" s="37"/>
      <c r="AZ21" s="218">
        <f>1100000/17.326</f>
        <v>63488.398938012237</v>
      </c>
      <c r="BA21" s="13" t="s">
        <v>690</v>
      </c>
      <c r="BB21" s="213">
        <f t="shared" si="5"/>
        <v>1167439.5689380125</v>
      </c>
      <c r="BC21" s="57"/>
      <c r="BD21" s="55"/>
      <c r="BF21" s="223">
        <v>1156210</v>
      </c>
      <c r="BH21" s="225">
        <f t="shared" si="6"/>
        <v>100.97123956184537</v>
      </c>
    </row>
    <row r="22" spans="2:80" ht="30" customHeight="1" x14ac:dyDescent="0.3">
      <c r="B22" s="56"/>
      <c r="C22" s="37"/>
      <c r="D22" s="37"/>
      <c r="E22" s="13" t="s">
        <v>683</v>
      </c>
      <c r="F22" s="360">
        <v>75031.77</v>
      </c>
      <c r="G22" s="57"/>
      <c r="H22" s="55"/>
      <c r="I22" s="11"/>
      <c r="J22" s="56"/>
      <c r="K22" s="37"/>
      <c r="L22" s="218">
        <v>79329.679999999993</v>
      </c>
      <c r="M22" s="13" t="s">
        <v>683</v>
      </c>
      <c r="N22" s="213">
        <f t="shared" si="0"/>
        <v>154361.45000000001</v>
      </c>
      <c r="O22" s="57"/>
      <c r="P22" s="55"/>
      <c r="R22" s="56"/>
      <c r="S22" s="37"/>
      <c r="T22" s="218">
        <v>62611.1</v>
      </c>
      <c r="U22" s="13" t="s">
        <v>683</v>
      </c>
      <c r="V22" s="213">
        <f t="shared" si="1"/>
        <v>216972.55000000002</v>
      </c>
      <c r="W22" s="57"/>
      <c r="X22" s="55"/>
      <c r="Z22" s="56"/>
      <c r="AA22" s="37"/>
      <c r="AB22" s="218">
        <v>31849.11</v>
      </c>
      <c r="AC22" s="13" t="s">
        <v>683</v>
      </c>
      <c r="AD22" s="213">
        <f t="shared" si="2"/>
        <v>248821.66000000003</v>
      </c>
      <c r="AE22" s="57"/>
      <c r="AF22" s="55"/>
      <c r="AH22" s="56"/>
      <c r="AI22" s="37"/>
      <c r="AJ22" s="218">
        <v>3016.42</v>
      </c>
      <c r="AK22" s="13" t="s">
        <v>683</v>
      </c>
      <c r="AL22" s="213">
        <f t="shared" si="3"/>
        <v>251838.08000000005</v>
      </c>
      <c r="AM22" s="57"/>
      <c r="AN22" s="55"/>
      <c r="AP22" s="56"/>
      <c r="AQ22" s="37"/>
      <c r="AR22" s="218">
        <v>30783.45</v>
      </c>
      <c r="AS22" s="13" t="s">
        <v>683</v>
      </c>
      <c r="AT22" s="213">
        <f t="shared" si="4"/>
        <v>282621.53000000003</v>
      </c>
      <c r="AU22" s="57"/>
      <c r="AV22" s="55"/>
      <c r="AX22" s="56"/>
      <c r="AY22" s="37"/>
      <c r="AZ22" s="218">
        <f>1300000/17.326</f>
        <v>75031.744199469002</v>
      </c>
      <c r="BA22" s="13" t="s">
        <v>683</v>
      </c>
      <c r="BB22" s="213">
        <f t="shared" si="5"/>
        <v>357653.27419946902</v>
      </c>
      <c r="BC22" s="57"/>
      <c r="BD22" s="55"/>
      <c r="BF22" s="223">
        <v>275450</v>
      </c>
      <c r="BH22" s="225">
        <f t="shared" si="6"/>
        <v>129.84326527481176</v>
      </c>
    </row>
    <row r="23" spans="2:80" ht="30" customHeight="1" x14ac:dyDescent="0.3">
      <c r="B23" s="56"/>
      <c r="C23" s="37"/>
      <c r="D23" s="37"/>
      <c r="E23" s="13" t="s">
        <v>688</v>
      </c>
      <c r="F23" s="360">
        <v>40896.83</v>
      </c>
      <c r="G23" s="57"/>
      <c r="H23" s="55"/>
      <c r="I23" s="11"/>
      <c r="J23" s="56"/>
      <c r="K23" s="37"/>
      <c r="L23" s="218">
        <v>7548.85</v>
      </c>
      <c r="M23" s="13" t="s">
        <v>688</v>
      </c>
      <c r="N23" s="213">
        <f t="shared" si="0"/>
        <v>48445.68</v>
      </c>
      <c r="O23" s="57"/>
      <c r="P23" s="55"/>
      <c r="R23" s="56"/>
      <c r="S23" s="37"/>
      <c r="T23" s="218">
        <v>30017.07</v>
      </c>
      <c r="U23" s="13" t="s">
        <v>688</v>
      </c>
      <c r="V23" s="213">
        <f t="shared" si="1"/>
        <v>78462.75</v>
      </c>
      <c r="W23" s="57"/>
      <c r="X23" s="55"/>
      <c r="Z23" s="56"/>
      <c r="AA23" s="37"/>
      <c r="AB23" s="218">
        <v>34160.920000000006</v>
      </c>
      <c r="AC23" s="13" t="s">
        <v>688</v>
      </c>
      <c r="AD23" s="213">
        <f t="shared" si="2"/>
        <v>112623.67000000001</v>
      </c>
      <c r="AE23" s="57"/>
      <c r="AF23" s="55"/>
      <c r="AH23" s="56"/>
      <c r="AI23" s="37"/>
      <c r="AJ23" s="218">
        <v>5997.84</v>
      </c>
      <c r="AK23" s="13" t="s">
        <v>688</v>
      </c>
      <c r="AL23" s="213">
        <f t="shared" si="3"/>
        <v>118621.51000000001</v>
      </c>
      <c r="AM23" s="57"/>
      <c r="AN23" s="55"/>
      <c r="AP23" s="56"/>
      <c r="AQ23" s="37"/>
      <c r="AR23" s="218">
        <v>25195.66</v>
      </c>
      <c r="AS23" s="13" t="s">
        <v>688</v>
      </c>
      <c r="AT23" s="213">
        <f t="shared" si="4"/>
        <v>143817.17000000001</v>
      </c>
      <c r="AU23" s="57"/>
      <c r="AV23" s="55"/>
      <c r="AX23" s="56"/>
      <c r="AY23" s="37"/>
      <c r="AZ23" s="218">
        <f>120000/17.326</f>
        <v>6926.0071568740623</v>
      </c>
      <c r="BA23" s="13" t="s">
        <v>688</v>
      </c>
      <c r="BB23" s="213">
        <f t="shared" si="5"/>
        <v>150743.17715687407</v>
      </c>
      <c r="BC23" s="57"/>
      <c r="BD23" s="55"/>
      <c r="BF23" s="223">
        <v>349500</v>
      </c>
      <c r="BH23" s="225">
        <f t="shared" si="6"/>
        <v>43.131095037732209</v>
      </c>
    </row>
    <row r="24" spans="2:80" ht="30" customHeight="1" x14ac:dyDescent="0.3">
      <c r="B24" s="56"/>
      <c r="C24" s="37"/>
      <c r="D24" s="37"/>
      <c r="E24" s="13" t="s">
        <v>687</v>
      </c>
      <c r="F24" s="360">
        <v>80841.97</v>
      </c>
      <c r="G24" s="57"/>
      <c r="H24" s="55"/>
      <c r="I24" s="11"/>
      <c r="J24" s="56"/>
      <c r="K24" s="37"/>
      <c r="L24" s="218">
        <v>39295.279999999999</v>
      </c>
      <c r="M24" s="13" t="s">
        <v>687</v>
      </c>
      <c r="N24" s="213">
        <f t="shared" si="0"/>
        <v>120137.25</v>
      </c>
      <c r="O24" s="57"/>
      <c r="P24" s="55"/>
      <c r="R24" s="56"/>
      <c r="S24" s="37"/>
      <c r="T24" s="218">
        <v>55915.64</v>
      </c>
      <c r="U24" s="13" t="s">
        <v>687</v>
      </c>
      <c r="V24" s="213">
        <f t="shared" si="1"/>
        <v>176052.89</v>
      </c>
      <c r="W24" s="57"/>
      <c r="X24" s="55"/>
      <c r="Z24" s="56"/>
      <c r="AA24" s="37"/>
      <c r="AB24" s="218">
        <v>58544.05</v>
      </c>
      <c r="AC24" s="13" t="s">
        <v>687</v>
      </c>
      <c r="AD24" s="213">
        <f t="shared" si="2"/>
        <v>234596.94</v>
      </c>
      <c r="AE24" s="57"/>
      <c r="AF24" s="55"/>
      <c r="AH24" s="56"/>
      <c r="AI24" s="37"/>
      <c r="AJ24" s="218">
        <v>3080.02</v>
      </c>
      <c r="AK24" s="13" t="s">
        <v>687</v>
      </c>
      <c r="AL24" s="213">
        <f t="shared" si="3"/>
        <v>237676.96</v>
      </c>
      <c r="AM24" s="57"/>
      <c r="AN24" s="55"/>
      <c r="AP24" s="56"/>
      <c r="AQ24" s="37"/>
      <c r="AR24" s="218">
        <v>23055.51</v>
      </c>
      <c r="AS24" s="13" t="s">
        <v>687</v>
      </c>
      <c r="AT24" s="213">
        <f t="shared" si="4"/>
        <v>260732.47</v>
      </c>
      <c r="AU24" s="57"/>
      <c r="AV24" s="55"/>
      <c r="AX24" s="56"/>
      <c r="AY24" s="37"/>
      <c r="AZ24" s="218">
        <f>1400668/17.326</f>
        <v>80841.97160337065</v>
      </c>
      <c r="BA24" s="13" t="s">
        <v>687</v>
      </c>
      <c r="BB24" s="213">
        <f t="shared" si="5"/>
        <v>341574.44160337065</v>
      </c>
      <c r="BC24" s="57"/>
      <c r="BD24" s="55"/>
      <c r="BF24" s="223">
        <v>600300</v>
      </c>
      <c r="BH24" s="225">
        <f t="shared" si="6"/>
        <v>56.900623288917316</v>
      </c>
    </row>
    <row r="25" spans="2:80" ht="30" customHeight="1" x14ac:dyDescent="0.3">
      <c r="B25" s="56"/>
      <c r="C25" s="37"/>
      <c r="D25" s="37"/>
      <c r="E25" s="13" t="s">
        <v>691</v>
      </c>
      <c r="F25" s="362" t="s">
        <v>928</v>
      </c>
      <c r="G25" s="57"/>
      <c r="H25" s="55"/>
      <c r="I25" s="11"/>
      <c r="J25" s="56"/>
      <c r="K25" s="37"/>
      <c r="L25" s="218">
        <v>39703.32</v>
      </c>
      <c r="M25" s="13" t="s">
        <v>691</v>
      </c>
      <c r="N25" s="213" t="e">
        <f t="shared" si="0"/>
        <v>#VALUE!</v>
      </c>
      <c r="O25" s="57"/>
      <c r="P25" s="55"/>
      <c r="R25" s="56"/>
      <c r="S25" s="37"/>
      <c r="T25" s="218">
        <v>13672.42</v>
      </c>
      <c r="U25" s="13" t="s">
        <v>691</v>
      </c>
      <c r="V25" s="213" t="e">
        <f t="shared" si="1"/>
        <v>#VALUE!</v>
      </c>
      <c r="W25" s="57"/>
      <c r="X25" s="55"/>
      <c r="Z25" s="56"/>
      <c r="AA25" s="37"/>
      <c r="AB25" s="218">
        <v>11571.79</v>
      </c>
      <c r="AC25" s="13" t="s">
        <v>691</v>
      </c>
      <c r="AD25" s="213" t="e">
        <f t="shared" si="2"/>
        <v>#VALUE!</v>
      </c>
      <c r="AE25" s="57"/>
      <c r="AF25" s="55"/>
      <c r="AH25" s="56"/>
      <c r="AI25" s="37"/>
      <c r="AJ25" s="218">
        <v>12478.93</v>
      </c>
      <c r="AK25" s="13" t="s">
        <v>691</v>
      </c>
      <c r="AL25" s="213" t="e">
        <f t="shared" si="3"/>
        <v>#VALUE!</v>
      </c>
      <c r="AM25" s="57"/>
      <c r="AN25" s="55"/>
      <c r="AP25" s="56"/>
      <c r="AQ25" s="37"/>
      <c r="AR25" s="218">
        <v>33620.74</v>
      </c>
      <c r="AS25" s="13" t="s">
        <v>691</v>
      </c>
      <c r="AT25" s="213" t="e">
        <f t="shared" si="4"/>
        <v>#VALUE!</v>
      </c>
      <c r="AU25" s="57"/>
      <c r="AV25" s="55"/>
      <c r="AX25" s="56"/>
      <c r="AY25" s="37"/>
      <c r="AZ25" s="218">
        <v>0</v>
      </c>
      <c r="BA25" s="13" t="s">
        <v>691</v>
      </c>
      <c r="BB25" s="213" t="e">
        <f t="shared" si="5"/>
        <v>#VALUE!</v>
      </c>
      <c r="BC25" s="57"/>
      <c r="BD25" s="55"/>
      <c r="BF25" s="223">
        <v>76879</v>
      </c>
      <c r="BH25" s="225" t="e">
        <f t="shared" si="6"/>
        <v>#VALUE!</v>
      </c>
      <c r="CB25" s="225"/>
    </row>
    <row r="26" spans="2:80" x14ac:dyDescent="0.3">
      <c r="B26" s="56"/>
      <c r="C26" s="37"/>
      <c r="D26" s="37"/>
      <c r="E26" s="13" t="s">
        <v>926</v>
      </c>
      <c r="F26" s="363">
        <v>189247.73</v>
      </c>
      <c r="G26" s="57"/>
      <c r="H26" s="55"/>
      <c r="I26" s="11"/>
      <c r="J26" s="56"/>
      <c r="K26" s="37"/>
      <c r="L26" s="218"/>
      <c r="M26" s="207"/>
      <c r="N26" s="214">
        <f t="shared" si="0"/>
        <v>189247.73</v>
      </c>
      <c r="O26" s="57"/>
      <c r="P26" s="55"/>
      <c r="R26" s="56"/>
      <c r="S26" s="37"/>
      <c r="T26" s="218"/>
      <c r="U26" s="13"/>
      <c r="V26" s="214">
        <f t="shared" si="1"/>
        <v>189247.73</v>
      </c>
      <c r="W26" s="57"/>
      <c r="X26" s="55"/>
      <c r="Z26" s="56"/>
      <c r="AA26" s="37"/>
      <c r="AB26" s="218"/>
      <c r="AC26" s="13"/>
      <c r="AD26" s="214">
        <f t="shared" si="2"/>
        <v>189247.73</v>
      </c>
      <c r="AE26" s="57"/>
      <c r="AF26" s="55"/>
      <c r="AH26" s="56"/>
      <c r="AI26" s="37"/>
      <c r="AJ26" s="218"/>
      <c r="AK26" s="13"/>
      <c r="AL26" s="214">
        <f t="shared" si="3"/>
        <v>189247.73</v>
      </c>
      <c r="AM26" s="57"/>
      <c r="AN26" s="55"/>
      <c r="AP26" s="56"/>
      <c r="AQ26" s="37"/>
      <c r="AR26" s="218"/>
      <c r="AS26" s="13"/>
      <c r="AT26" s="214">
        <f t="shared" si="4"/>
        <v>189247.73</v>
      </c>
      <c r="AU26" s="57"/>
      <c r="AV26" s="55"/>
      <c r="AX26" s="56"/>
      <c r="AY26" s="37"/>
      <c r="AZ26" s="218"/>
      <c r="BA26" s="13"/>
      <c r="BB26" s="214">
        <f t="shared" si="5"/>
        <v>189247.73</v>
      </c>
      <c r="BC26" s="57"/>
      <c r="BD26" s="55"/>
      <c r="BF26" s="224">
        <f>SUM(BF17:BF25)</f>
        <v>5838253</v>
      </c>
      <c r="BH26" s="225" t="e">
        <f>(SUM(BB17:BB25))/BF26*100</f>
        <v>#VALUE!</v>
      </c>
    </row>
    <row r="27" spans="2:80" x14ac:dyDescent="0.3">
      <c r="B27" s="56"/>
      <c r="C27" s="37"/>
      <c r="D27" s="37"/>
      <c r="E27" s="13" t="s">
        <v>475</v>
      </c>
      <c r="F27" s="216">
        <f>10541.79+62747.9</f>
        <v>73289.69</v>
      </c>
      <c r="G27" s="57"/>
      <c r="H27" s="55"/>
      <c r="I27" s="11"/>
      <c r="J27" s="56"/>
      <c r="K27" s="37"/>
      <c r="L27" s="218">
        <v>155836.21</v>
      </c>
      <c r="M27" s="207" t="s">
        <v>670</v>
      </c>
      <c r="N27" s="214">
        <f t="shared" si="0"/>
        <v>229125.9</v>
      </c>
      <c r="O27" s="57"/>
      <c r="P27" s="55"/>
      <c r="R27" s="56"/>
      <c r="S27" s="37"/>
      <c r="T27" s="218">
        <v>66633.87</v>
      </c>
      <c r="U27" s="13" t="s">
        <v>670</v>
      </c>
      <c r="V27" s="214">
        <f t="shared" si="1"/>
        <v>295759.77</v>
      </c>
      <c r="W27" s="57"/>
      <c r="X27" s="55"/>
      <c r="Z27" s="56"/>
      <c r="AA27" s="37"/>
      <c r="AB27" s="218">
        <v>100940.21</v>
      </c>
      <c r="AC27" s="13" t="s">
        <v>670</v>
      </c>
      <c r="AD27" s="214">
        <f t="shared" si="2"/>
        <v>396699.98000000004</v>
      </c>
      <c r="AE27" s="57"/>
      <c r="AF27" s="55"/>
      <c r="AH27" s="56"/>
      <c r="AI27" s="37"/>
      <c r="AJ27" s="218">
        <v>86112.72</v>
      </c>
      <c r="AK27" s="13" t="s">
        <v>670</v>
      </c>
      <c r="AL27" s="214">
        <f t="shared" si="3"/>
        <v>482812.70000000007</v>
      </c>
      <c r="AM27" s="57"/>
      <c r="AN27" s="55"/>
      <c r="AP27" s="56"/>
      <c r="AQ27" s="37"/>
      <c r="AR27" s="218">
        <v>93511.44</v>
      </c>
      <c r="AS27" s="13" t="s">
        <v>670</v>
      </c>
      <c r="AT27" s="214">
        <f t="shared" si="4"/>
        <v>576324.14000000013</v>
      </c>
      <c r="AU27" s="57"/>
      <c r="AV27" s="55"/>
      <c r="AX27" s="56"/>
      <c r="AY27" s="37"/>
      <c r="AZ27" s="220"/>
      <c r="BA27" s="13" t="s">
        <v>670</v>
      </c>
      <c r="BB27" s="214">
        <f t="shared" si="5"/>
        <v>576324.14000000013</v>
      </c>
      <c r="BC27" s="57"/>
      <c r="BD27" s="55"/>
      <c r="BF27" s="223">
        <v>554634</v>
      </c>
      <c r="BH27" s="225">
        <f t="shared" si="6"/>
        <v>103.91071228954591</v>
      </c>
    </row>
    <row r="28" spans="2:80" ht="28.5" thickBot="1" x14ac:dyDescent="0.35">
      <c r="B28" s="56"/>
      <c r="C28" s="37"/>
      <c r="D28" s="37"/>
      <c r="E28" s="13"/>
      <c r="F28" s="216"/>
      <c r="G28" s="57"/>
      <c r="H28" s="55"/>
      <c r="I28" s="11"/>
      <c r="J28" s="56"/>
      <c r="K28" s="37"/>
      <c r="L28" s="37"/>
      <c r="M28" s="95"/>
      <c r="N28" s="215">
        <f t="shared" si="0"/>
        <v>0</v>
      </c>
      <c r="O28" s="57"/>
      <c r="P28" s="55"/>
      <c r="R28" s="56"/>
      <c r="S28" s="37"/>
      <c r="T28" s="218"/>
      <c r="U28" s="95"/>
      <c r="V28" s="215">
        <f t="shared" si="1"/>
        <v>0</v>
      </c>
      <c r="W28" s="57"/>
      <c r="X28" s="55"/>
      <c r="Z28" s="56"/>
      <c r="AA28" s="37"/>
      <c r="AB28" s="218"/>
      <c r="AC28" s="95"/>
      <c r="AD28" s="215">
        <f t="shared" si="2"/>
        <v>0</v>
      </c>
      <c r="AE28" s="57"/>
      <c r="AF28" s="55"/>
      <c r="AH28" s="56"/>
      <c r="AI28" s="37"/>
      <c r="AJ28" s="218"/>
      <c r="AK28" s="95"/>
      <c r="AL28" s="215">
        <f t="shared" si="3"/>
        <v>0</v>
      </c>
      <c r="AM28" s="57"/>
      <c r="AN28" s="55"/>
      <c r="AP28" s="56"/>
      <c r="AQ28" s="37"/>
      <c r="AR28" s="218"/>
      <c r="AS28" s="95"/>
      <c r="AT28" s="215">
        <f t="shared" si="4"/>
        <v>0</v>
      </c>
      <c r="AU28" s="57"/>
      <c r="AV28" s="55"/>
      <c r="AX28" s="56"/>
      <c r="AY28" s="37"/>
      <c r="AZ28" s="218"/>
      <c r="BA28" s="95" t="s">
        <v>668</v>
      </c>
      <c r="BB28" s="215">
        <v>511431</v>
      </c>
      <c r="BC28" s="57"/>
      <c r="BD28" s="55"/>
      <c r="BF28" s="223">
        <v>511431</v>
      </c>
      <c r="BH28" s="225">
        <f t="shared" si="6"/>
        <v>100</v>
      </c>
    </row>
    <row r="29" spans="2:80" ht="14.5" thickBot="1" x14ac:dyDescent="0.35">
      <c r="B29" s="56"/>
      <c r="C29" s="37"/>
      <c r="D29" s="37"/>
      <c r="E29" s="364" t="s">
        <v>160</v>
      </c>
      <c r="F29" s="217">
        <f>SUM(F20:F27)</f>
        <v>951651.83999999985</v>
      </c>
      <c r="G29" s="57"/>
      <c r="H29" s="55"/>
      <c r="I29" s="11"/>
      <c r="J29" s="56"/>
      <c r="K29" s="37"/>
      <c r="L29" s="37"/>
      <c r="M29" s="100" t="s">
        <v>160</v>
      </c>
      <c r="N29" s="206" t="e">
        <f>SUM(N17:N28)</f>
        <v>#VALUE!</v>
      </c>
      <c r="O29" s="57"/>
      <c r="P29" s="55"/>
      <c r="R29" s="56"/>
      <c r="S29" s="37"/>
      <c r="T29" s="37"/>
      <c r="U29" s="100" t="s">
        <v>160</v>
      </c>
      <c r="V29" s="206" t="e">
        <f>SUM(V17:V28)</f>
        <v>#VALUE!</v>
      </c>
      <c r="W29" s="57"/>
      <c r="X29" s="55"/>
      <c r="Z29" s="56"/>
      <c r="AA29" s="37"/>
      <c r="AB29" s="37"/>
      <c r="AC29" s="100" t="s">
        <v>160</v>
      </c>
      <c r="AD29" s="206" t="e">
        <f>SUM(AD17:AD28)</f>
        <v>#VALUE!</v>
      </c>
      <c r="AE29" s="57"/>
      <c r="AF29" s="55"/>
      <c r="AH29" s="56"/>
      <c r="AI29" s="37"/>
      <c r="AJ29" s="37"/>
      <c r="AK29" s="100" t="s">
        <v>160</v>
      </c>
      <c r="AL29" s="206" t="e">
        <f>SUM(AL17:AL28)</f>
        <v>#VALUE!</v>
      </c>
      <c r="AM29" s="57"/>
      <c r="AN29" s="55"/>
      <c r="AP29" s="56"/>
      <c r="AQ29" s="37"/>
      <c r="AR29" s="37"/>
      <c r="AS29" s="100" t="s">
        <v>160</v>
      </c>
      <c r="AT29" s="206" t="e">
        <f>SUM(AT17:AT28)</f>
        <v>#VALUE!</v>
      </c>
      <c r="AU29" s="57"/>
      <c r="AV29" s="55"/>
      <c r="AX29" s="56"/>
      <c r="AY29" s="37"/>
      <c r="AZ29" s="37"/>
      <c r="BA29" s="100" t="s">
        <v>160</v>
      </c>
      <c r="BB29" s="206" t="e">
        <f>SUM(BB17:BB28)</f>
        <v>#VALUE!</v>
      </c>
      <c r="BC29" s="57"/>
      <c r="BD29" s="55"/>
      <c r="BF29" s="224">
        <f>BF26+BF27+BF28</f>
        <v>6904318</v>
      </c>
      <c r="BH29" s="225" t="e">
        <f t="shared" si="6"/>
        <v>#VALUE!</v>
      </c>
    </row>
    <row r="30" spans="2:80" x14ac:dyDescent="0.3">
      <c r="B30" s="56"/>
      <c r="C30" s="37"/>
      <c r="D30" s="37"/>
      <c r="E30" s="57"/>
      <c r="F30" s="57"/>
      <c r="G30" s="57"/>
      <c r="H30" s="55"/>
      <c r="I30" s="11"/>
      <c r="J30" s="56"/>
      <c r="K30" s="37"/>
      <c r="L30" s="37"/>
      <c r="M30" s="57"/>
      <c r="N30" s="57"/>
      <c r="O30" s="57"/>
      <c r="P30" s="55"/>
      <c r="R30" s="56"/>
      <c r="S30" s="37"/>
      <c r="T30" s="37"/>
      <c r="U30" s="57"/>
      <c r="V30" s="57"/>
      <c r="W30" s="57"/>
      <c r="X30" s="55"/>
      <c r="Z30" s="56"/>
      <c r="AA30" s="37"/>
      <c r="AB30" s="37"/>
      <c r="AC30" s="57"/>
      <c r="AD30" s="57"/>
      <c r="AE30" s="57"/>
      <c r="AF30" s="55"/>
      <c r="AH30" s="56"/>
      <c r="AI30" s="37"/>
      <c r="AJ30" s="37"/>
      <c r="AK30" s="57"/>
      <c r="AL30" s="57"/>
      <c r="AM30" s="57"/>
      <c r="AN30" s="55"/>
      <c r="AP30" s="56"/>
      <c r="AQ30" s="37"/>
      <c r="AR30" s="37"/>
      <c r="AS30" s="57"/>
      <c r="AT30" s="57"/>
      <c r="AU30" s="57"/>
      <c r="AV30" s="55"/>
      <c r="AX30" s="56"/>
      <c r="AY30" s="37"/>
      <c r="AZ30" s="37"/>
      <c r="BA30" s="57"/>
      <c r="BB30" s="57"/>
      <c r="BC30" s="57"/>
      <c r="BD30" s="55"/>
    </row>
    <row r="31" spans="2:80" ht="34.5" customHeight="1" thickBot="1" x14ac:dyDescent="0.35">
      <c r="B31" s="56"/>
      <c r="C31" s="381" t="s">
        <v>163</v>
      </c>
      <c r="D31" s="381"/>
      <c r="E31" s="57"/>
      <c r="F31" s="57"/>
      <c r="G31" s="57"/>
      <c r="H31" s="55"/>
      <c r="I31" s="11"/>
      <c r="J31" s="56"/>
      <c r="K31" s="381" t="s">
        <v>163</v>
      </c>
      <c r="L31" s="381"/>
      <c r="M31" s="57"/>
      <c r="N31" s="57"/>
      <c r="O31" s="57"/>
      <c r="P31" s="55"/>
      <c r="R31" s="56"/>
      <c r="S31" s="381" t="s">
        <v>163</v>
      </c>
      <c r="T31" s="381"/>
      <c r="U31" s="57"/>
      <c r="V31" s="57"/>
      <c r="W31" s="57"/>
      <c r="X31" s="55"/>
      <c r="Z31" s="56"/>
      <c r="AA31" s="381" t="s">
        <v>163</v>
      </c>
      <c r="AB31" s="381"/>
      <c r="AC31" s="57"/>
      <c r="AD31" s="57"/>
      <c r="AE31" s="57"/>
      <c r="AF31" s="55"/>
      <c r="AH31" s="56"/>
      <c r="AI31" s="381" t="s">
        <v>163</v>
      </c>
      <c r="AJ31" s="381"/>
      <c r="AK31" s="57"/>
      <c r="AL31" s="57"/>
      <c r="AM31" s="57"/>
      <c r="AN31" s="55"/>
      <c r="AP31" s="56"/>
      <c r="AQ31" s="381" t="s">
        <v>163</v>
      </c>
      <c r="AR31" s="381"/>
      <c r="AS31" s="57"/>
      <c r="AT31" s="57"/>
      <c r="AU31" s="57"/>
      <c r="AV31" s="55"/>
      <c r="AX31" s="56"/>
      <c r="AY31" s="381" t="s">
        <v>163</v>
      </c>
      <c r="AZ31" s="381"/>
      <c r="BA31" s="57"/>
      <c r="BB31" s="57"/>
      <c r="BC31" s="57"/>
      <c r="BD31" s="55"/>
    </row>
    <row r="32" spans="2:80" ht="50.15" customHeight="1" thickBot="1" x14ac:dyDescent="0.35">
      <c r="B32" s="56"/>
      <c r="C32" s="381" t="s">
        <v>166</v>
      </c>
      <c r="D32" s="381"/>
      <c r="E32" s="185" t="s">
        <v>113</v>
      </c>
      <c r="F32" s="103" t="s">
        <v>115</v>
      </c>
      <c r="G32" s="72" t="s">
        <v>137</v>
      </c>
      <c r="H32" s="55"/>
      <c r="J32" s="56"/>
      <c r="K32" s="381" t="s">
        <v>166</v>
      </c>
      <c r="L32" s="381"/>
      <c r="M32" s="185" t="s">
        <v>113</v>
      </c>
      <c r="N32" s="103" t="s">
        <v>115</v>
      </c>
      <c r="O32" s="72" t="s">
        <v>137</v>
      </c>
      <c r="P32" s="55"/>
      <c r="R32" s="56"/>
      <c r="S32" s="381" t="s">
        <v>166</v>
      </c>
      <c r="T32" s="381"/>
      <c r="U32" s="185" t="s">
        <v>113</v>
      </c>
      <c r="V32" s="103" t="s">
        <v>115</v>
      </c>
      <c r="W32" s="72" t="s">
        <v>137</v>
      </c>
      <c r="X32" s="55"/>
      <c r="Z32" s="56"/>
      <c r="AA32" s="381" t="s">
        <v>166</v>
      </c>
      <c r="AB32" s="381"/>
      <c r="AC32" s="185" t="s">
        <v>113</v>
      </c>
      <c r="AD32" s="103" t="s">
        <v>115</v>
      </c>
      <c r="AE32" s="72" t="s">
        <v>137</v>
      </c>
      <c r="AF32" s="55"/>
      <c r="AH32" s="56"/>
      <c r="AI32" s="381" t="s">
        <v>166</v>
      </c>
      <c r="AJ32" s="381"/>
      <c r="AK32" s="185" t="s">
        <v>113</v>
      </c>
      <c r="AL32" s="103" t="s">
        <v>115</v>
      </c>
      <c r="AM32" s="72" t="s">
        <v>137</v>
      </c>
      <c r="AN32" s="55"/>
      <c r="AP32" s="56"/>
      <c r="AQ32" s="381" t="s">
        <v>166</v>
      </c>
      <c r="AR32" s="381"/>
      <c r="AS32" s="185" t="s">
        <v>113</v>
      </c>
      <c r="AT32" s="103" t="s">
        <v>115</v>
      </c>
      <c r="AU32" s="72" t="s">
        <v>137</v>
      </c>
      <c r="AV32" s="55"/>
      <c r="AX32" s="56"/>
      <c r="AY32" s="381" t="s">
        <v>166</v>
      </c>
      <c r="AZ32" s="381"/>
      <c r="BA32" s="185" t="s">
        <v>113</v>
      </c>
      <c r="BB32" s="103" t="s">
        <v>115</v>
      </c>
      <c r="BC32" s="72" t="s">
        <v>137</v>
      </c>
      <c r="BD32" s="55"/>
    </row>
    <row r="33" spans="2:56" x14ac:dyDescent="0.3">
      <c r="B33" s="56"/>
      <c r="C33" s="37"/>
      <c r="D33" s="37"/>
      <c r="E33" s="12"/>
      <c r="F33" s="208"/>
      <c r="G33" s="92"/>
      <c r="H33" s="55"/>
      <c r="J33" s="56"/>
      <c r="K33" s="37"/>
      <c r="L33" s="37"/>
      <c r="M33" s="12" t="s">
        <v>663</v>
      </c>
      <c r="N33" s="208">
        <v>23078.947368421053</v>
      </c>
      <c r="O33" s="92" t="s">
        <v>671</v>
      </c>
      <c r="P33" s="55"/>
      <c r="R33" s="56"/>
      <c r="S33" s="37"/>
      <c r="T33" s="37">
        <v>43078.947368421097</v>
      </c>
      <c r="U33" s="12" t="s">
        <v>663</v>
      </c>
      <c r="V33" s="208">
        <v>43078.947368421097</v>
      </c>
      <c r="W33" s="92" t="s">
        <v>672</v>
      </c>
      <c r="X33" s="55"/>
      <c r="Z33" s="56"/>
      <c r="AA33" s="37"/>
      <c r="AB33" s="37"/>
      <c r="AC33" s="12" t="s">
        <v>663</v>
      </c>
      <c r="AD33" s="208">
        <v>70946.580383200097</v>
      </c>
      <c r="AE33" s="92" t="s">
        <v>673</v>
      </c>
      <c r="AF33" s="55"/>
      <c r="AH33" s="56"/>
      <c r="AI33" s="37"/>
      <c r="AJ33" s="37"/>
      <c r="AK33" s="12" t="s">
        <v>663</v>
      </c>
      <c r="AL33" s="208">
        <v>28571.428571428572</v>
      </c>
      <c r="AM33" s="92" t="s">
        <v>681</v>
      </c>
      <c r="AN33" s="55"/>
      <c r="AP33" s="56"/>
      <c r="AQ33" s="37"/>
      <c r="AR33" s="37"/>
      <c r="AS33" s="12" t="s">
        <v>663</v>
      </c>
      <c r="AT33" s="208">
        <v>0</v>
      </c>
      <c r="AU33" s="92" t="s">
        <v>682</v>
      </c>
      <c r="AV33" s="55"/>
      <c r="AX33" s="56"/>
      <c r="AY33" s="37"/>
      <c r="AZ33" s="37"/>
      <c r="BA33" s="12"/>
      <c r="BB33" s="78"/>
      <c r="BC33" s="92"/>
      <c r="BD33" s="55"/>
    </row>
    <row r="34" spans="2:56" x14ac:dyDescent="0.3">
      <c r="B34" s="56"/>
      <c r="C34" s="37"/>
      <c r="D34" s="37"/>
      <c r="E34" s="13"/>
      <c r="F34" s="209"/>
      <c r="G34" s="93"/>
      <c r="H34" s="55"/>
      <c r="J34" s="56"/>
      <c r="K34" s="37"/>
      <c r="L34" s="37"/>
      <c r="M34" s="13" t="s">
        <v>664</v>
      </c>
      <c r="N34" s="209">
        <v>26315.78947368421</v>
      </c>
      <c r="O34" s="93" t="s">
        <v>671</v>
      </c>
      <c r="P34" s="55"/>
      <c r="R34" s="56"/>
      <c r="S34" s="37"/>
      <c r="T34" s="37">
        <v>70000</v>
      </c>
      <c r="U34" s="13" t="s">
        <v>664</v>
      </c>
      <c r="V34" s="209">
        <v>70000</v>
      </c>
      <c r="W34" s="93" t="s">
        <v>672</v>
      </c>
      <c r="X34" s="55"/>
      <c r="Z34" s="56"/>
      <c r="AA34" s="37"/>
      <c r="AB34" s="37"/>
      <c r="AC34" s="13" t="s">
        <v>664</v>
      </c>
      <c r="AD34" s="209">
        <v>96462.455784175574</v>
      </c>
      <c r="AE34" s="93" t="s">
        <v>673</v>
      </c>
      <c r="AF34" s="55"/>
      <c r="AH34" s="56"/>
      <c r="AI34" s="37"/>
      <c r="AJ34" s="37"/>
      <c r="AK34" s="13" t="s">
        <v>664</v>
      </c>
      <c r="AL34" s="208">
        <v>17142.857142857141</v>
      </c>
      <c r="AM34" s="219" t="s">
        <v>681</v>
      </c>
      <c r="AN34" s="55"/>
      <c r="AP34" s="56"/>
      <c r="AQ34" s="37"/>
      <c r="AR34" s="37"/>
      <c r="AS34" s="13" t="s">
        <v>664</v>
      </c>
      <c r="AT34" s="209">
        <v>0</v>
      </c>
      <c r="AU34" s="93" t="s">
        <v>682</v>
      </c>
      <c r="AV34" s="55"/>
      <c r="AX34" s="56"/>
      <c r="AY34" s="37"/>
      <c r="AZ34" s="37"/>
      <c r="BA34" s="13"/>
      <c r="BB34" s="79"/>
      <c r="BC34" s="93"/>
      <c r="BD34" s="55"/>
    </row>
    <row r="35" spans="2:56" x14ac:dyDescent="0.3">
      <c r="B35" s="56"/>
      <c r="C35" s="37"/>
      <c r="D35" s="37"/>
      <c r="E35" s="13"/>
      <c r="F35" s="209"/>
      <c r="G35" s="93"/>
      <c r="H35" s="55"/>
      <c r="J35" s="56"/>
      <c r="K35" s="37"/>
      <c r="L35" s="37"/>
      <c r="M35" s="13" t="s">
        <v>587</v>
      </c>
      <c r="N35" s="209">
        <v>600000</v>
      </c>
      <c r="O35" s="93" t="s">
        <v>671</v>
      </c>
      <c r="P35" s="55"/>
      <c r="R35" s="56"/>
      <c r="S35" s="37"/>
      <c r="T35" s="37">
        <v>634000</v>
      </c>
      <c r="U35" s="13" t="s">
        <v>587</v>
      </c>
      <c r="V35" s="209">
        <v>634000</v>
      </c>
      <c r="W35" s="93" t="s">
        <v>672</v>
      </c>
      <c r="X35" s="55"/>
      <c r="Z35" s="56"/>
      <c r="AA35" s="37"/>
      <c r="AB35" s="37"/>
      <c r="AC35" s="13" t="s">
        <v>587</v>
      </c>
      <c r="AD35" s="209">
        <v>531477.01444958663</v>
      </c>
      <c r="AE35" s="93" t="s">
        <v>673</v>
      </c>
      <c r="AF35" s="55"/>
      <c r="AH35" s="56"/>
      <c r="AI35" s="37"/>
      <c r="AJ35" s="37"/>
      <c r="AK35" s="13" t="s">
        <v>587</v>
      </c>
      <c r="AL35" s="209">
        <v>165714.28571428571</v>
      </c>
      <c r="AM35" s="93" t="s">
        <v>681</v>
      </c>
      <c r="AN35" s="55"/>
      <c r="AP35" s="56"/>
      <c r="AQ35" s="37"/>
      <c r="AR35" s="37"/>
      <c r="AS35" s="13" t="s">
        <v>587</v>
      </c>
      <c r="AT35" s="209">
        <v>0</v>
      </c>
      <c r="AU35" s="93" t="s">
        <v>682</v>
      </c>
      <c r="AV35" s="55"/>
      <c r="AX35" s="56"/>
      <c r="AY35" s="37"/>
      <c r="AZ35" s="37"/>
      <c r="BA35" s="13"/>
      <c r="BB35" s="79"/>
      <c r="BC35" s="93"/>
      <c r="BD35" s="55"/>
    </row>
    <row r="36" spans="2:56" x14ac:dyDescent="0.3">
      <c r="B36" s="56"/>
      <c r="C36" s="37"/>
      <c r="D36" s="37"/>
      <c r="E36" s="13"/>
      <c r="F36" s="209"/>
      <c r="G36" s="93"/>
      <c r="H36" s="55"/>
      <c r="J36" s="56"/>
      <c r="K36" s="37"/>
      <c r="L36" s="37"/>
      <c r="M36" s="13" t="s">
        <v>665</v>
      </c>
      <c r="N36" s="209">
        <v>482894.73684210528</v>
      </c>
      <c r="O36" s="93" t="s">
        <v>671</v>
      </c>
      <c r="P36" s="55"/>
      <c r="R36" s="56"/>
      <c r="S36" s="37"/>
      <c r="T36" s="37">
        <v>502000</v>
      </c>
      <c r="U36" s="13" t="s">
        <v>665</v>
      </c>
      <c r="V36" s="209">
        <v>502000</v>
      </c>
      <c r="W36" s="93" t="s">
        <v>672</v>
      </c>
      <c r="X36" s="55"/>
      <c r="Z36" s="56"/>
      <c r="AA36" s="37"/>
      <c r="AB36" s="37"/>
      <c r="AC36" s="13" t="s">
        <v>665</v>
      </c>
      <c r="AD36" s="209">
        <v>293588.15171732148</v>
      </c>
      <c r="AE36" s="93" t="s">
        <v>673</v>
      </c>
      <c r="AF36" s="55"/>
      <c r="AH36" s="56"/>
      <c r="AI36" s="37"/>
      <c r="AJ36" s="37"/>
      <c r="AK36" s="13" t="s">
        <v>665</v>
      </c>
      <c r="AL36" s="209">
        <v>197142.85714285713</v>
      </c>
      <c r="AM36" s="93" t="s">
        <v>681</v>
      </c>
      <c r="AN36" s="55"/>
      <c r="AP36" s="56"/>
      <c r="AQ36" s="37"/>
      <c r="AR36" s="37"/>
      <c r="AS36" s="13" t="s">
        <v>665</v>
      </c>
      <c r="AT36" s="209">
        <v>444419</v>
      </c>
      <c r="AU36" s="93" t="s">
        <v>682</v>
      </c>
      <c r="AV36" s="55"/>
      <c r="AX36" s="56"/>
      <c r="AY36" s="37"/>
      <c r="AZ36" s="37"/>
      <c r="BA36" s="13"/>
      <c r="BB36" s="79"/>
      <c r="BC36" s="93"/>
      <c r="BD36" s="55"/>
    </row>
    <row r="37" spans="2:56" x14ac:dyDescent="0.3">
      <c r="B37" s="56"/>
      <c r="C37" s="37"/>
      <c r="D37" s="37"/>
      <c r="E37" s="13"/>
      <c r="F37" s="209"/>
      <c r="G37" s="93"/>
      <c r="H37" s="55"/>
      <c r="J37" s="56"/>
      <c r="K37" s="37"/>
      <c r="L37" s="37"/>
      <c r="M37" s="13" t="s">
        <v>601</v>
      </c>
      <c r="N37" s="209">
        <v>334210.5263157895</v>
      </c>
      <c r="O37" s="93" t="s">
        <v>671</v>
      </c>
      <c r="P37" s="55"/>
      <c r="R37" s="56"/>
      <c r="S37" s="37"/>
      <c r="T37" s="37">
        <v>500000</v>
      </c>
      <c r="U37" s="13" t="s">
        <v>601</v>
      </c>
      <c r="V37" s="209">
        <v>500000</v>
      </c>
      <c r="W37" s="93" t="s">
        <v>672</v>
      </c>
      <c r="X37" s="55"/>
      <c r="Z37" s="56"/>
      <c r="AA37" s="37"/>
      <c r="AB37" s="37"/>
      <c r="AC37" s="13" t="s">
        <v>601</v>
      </c>
      <c r="AD37" s="209">
        <v>535833.38342048496</v>
      </c>
      <c r="AE37" s="93" t="s">
        <v>673</v>
      </c>
      <c r="AF37" s="55"/>
      <c r="AH37" s="56"/>
      <c r="AI37" s="37"/>
      <c r="AJ37" s="37"/>
      <c r="AK37" s="13" t="s">
        <v>601</v>
      </c>
      <c r="AL37" s="209">
        <v>182857.14285714287</v>
      </c>
      <c r="AM37" s="93" t="s">
        <v>681</v>
      </c>
      <c r="AN37" s="55"/>
      <c r="AP37" s="56"/>
      <c r="AQ37" s="37"/>
      <c r="AR37" s="37"/>
      <c r="AS37" s="13" t="s">
        <v>601</v>
      </c>
      <c r="AT37" s="209">
        <v>63488</v>
      </c>
      <c r="AU37" s="93" t="s">
        <v>682</v>
      </c>
      <c r="AV37" s="55"/>
      <c r="AX37" s="56"/>
      <c r="AY37" s="37"/>
      <c r="AZ37" s="37"/>
      <c r="BA37" s="13"/>
      <c r="BB37" s="79"/>
      <c r="BC37" s="93"/>
      <c r="BD37" s="55"/>
    </row>
    <row r="38" spans="2:56" x14ac:dyDescent="0.3">
      <c r="B38" s="56"/>
      <c r="C38" s="37"/>
      <c r="D38" s="37"/>
      <c r="E38" s="13"/>
      <c r="F38" s="209"/>
      <c r="G38" s="93"/>
      <c r="H38" s="55"/>
      <c r="J38" s="56"/>
      <c r="K38" s="37"/>
      <c r="L38" s="37"/>
      <c r="M38" s="13" t="s">
        <v>621</v>
      </c>
      <c r="N38" s="209">
        <v>65131.578947368427</v>
      </c>
      <c r="O38" s="93" t="s">
        <v>671</v>
      </c>
      <c r="P38" s="55"/>
      <c r="R38" s="56"/>
      <c r="S38" s="37"/>
      <c r="T38" s="37">
        <v>65131.578947368427</v>
      </c>
      <c r="U38" s="13" t="s">
        <v>621</v>
      </c>
      <c r="V38" s="209">
        <v>65131.578947368427</v>
      </c>
      <c r="W38" s="93" t="s">
        <v>672</v>
      </c>
      <c r="X38" s="55"/>
      <c r="Z38" s="56"/>
      <c r="AA38" s="37"/>
      <c r="AB38" s="37"/>
      <c r="AC38" s="13" t="s">
        <v>621</v>
      </c>
      <c r="AD38" s="209">
        <v>3111.6921220701797</v>
      </c>
      <c r="AE38" s="93" t="s">
        <v>673</v>
      </c>
      <c r="AF38" s="55"/>
      <c r="AH38" s="56"/>
      <c r="AI38" s="37"/>
      <c r="AJ38" s="37"/>
      <c r="AK38" s="13" t="s">
        <v>621</v>
      </c>
      <c r="AL38" s="209">
        <v>31428.571428571428</v>
      </c>
      <c r="AM38" s="93" t="s">
        <v>681</v>
      </c>
      <c r="AN38" s="55"/>
      <c r="AP38" s="56"/>
      <c r="AQ38" s="37"/>
      <c r="AR38" s="37"/>
      <c r="AS38" s="13" t="s">
        <v>621</v>
      </c>
      <c r="AT38" s="209">
        <v>75032</v>
      </c>
      <c r="AU38" s="93" t="s">
        <v>682</v>
      </c>
      <c r="AV38" s="55"/>
      <c r="AX38" s="56"/>
      <c r="AY38" s="37"/>
      <c r="AZ38" s="37"/>
      <c r="BA38" s="13"/>
      <c r="BB38" s="79"/>
      <c r="BC38" s="93"/>
      <c r="BD38" s="55"/>
    </row>
    <row r="39" spans="2:56" x14ac:dyDescent="0.3">
      <c r="B39" s="56"/>
      <c r="C39" s="37"/>
      <c r="D39" s="37"/>
      <c r="E39" s="13"/>
      <c r="F39" s="209"/>
      <c r="G39" s="93"/>
      <c r="H39" s="55"/>
      <c r="J39" s="56"/>
      <c r="K39" s="37"/>
      <c r="L39" s="37"/>
      <c r="M39" s="13" t="s">
        <v>628</v>
      </c>
      <c r="N39" s="209">
        <v>42631.57894736842</v>
      </c>
      <c r="O39" s="93" t="s">
        <v>671</v>
      </c>
      <c r="P39" s="55"/>
      <c r="R39" s="56"/>
      <c r="S39" s="37"/>
      <c r="T39" s="37">
        <v>52631.578947368398</v>
      </c>
      <c r="U39" s="13" t="s">
        <v>628</v>
      </c>
      <c r="V39" s="209">
        <v>52631.578947368398</v>
      </c>
      <c r="W39" s="93" t="s">
        <v>672</v>
      </c>
      <c r="X39" s="55"/>
      <c r="Z39" s="56"/>
      <c r="AA39" s="37"/>
      <c r="AB39" s="37"/>
      <c r="AC39" s="13" t="s">
        <v>628</v>
      </c>
      <c r="AD39" s="209">
        <v>6161.1504016989556</v>
      </c>
      <c r="AE39" s="93" t="s">
        <v>673</v>
      </c>
      <c r="AF39" s="55"/>
      <c r="AH39" s="56"/>
      <c r="AI39" s="37"/>
      <c r="AJ39" s="37"/>
      <c r="AK39" s="13" t="s">
        <v>628</v>
      </c>
      <c r="AL39" s="209">
        <v>25714.285714285714</v>
      </c>
      <c r="AM39" s="93" t="s">
        <v>681</v>
      </c>
      <c r="AN39" s="55"/>
      <c r="AP39" s="56"/>
      <c r="AQ39" s="37"/>
      <c r="AR39" s="37"/>
      <c r="AS39" s="13" t="s">
        <v>628</v>
      </c>
      <c r="AT39" s="209">
        <v>6926</v>
      </c>
      <c r="AU39" s="93" t="s">
        <v>682</v>
      </c>
      <c r="AV39" s="55"/>
      <c r="AX39" s="56"/>
      <c r="AY39" s="37"/>
      <c r="AZ39" s="37"/>
      <c r="BA39" s="13"/>
      <c r="BB39" s="79"/>
      <c r="BC39" s="93"/>
      <c r="BD39" s="55"/>
    </row>
    <row r="40" spans="2:56" x14ac:dyDescent="0.3">
      <c r="B40" s="56"/>
      <c r="C40" s="37"/>
      <c r="D40" s="37"/>
      <c r="E40" s="13"/>
      <c r="F40" s="209"/>
      <c r="G40" s="93"/>
      <c r="H40" s="55"/>
      <c r="J40" s="56"/>
      <c r="K40" s="37"/>
      <c r="L40" s="37"/>
      <c r="M40" s="13" t="s">
        <v>666</v>
      </c>
      <c r="N40" s="209">
        <v>75684.210526315786</v>
      </c>
      <c r="O40" s="93" t="s">
        <v>671</v>
      </c>
      <c r="P40" s="55"/>
      <c r="R40" s="56"/>
      <c r="S40" s="37"/>
      <c r="T40" s="37">
        <v>75684.210526315786</v>
      </c>
      <c r="U40" s="13" t="s">
        <v>666</v>
      </c>
      <c r="V40" s="209">
        <v>75684.210526315786</v>
      </c>
      <c r="W40" s="93" t="s">
        <v>672</v>
      </c>
      <c r="X40" s="55"/>
      <c r="Z40" s="56"/>
      <c r="AA40" s="37"/>
      <c r="AB40" s="37"/>
      <c r="AC40" s="13" t="s">
        <v>666</v>
      </c>
      <c r="AD40" s="209">
        <v>3111.6921220701797</v>
      </c>
      <c r="AE40" s="93" t="s">
        <v>673</v>
      </c>
      <c r="AF40" s="55"/>
      <c r="AH40" s="56"/>
      <c r="AI40" s="37"/>
      <c r="AJ40" s="37"/>
      <c r="AK40" s="13" t="s">
        <v>666</v>
      </c>
      <c r="AL40" s="209">
        <v>23428.571428571428</v>
      </c>
      <c r="AM40" s="93" t="s">
        <v>681</v>
      </c>
      <c r="AN40" s="55"/>
      <c r="AP40" s="56"/>
      <c r="AQ40" s="37"/>
      <c r="AR40" s="37"/>
      <c r="AS40" s="13" t="s">
        <v>666</v>
      </c>
      <c r="AT40" s="209">
        <v>80842</v>
      </c>
      <c r="AU40" s="93" t="s">
        <v>682</v>
      </c>
      <c r="AV40" s="55"/>
      <c r="AX40" s="56"/>
      <c r="AY40" s="37"/>
      <c r="AZ40" s="37"/>
      <c r="BA40" s="13"/>
      <c r="BB40" s="79"/>
      <c r="BC40" s="93"/>
      <c r="BD40" s="55"/>
    </row>
    <row r="41" spans="2:56" x14ac:dyDescent="0.3">
      <c r="B41" s="56"/>
      <c r="C41" s="37"/>
      <c r="D41" s="37"/>
      <c r="E41" s="13"/>
      <c r="F41" s="209"/>
      <c r="G41" s="93"/>
      <c r="H41" s="55"/>
      <c r="J41" s="56"/>
      <c r="K41" s="37"/>
      <c r="L41" s="37"/>
      <c r="M41" s="13" t="s">
        <v>639</v>
      </c>
      <c r="N41" s="209">
        <v>12500</v>
      </c>
      <c r="O41" s="93" t="s">
        <v>671</v>
      </c>
      <c r="P41" s="55"/>
      <c r="R41" s="56"/>
      <c r="S41" s="37"/>
      <c r="T41" s="37">
        <v>40925</v>
      </c>
      <c r="U41" s="13" t="s">
        <v>639</v>
      </c>
      <c r="V41" s="209">
        <v>40925</v>
      </c>
      <c r="W41" s="93" t="s">
        <v>672</v>
      </c>
      <c r="X41" s="55"/>
      <c r="Z41" s="56"/>
      <c r="AA41" s="37"/>
      <c r="AB41" s="37"/>
      <c r="AC41" s="13" t="s">
        <v>639</v>
      </c>
      <c r="AD41" s="209">
        <v>12446.768488280719</v>
      </c>
      <c r="AE41" s="93" t="s">
        <v>673</v>
      </c>
      <c r="AF41" s="55"/>
      <c r="AH41" s="56"/>
      <c r="AI41" s="37"/>
      <c r="AJ41" s="37"/>
      <c r="AK41" s="13" t="s">
        <v>639</v>
      </c>
      <c r="AL41" s="209">
        <v>34285.714285714283</v>
      </c>
      <c r="AM41" s="93" t="s">
        <v>681</v>
      </c>
      <c r="AN41" s="55"/>
      <c r="AP41" s="56"/>
      <c r="AQ41" s="37"/>
      <c r="AR41" s="37"/>
      <c r="AS41" s="13" t="s">
        <v>639</v>
      </c>
      <c r="AT41" s="209">
        <v>0</v>
      </c>
      <c r="AU41" s="93" t="s">
        <v>682</v>
      </c>
      <c r="AV41" s="55"/>
      <c r="AX41" s="56"/>
      <c r="AY41" s="37"/>
      <c r="AZ41" s="37"/>
      <c r="BA41" s="13"/>
      <c r="BB41" s="79"/>
      <c r="BC41" s="93"/>
      <c r="BD41" s="55"/>
    </row>
    <row r="42" spans="2:56" x14ac:dyDescent="0.3">
      <c r="B42" s="56"/>
      <c r="C42" s="37"/>
      <c r="D42" s="37"/>
      <c r="E42" s="13"/>
      <c r="F42" s="209"/>
      <c r="G42" s="93"/>
      <c r="H42" s="55"/>
      <c r="J42" s="56"/>
      <c r="K42" s="37"/>
      <c r="L42" s="37"/>
      <c r="M42" s="13"/>
      <c r="N42" s="209"/>
      <c r="O42" s="93"/>
      <c r="P42" s="55"/>
      <c r="R42" s="56"/>
      <c r="S42" s="37"/>
      <c r="T42" s="37"/>
      <c r="U42" s="13"/>
      <c r="V42" s="209"/>
      <c r="W42" s="93"/>
      <c r="X42" s="55"/>
      <c r="Z42" s="56"/>
      <c r="AA42" s="37"/>
      <c r="AB42" s="37"/>
      <c r="AC42" s="13"/>
      <c r="AD42" s="209"/>
      <c r="AE42" s="93"/>
      <c r="AF42" s="55"/>
      <c r="AH42" s="56"/>
      <c r="AI42" s="37"/>
      <c r="AJ42" s="37"/>
      <c r="AK42" s="13"/>
      <c r="AL42" s="209"/>
      <c r="AM42" s="93"/>
      <c r="AN42" s="55"/>
      <c r="AP42" s="56"/>
      <c r="AQ42" s="37"/>
      <c r="AR42" s="37"/>
      <c r="AS42" s="13"/>
      <c r="AT42" s="209"/>
      <c r="AU42" s="93"/>
      <c r="AV42" s="55"/>
      <c r="AX42" s="56"/>
      <c r="AY42" s="37"/>
      <c r="AZ42" s="37"/>
      <c r="BA42" s="13"/>
      <c r="BB42" s="79"/>
      <c r="BC42" s="93"/>
      <c r="BD42" s="55"/>
    </row>
    <row r="43" spans="2:56" x14ac:dyDescent="0.3">
      <c r="B43" s="56"/>
      <c r="C43" s="37"/>
      <c r="D43" s="37"/>
      <c r="E43" s="13"/>
      <c r="F43" s="209"/>
      <c r="G43" s="93"/>
      <c r="H43" s="55"/>
      <c r="J43" s="56"/>
      <c r="K43" s="37"/>
      <c r="L43" s="37"/>
      <c r="M43" s="13" t="s">
        <v>667</v>
      </c>
      <c r="N43" s="209">
        <v>157932.5</v>
      </c>
      <c r="O43" s="93" t="s">
        <v>671</v>
      </c>
      <c r="P43" s="55"/>
      <c r="R43" s="56"/>
      <c r="S43" s="37"/>
      <c r="T43" s="37">
        <v>79338.052631578947</v>
      </c>
      <c r="U43" s="13" t="s">
        <v>667</v>
      </c>
      <c r="V43" s="209">
        <v>79338.052631578947</v>
      </c>
      <c r="W43" s="93" t="s">
        <v>672</v>
      </c>
      <c r="X43" s="55"/>
      <c r="Z43" s="56"/>
      <c r="AA43" s="37"/>
      <c r="AB43" s="37"/>
      <c r="AC43" s="13" t="s">
        <v>667</v>
      </c>
      <c r="AD43" s="209">
        <v>62125.555555555547</v>
      </c>
      <c r="AE43" s="93" t="s">
        <v>673</v>
      </c>
      <c r="AF43" s="55"/>
      <c r="AH43" s="56"/>
      <c r="AI43" s="37"/>
      <c r="AJ43" s="37"/>
      <c r="AK43" s="13" t="s">
        <v>667</v>
      </c>
      <c r="AL43" s="209">
        <v>67097.14285714287</v>
      </c>
      <c r="AM43" s="93" t="s">
        <v>681</v>
      </c>
      <c r="AN43" s="55"/>
      <c r="AP43" s="56"/>
      <c r="AQ43" s="37"/>
      <c r="AR43" s="37"/>
      <c r="AS43" s="13" t="s">
        <v>667</v>
      </c>
      <c r="AT43" s="209">
        <v>50651.55</v>
      </c>
      <c r="AU43" s="93" t="s">
        <v>682</v>
      </c>
      <c r="AV43" s="55"/>
      <c r="AX43" s="56"/>
      <c r="AY43" s="37"/>
      <c r="AZ43" s="37"/>
      <c r="BA43" s="13"/>
      <c r="BB43" s="79"/>
      <c r="BC43" s="93"/>
      <c r="BD43" s="55"/>
    </row>
    <row r="44" spans="2:56" ht="28" x14ac:dyDescent="0.3">
      <c r="B44" s="56"/>
      <c r="C44" s="37"/>
      <c r="D44" s="37"/>
      <c r="E44" s="13"/>
      <c r="F44" s="209"/>
      <c r="G44" s="93"/>
      <c r="H44" s="55"/>
      <c r="J44" s="56"/>
      <c r="K44" s="37"/>
      <c r="L44" s="37"/>
      <c r="M44" s="13" t="s">
        <v>668</v>
      </c>
      <c r="N44" s="209">
        <v>132995.78947368421</v>
      </c>
      <c r="O44" s="93" t="s">
        <v>671</v>
      </c>
      <c r="P44" s="55"/>
      <c r="R44" s="56"/>
      <c r="S44" s="37"/>
      <c r="T44" s="37">
        <v>79338.052631578947</v>
      </c>
      <c r="U44" s="13" t="s">
        <v>668</v>
      </c>
      <c r="V44" s="209">
        <v>79338.052631578947</v>
      </c>
      <c r="W44" s="93" t="s">
        <v>672</v>
      </c>
      <c r="X44" s="55"/>
      <c r="Z44" s="56"/>
      <c r="AA44" s="37"/>
      <c r="AB44" s="37"/>
      <c r="AC44" s="13" t="s">
        <v>668</v>
      </c>
      <c r="AD44" s="209">
        <v>79338.052631578947</v>
      </c>
      <c r="AE44" s="93" t="s">
        <v>673</v>
      </c>
      <c r="AF44" s="55"/>
      <c r="AH44" s="56"/>
      <c r="AI44" s="37"/>
      <c r="AJ44" s="37"/>
      <c r="AK44" s="13" t="s">
        <v>668</v>
      </c>
      <c r="AL44" s="209">
        <v>61870.62857142857</v>
      </c>
      <c r="AM44" s="93" t="s">
        <v>681</v>
      </c>
      <c r="AN44" s="55"/>
      <c r="AP44" s="56"/>
      <c r="AQ44" s="37"/>
      <c r="AR44" s="37"/>
      <c r="AS44" s="13" t="s">
        <v>668</v>
      </c>
      <c r="AT44" s="221">
        <f>511431-F44-N44-V44-AD44-AL44</f>
        <v>157888.47669172936</v>
      </c>
      <c r="AU44" s="93" t="s">
        <v>682</v>
      </c>
      <c r="AV44" s="55"/>
      <c r="AX44" s="56"/>
      <c r="AY44" s="37"/>
      <c r="AZ44" s="37"/>
      <c r="BA44" s="13"/>
      <c r="BB44" s="79"/>
      <c r="BC44" s="93"/>
      <c r="BD44" s="55"/>
    </row>
    <row r="45" spans="2:56" ht="14.5" thickBot="1" x14ac:dyDescent="0.35">
      <c r="B45" s="56"/>
      <c r="C45" s="37"/>
      <c r="D45" s="37"/>
      <c r="E45" s="95"/>
      <c r="F45" s="210"/>
      <c r="G45" s="97"/>
      <c r="H45" s="55"/>
      <c r="J45" s="56"/>
      <c r="K45" s="37"/>
      <c r="L45" s="37"/>
      <c r="M45" s="95"/>
      <c r="N45" s="210"/>
      <c r="O45" s="97"/>
      <c r="P45" s="55"/>
      <c r="R45" s="56"/>
      <c r="S45" s="37"/>
      <c r="T45" s="37"/>
      <c r="U45" s="95"/>
      <c r="V45" s="210"/>
      <c r="W45" s="97"/>
      <c r="X45" s="55"/>
      <c r="Z45" s="56"/>
      <c r="AA45" s="37"/>
      <c r="AB45" s="37"/>
      <c r="AC45" s="95"/>
      <c r="AD45" s="210"/>
      <c r="AE45" s="97"/>
      <c r="AF45" s="55"/>
      <c r="AH45" s="56"/>
      <c r="AI45" s="37"/>
      <c r="AJ45" s="37"/>
      <c r="AK45" s="95"/>
      <c r="AL45" s="210"/>
      <c r="AM45" s="97"/>
      <c r="AN45" s="55"/>
      <c r="AP45" s="56"/>
      <c r="AQ45" s="37"/>
      <c r="AR45" s="37"/>
      <c r="AS45" s="95"/>
      <c r="AT45" s="210"/>
      <c r="AU45" s="97"/>
      <c r="AV45" s="55"/>
      <c r="AX45" s="56"/>
      <c r="AY45" s="37"/>
      <c r="AZ45" s="37"/>
      <c r="BA45" s="95"/>
      <c r="BB45" s="96"/>
      <c r="BC45" s="97"/>
      <c r="BD45" s="55"/>
    </row>
    <row r="46" spans="2:56" ht="14.5" thickBot="1" x14ac:dyDescent="0.35">
      <c r="B46" s="56"/>
      <c r="C46" s="37"/>
      <c r="D46" s="37"/>
      <c r="E46" s="100"/>
      <c r="F46" s="211"/>
      <c r="G46" s="99"/>
      <c r="H46" s="55"/>
      <c r="J46" s="56"/>
      <c r="K46" s="37"/>
      <c r="L46" s="37"/>
      <c r="M46" s="100" t="s">
        <v>160</v>
      </c>
      <c r="N46" s="211">
        <f>SUM(N33:N45)</f>
        <v>1953375.6578947369</v>
      </c>
      <c r="O46" s="99"/>
      <c r="P46" s="55"/>
      <c r="R46" s="56"/>
      <c r="S46" s="37"/>
      <c r="T46" s="37"/>
      <c r="U46" s="100" t="s">
        <v>160</v>
      </c>
      <c r="V46" s="211">
        <f>SUM(V33:V45)</f>
        <v>2142127.4210526315</v>
      </c>
      <c r="W46" s="99"/>
      <c r="X46" s="55"/>
      <c r="Z46" s="56"/>
      <c r="AA46" s="37"/>
      <c r="AB46" s="37"/>
      <c r="AC46" s="100" t="s">
        <v>160</v>
      </c>
      <c r="AD46" s="211">
        <f>SUM(AD33:AD45)</f>
        <v>1694602.4970760231</v>
      </c>
      <c r="AE46" s="99"/>
      <c r="AF46" s="55"/>
      <c r="AH46" s="56"/>
      <c r="AI46" s="37"/>
      <c r="AJ46" s="37"/>
      <c r="AK46" s="100" t="s">
        <v>160</v>
      </c>
      <c r="AL46" s="211">
        <f>SUM(AL33:AL45)</f>
        <v>835253.48571428575</v>
      </c>
      <c r="AM46" s="99"/>
      <c r="AN46" s="55"/>
      <c r="AP46" s="56"/>
      <c r="AQ46" s="37"/>
      <c r="AR46" s="37"/>
      <c r="AS46" s="100" t="s">
        <v>160</v>
      </c>
      <c r="AT46" s="211">
        <f>SUM(AT33:AT45)</f>
        <v>879247.02669172944</v>
      </c>
      <c r="AU46" s="99"/>
      <c r="AV46" s="55"/>
      <c r="AX46" s="56"/>
      <c r="AY46" s="37"/>
      <c r="AZ46" s="37"/>
      <c r="BA46" s="100" t="s">
        <v>160</v>
      </c>
      <c r="BB46" s="98">
        <f>SUM(BB33:BB45)</f>
        <v>0</v>
      </c>
      <c r="BC46" s="99"/>
      <c r="BD46" s="55"/>
    </row>
    <row r="47" spans="2:56" x14ac:dyDescent="0.3">
      <c r="B47" s="56"/>
      <c r="C47" s="37"/>
      <c r="D47" s="37"/>
      <c r="E47" s="57"/>
      <c r="F47" s="57"/>
      <c r="G47" s="57"/>
      <c r="H47" s="55"/>
      <c r="J47" s="56"/>
      <c r="K47" s="37"/>
      <c r="L47" s="37"/>
      <c r="M47" s="57"/>
      <c r="N47" s="57"/>
      <c r="O47" s="57"/>
      <c r="P47" s="55"/>
      <c r="R47" s="56"/>
      <c r="S47" s="37"/>
      <c r="T47" s="37"/>
      <c r="U47" s="57"/>
      <c r="V47" s="57"/>
      <c r="W47" s="57"/>
      <c r="X47" s="55"/>
      <c r="Z47" s="56"/>
      <c r="AA47" s="37"/>
      <c r="AB47" s="37"/>
      <c r="AC47" s="57"/>
      <c r="AD47" s="57"/>
      <c r="AE47" s="57"/>
      <c r="AF47" s="55"/>
      <c r="AH47" s="56"/>
      <c r="AI47" s="37"/>
      <c r="AJ47" s="37"/>
      <c r="AK47" s="57"/>
      <c r="AL47" s="57"/>
      <c r="AM47" s="57"/>
      <c r="AN47" s="55"/>
      <c r="AP47" s="56"/>
      <c r="AQ47" s="37"/>
      <c r="AR47" s="37"/>
      <c r="AS47" s="57"/>
      <c r="AT47" s="57"/>
      <c r="AU47" s="57"/>
      <c r="AV47" s="55"/>
      <c r="AX47" s="56"/>
      <c r="AY47" s="37"/>
      <c r="AZ47" s="37"/>
      <c r="BA47" s="57"/>
      <c r="BB47" s="57"/>
      <c r="BC47" s="57"/>
      <c r="BD47" s="55"/>
    </row>
    <row r="48" spans="2:56" ht="34.5" customHeight="1" thickBot="1" x14ac:dyDescent="0.35">
      <c r="B48" s="56"/>
      <c r="C48" s="381"/>
      <c r="D48" s="381"/>
      <c r="E48" s="381"/>
      <c r="F48" s="381"/>
      <c r="G48" s="105"/>
      <c r="H48" s="55"/>
      <c r="J48" s="56"/>
      <c r="K48" s="381"/>
      <c r="L48" s="381"/>
      <c r="M48" s="381"/>
      <c r="N48" s="381"/>
      <c r="O48" s="105"/>
      <c r="P48" s="55"/>
      <c r="R48" s="56"/>
      <c r="S48" s="381" t="s">
        <v>167</v>
      </c>
      <c r="T48" s="381"/>
      <c r="U48" s="381"/>
      <c r="V48" s="381"/>
      <c r="W48" s="105"/>
      <c r="X48" s="55"/>
      <c r="Z48" s="56"/>
      <c r="AA48" s="381" t="s">
        <v>167</v>
      </c>
      <c r="AB48" s="381"/>
      <c r="AC48" s="381"/>
      <c r="AD48" s="381"/>
      <c r="AE48" s="105"/>
      <c r="AF48" s="55"/>
      <c r="AH48" s="56"/>
      <c r="AI48" s="381" t="s">
        <v>167</v>
      </c>
      <c r="AJ48" s="381"/>
      <c r="AK48" s="381"/>
      <c r="AL48" s="381"/>
      <c r="AM48" s="105"/>
      <c r="AN48" s="55"/>
      <c r="AP48" s="56"/>
      <c r="AQ48" s="381" t="s">
        <v>167</v>
      </c>
      <c r="AR48" s="381"/>
      <c r="AS48" s="381"/>
      <c r="AT48" s="381"/>
      <c r="AU48" s="105"/>
      <c r="AV48" s="55"/>
      <c r="AX48" s="56"/>
      <c r="AY48" s="381" t="s">
        <v>167</v>
      </c>
      <c r="AZ48" s="381"/>
      <c r="BA48" s="381"/>
      <c r="BB48" s="381"/>
      <c r="BC48" s="105"/>
      <c r="BD48" s="55"/>
    </row>
    <row r="49" spans="2:56" ht="63.75" customHeight="1" thickBot="1" x14ac:dyDescent="0.35">
      <c r="B49" s="56"/>
      <c r="C49" s="381"/>
      <c r="D49" s="381"/>
      <c r="E49" s="407"/>
      <c r="F49" s="407"/>
      <c r="G49" s="57"/>
      <c r="H49" s="55"/>
      <c r="J49" s="56"/>
      <c r="K49" s="381"/>
      <c r="L49" s="381"/>
      <c r="M49" s="407"/>
      <c r="N49" s="407"/>
      <c r="O49" s="57"/>
      <c r="P49" s="55"/>
      <c r="R49" s="56"/>
      <c r="S49" s="381" t="s">
        <v>109</v>
      </c>
      <c r="T49" s="381"/>
      <c r="U49" s="402" t="s">
        <v>674</v>
      </c>
      <c r="V49" s="403"/>
      <c r="W49" s="57"/>
      <c r="X49" s="55"/>
      <c r="Z49" s="56"/>
      <c r="AA49" s="381" t="s">
        <v>109</v>
      </c>
      <c r="AB49" s="381"/>
      <c r="AC49" s="402" t="s">
        <v>674</v>
      </c>
      <c r="AD49" s="403"/>
      <c r="AE49" s="57"/>
      <c r="AF49" s="55"/>
      <c r="AH49" s="56"/>
      <c r="AI49" s="381" t="s">
        <v>109</v>
      </c>
      <c r="AJ49" s="381"/>
      <c r="AK49" s="402" t="s">
        <v>674</v>
      </c>
      <c r="AL49" s="403"/>
      <c r="AM49" s="57"/>
      <c r="AN49" s="55"/>
      <c r="AP49" s="56"/>
      <c r="AQ49" s="381" t="s">
        <v>109</v>
      </c>
      <c r="AR49" s="381"/>
      <c r="AS49" s="402" t="s">
        <v>674</v>
      </c>
      <c r="AT49" s="403"/>
      <c r="AU49" s="57"/>
      <c r="AV49" s="55"/>
      <c r="AX49" s="56"/>
      <c r="AY49" s="381" t="s">
        <v>109</v>
      </c>
      <c r="AZ49" s="381"/>
      <c r="BA49" s="402" t="s">
        <v>674</v>
      </c>
      <c r="BB49" s="403"/>
      <c r="BC49" s="57"/>
      <c r="BD49" s="55"/>
    </row>
    <row r="50" spans="2:56" ht="14.5" thickBot="1" x14ac:dyDescent="0.35">
      <c r="B50" s="56"/>
      <c r="C50" s="380"/>
      <c r="D50" s="380"/>
      <c r="E50" s="380"/>
      <c r="F50" s="380"/>
      <c r="G50" s="57"/>
      <c r="H50" s="55"/>
      <c r="J50" s="56"/>
      <c r="K50" s="380"/>
      <c r="L50" s="380"/>
      <c r="M50" s="380"/>
      <c r="N50" s="380"/>
      <c r="O50" s="57"/>
      <c r="P50" s="55"/>
      <c r="R50" s="56"/>
      <c r="S50" s="380"/>
      <c r="T50" s="380"/>
      <c r="U50" s="380"/>
      <c r="V50" s="380"/>
      <c r="W50" s="57"/>
      <c r="X50" s="55"/>
      <c r="Z50" s="56"/>
      <c r="AA50" s="380"/>
      <c r="AB50" s="380"/>
      <c r="AC50" s="380"/>
      <c r="AD50" s="380"/>
      <c r="AE50" s="57"/>
      <c r="AF50" s="55"/>
      <c r="AH50" s="56"/>
      <c r="AI50" s="380"/>
      <c r="AJ50" s="380"/>
      <c r="AK50" s="380"/>
      <c r="AL50" s="380"/>
      <c r="AM50" s="57"/>
      <c r="AN50" s="55"/>
      <c r="AP50" s="56"/>
      <c r="AQ50" s="380"/>
      <c r="AR50" s="380"/>
      <c r="AS50" s="380"/>
      <c r="AT50" s="380"/>
      <c r="AU50" s="57"/>
      <c r="AV50" s="55"/>
      <c r="AX50" s="56"/>
      <c r="AY50" s="380"/>
      <c r="AZ50" s="380"/>
      <c r="BA50" s="380"/>
      <c r="BB50" s="380"/>
      <c r="BC50" s="57"/>
      <c r="BD50" s="55"/>
    </row>
    <row r="51" spans="2:56" ht="59.15" customHeight="1" thickBot="1" x14ac:dyDescent="0.35">
      <c r="B51" s="56"/>
      <c r="C51" s="381"/>
      <c r="D51" s="381"/>
      <c r="E51" s="408"/>
      <c r="F51" s="408"/>
      <c r="G51" s="57"/>
      <c r="H51" s="55"/>
      <c r="J51" s="56"/>
      <c r="K51" s="381"/>
      <c r="L51" s="381"/>
      <c r="M51" s="408"/>
      <c r="N51" s="408"/>
      <c r="O51" s="57"/>
      <c r="P51" s="55"/>
      <c r="R51" s="56"/>
      <c r="S51" s="381" t="s">
        <v>110</v>
      </c>
      <c r="T51" s="381"/>
      <c r="U51" s="382">
        <v>0</v>
      </c>
      <c r="V51" s="383"/>
      <c r="W51" s="57"/>
      <c r="X51" s="55"/>
      <c r="Z51" s="56"/>
      <c r="AA51" s="381" t="s">
        <v>110</v>
      </c>
      <c r="AB51" s="381"/>
      <c r="AC51" s="382">
        <v>0</v>
      </c>
      <c r="AD51" s="383"/>
      <c r="AE51" s="57"/>
      <c r="AF51" s="55"/>
      <c r="AH51" s="56"/>
      <c r="AI51" s="381" t="s">
        <v>110</v>
      </c>
      <c r="AJ51" s="381"/>
      <c r="AK51" s="382">
        <v>0</v>
      </c>
      <c r="AL51" s="383"/>
      <c r="AM51" s="57"/>
      <c r="AN51" s="55"/>
      <c r="AP51" s="56"/>
      <c r="AQ51" s="381" t="s">
        <v>110</v>
      </c>
      <c r="AR51" s="381"/>
      <c r="AS51" s="382">
        <v>0</v>
      </c>
      <c r="AT51" s="383"/>
      <c r="AU51" s="57"/>
      <c r="AV51" s="55"/>
      <c r="AX51" s="56"/>
      <c r="AY51" s="381" t="s">
        <v>110</v>
      </c>
      <c r="AZ51" s="381"/>
      <c r="BA51" s="382">
        <v>0</v>
      </c>
      <c r="BB51" s="383"/>
      <c r="BC51" s="57"/>
      <c r="BD51" s="55"/>
    </row>
    <row r="52" spans="2:56" ht="16" customHeight="1" thickBot="1" x14ac:dyDescent="0.35">
      <c r="B52" s="56"/>
      <c r="C52" s="352"/>
      <c r="D52" s="352"/>
      <c r="E52" s="354"/>
      <c r="F52" s="354"/>
      <c r="G52" s="57"/>
      <c r="H52" s="55"/>
      <c r="J52" s="56"/>
      <c r="K52" s="352"/>
      <c r="L52" s="352"/>
      <c r="M52" s="354"/>
      <c r="N52" s="354"/>
      <c r="O52" s="57"/>
      <c r="P52" s="55"/>
      <c r="R52" s="56"/>
      <c r="S52" s="352"/>
      <c r="T52" s="352"/>
      <c r="U52" s="409"/>
      <c r="V52" s="409"/>
      <c r="W52" s="57"/>
      <c r="X52" s="55"/>
      <c r="Z52" s="56"/>
      <c r="AA52" s="352"/>
      <c r="AB52" s="352"/>
      <c r="AC52" s="178"/>
      <c r="AD52" s="178"/>
      <c r="AE52" s="57"/>
      <c r="AF52" s="55"/>
      <c r="AH52" s="56"/>
      <c r="AI52" s="352"/>
      <c r="AJ52" s="352"/>
      <c r="AK52" s="178"/>
      <c r="AL52" s="178"/>
      <c r="AM52" s="57"/>
      <c r="AN52" s="55"/>
      <c r="AP52" s="56"/>
      <c r="AQ52" s="352"/>
      <c r="AR52" s="352"/>
      <c r="AS52" s="178"/>
      <c r="AT52" s="178"/>
      <c r="AU52" s="57"/>
      <c r="AV52" s="55"/>
      <c r="AX52" s="56"/>
      <c r="AY52" s="352"/>
      <c r="AZ52" s="352"/>
      <c r="BA52" s="178"/>
      <c r="BB52" s="178"/>
      <c r="BC52" s="57"/>
      <c r="BD52" s="55"/>
    </row>
    <row r="53" spans="2:56" ht="189" customHeight="1" thickBot="1" x14ac:dyDescent="0.35">
      <c r="B53" s="56"/>
      <c r="C53" s="381"/>
      <c r="D53" s="381"/>
      <c r="E53" s="416"/>
      <c r="F53" s="416"/>
      <c r="G53" s="57"/>
      <c r="H53" s="55"/>
      <c r="J53" s="56"/>
      <c r="K53" s="381"/>
      <c r="L53" s="381"/>
      <c r="M53" s="416"/>
      <c r="N53" s="416"/>
      <c r="O53" s="57"/>
      <c r="P53" s="55"/>
      <c r="R53" s="56"/>
      <c r="S53" s="381" t="s">
        <v>111</v>
      </c>
      <c r="T53" s="381"/>
      <c r="U53" s="384" t="s">
        <v>675</v>
      </c>
      <c r="V53" s="385"/>
      <c r="W53" s="57"/>
      <c r="X53" s="55"/>
      <c r="Z53" s="56"/>
      <c r="AA53" s="381" t="s">
        <v>111</v>
      </c>
      <c r="AB53" s="381"/>
      <c r="AC53" s="384" t="s">
        <v>675</v>
      </c>
      <c r="AD53" s="385"/>
      <c r="AE53" s="57"/>
      <c r="AF53" s="55"/>
      <c r="AH53" s="56"/>
      <c r="AI53" s="381" t="s">
        <v>111</v>
      </c>
      <c r="AJ53" s="381"/>
      <c r="AK53" s="384" t="s">
        <v>675</v>
      </c>
      <c r="AL53" s="385"/>
      <c r="AM53" s="57"/>
      <c r="AN53" s="55"/>
      <c r="AP53" s="56"/>
      <c r="AQ53" s="381" t="s">
        <v>111</v>
      </c>
      <c r="AR53" s="381"/>
      <c r="AS53" s="384" t="s">
        <v>675</v>
      </c>
      <c r="AT53" s="385"/>
      <c r="AU53" s="57"/>
      <c r="AV53" s="55"/>
      <c r="AX53" s="56"/>
      <c r="AY53" s="381" t="s">
        <v>111</v>
      </c>
      <c r="AZ53" s="381"/>
      <c r="BA53" s="384" t="s">
        <v>675</v>
      </c>
      <c r="BB53" s="385"/>
      <c r="BC53" s="57"/>
      <c r="BD53" s="55"/>
    </row>
    <row r="54" spans="2:56" x14ac:dyDescent="0.3">
      <c r="B54" s="56"/>
      <c r="C54" s="37"/>
      <c r="D54" s="37"/>
      <c r="E54" s="57"/>
      <c r="F54" s="57"/>
      <c r="G54" s="57"/>
      <c r="H54" s="55"/>
      <c r="J54" s="56"/>
      <c r="K54" s="37"/>
      <c r="L54" s="37"/>
      <c r="M54" s="57"/>
      <c r="N54" s="57"/>
      <c r="O54" s="57"/>
      <c r="P54" s="55"/>
      <c r="R54" s="56"/>
      <c r="S54" s="37"/>
      <c r="T54" s="37"/>
      <c r="U54" s="57"/>
      <c r="V54" s="57"/>
      <c r="W54" s="57"/>
      <c r="X54" s="55"/>
      <c r="Z54" s="56"/>
      <c r="AA54" s="37"/>
      <c r="AB54" s="37"/>
      <c r="AC54" s="57"/>
      <c r="AD54" s="57"/>
      <c r="AE54" s="57"/>
      <c r="AF54" s="55"/>
      <c r="AH54" s="56"/>
      <c r="AI54" s="37"/>
      <c r="AJ54" s="37"/>
      <c r="AK54" s="57"/>
      <c r="AL54" s="57"/>
      <c r="AM54" s="57"/>
      <c r="AN54" s="55"/>
      <c r="AP54" s="56"/>
      <c r="AQ54" s="37"/>
      <c r="AR54" s="37"/>
      <c r="AS54" s="57"/>
      <c r="AT54" s="57"/>
      <c r="AU54" s="57"/>
      <c r="AV54" s="55"/>
      <c r="AX54" s="56"/>
      <c r="AY54" s="37"/>
      <c r="AZ54" s="37"/>
      <c r="BA54" s="57"/>
      <c r="BB54" s="57"/>
      <c r="BC54" s="57"/>
      <c r="BD54" s="55"/>
    </row>
    <row r="55" spans="2:56" ht="14.5" thickBot="1" x14ac:dyDescent="0.35">
      <c r="B55" s="58"/>
      <c r="C55" s="386"/>
      <c r="D55" s="386"/>
      <c r="E55" s="59"/>
      <c r="F55" s="42"/>
      <c r="G55" s="42"/>
      <c r="H55" s="60"/>
      <c r="J55" s="58"/>
      <c r="K55" s="386"/>
      <c r="L55" s="386"/>
      <c r="M55" s="59"/>
      <c r="N55" s="42"/>
      <c r="O55" s="42"/>
      <c r="P55" s="60"/>
      <c r="R55" s="58"/>
      <c r="S55" s="386"/>
      <c r="T55" s="386"/>
      <c r="U55" s="59"/>
      <c r="V55" s="42"/>
      <c r="W55" s="42"/>
      <c r="X55" s="60"/>
      <c r="Z55" s="58"/>
      <c r="AA55" s="386"/>
      <c r="AB55" s="386"/>
      <c r="AC55" s="59"/>
      <c r="AD55" s="42"/>
      <c r="AE55" s="42"/>
      <c r="AF55" s="60"/>
      <c r="AH55" s="58"/>
      <c r="AI55" s="386"/>
      <c r="AJ55" s="386"/>
      <c r="AK55" s="59"/>
      <c r="AL55" s="42"/>
      <c r="AM55" s="42"/>
      <c r="AN55" s="60"/>
      <c r="AP55" s="58"/>
      <c r="AQ55" s="386"/>
      <c r="AR55" s="386"/>
      <c r="AS55" s="59"/>
      <c r="AT55" s="42"/>
      <c r="AU55" s="42"/>
      <c r="AV55" s="60"/>
      <c r="AX55" s="58"/>
      <c r="AY55" s="386"/>
      <c r="AZ55" s="386"/>
      <c r="BA55" s="59"/>
      <c r="BB55" s="42"/>
      <c r="BC55" s="42"/>
      <c r="BD55" s="60"/>
    </row>
    <row r="56" spans="2:56" s="14" customFormat="1" ht="65.150000000000006" customHeight="1" x14ac:dyDescent="0.3">
      <c r="B56" s="353"/>
      <c r="C56" s="410"/>
      <c r="D56" s="410"/>
      <c r="E56" s="411"/>
      <c r="F56" s="411"/>
      <c r="G56" s="8"/>
    </row>
    <row r="57" spans="2:56" ht="59.25" customHeight="1" x14ac:dyDescent="0.3">
      <c r="B57" s="353"/>
      <c r="C57" s="415"/>
      <c r="D57" s="415"/>
      <c r="E57" s="415"/>
      <c r="F57" s="415"/>
      <c r="G57" s="415"/>
    </row>
    <row r="58" spans="2:56" ht="50.15" customHeight="1" x14ac:dyDescent="0.3">
      <c r="B58" s="353"/>
      <c r="C58" s="412"/>
      <c r="D58" s="412"/>
      <c r="E58" s="414"/>
      <c r="F58" s="414"/>
      <c r="G58" s="8"/>
    </row>
    <row r="59" spans="2:56" ht="100.4" customHeight="1" x14ac:dyDescent="0.3">
      <c r="B59" s="353"/>
      <c r="C59" s="412"/>
      <c r="D59" s="412"/>
      <c r="E59" s="413"/>
      <c r="F59" s="413"/>
      <c r="G59" s="8"/>
    </row>
    <row r="60" spans="2:56" x14ac:dyDescent="0.3">
      <c r="B60" s="353"/>
      <c r="C60" s="353"/>
      <c r="D60" s="353"/>
      <c r="E60" s="8"/>
      <c r="F60" s="8"/>
      <c r="G60" s="8"/>
    </row>
    <row r="61" spans="2:56" x14ac:dyDescent="0.3">
      <c r="B61" s="353"/>
      <c r="C61" s="410"/>
      <c r="D61" s="410"/>
      <c r="E61" s="8"/>
      <c r="F61" s="8"/>
      <c r="G61" s="8"/>
    </row>
    <row r="62" spans="2:56" ht="50.15" customHeight="1" x14ac:dyDescent="0.3">
      <c r="B62" s="353"/>
      <c r="C62" s="410"/>
      <c r="D62" s="410"/>
      <c r="E62" s="413"/>
      <c r="F62" s="413"/>
      <c r="G62" s="8"/>
    </row>
    <row r="63" spans="2:56" ht="100.4" customHeight="1" x14ac:dyDescent="0.3">
      <c r="B63" s="353"/>
      <c r="C63" s="412"/>
      <c r="D63" s="412"/>
      <c r="E63" s="413"/>
      <c r="F63" s="413"/>
      <c r="G63" s="8"/>
    </row>
    <row r="64" spans="2:56" x14ac:dyDescent="0.3">
      <c r="B64" s="353"/>
      <c r="C64" s="15"/>
      <c r="D64" s="353"/>
      <c r="E64" s="16"/>
      <c r="F64" s="8"/>
      <c r="G64" s="8"/>
    </row>
    <row r="65" spans="2:7" x14ac:dyDescent="0.3">
      <c r="B65" s="353"/>
      <c r="C65" s="15"/>
      <c r="D65" s="15"/>
      <c r="E65" s="16"/>
      <c r="F65" s="16"/>
      <c r="G65" s="7"/>
    </row>
    <row r="66" spans="2:7" x14ac:dyDescent="0.3">
      <c r="E66" s="17"/>
      <c r="F66" s="17"/>
    </row>
    <row r="67" spans="2:7" x14ac:dyDescent="0.3">
      <c r="E67" s="17"/>
      <c r="F67" s="17"/>
    </row>
  </sheetData>
  <mergeCells count="188">
    <mergeCell ref="AI55:AJ55"/>
    <mergeCell ref="AI50:AL50"/>
    <mergeCell ref="AI51:AJ51"/>
    <mergeCell ref="AK51:AL51"/>
    <mergeCell ref="AI53:AJ53"/>
    <mergeCell ref="AK53:AL53"/>
    <mergeCell ref="AI16:AJ16"/>
    <mergeCell ref="AI31:AJ31"/>
    <mergeCell ref="AI32:AJ32"/>
    <mergeCell ref="AI48:AL48"/>
    <mergeCell ref="AI49:AJ49"/>
    <mergeCell ref="AK49:AL49"/>
    <mergeCell ref="AA53:AB53"/>
    <mergeCell ref="AC53:AD53"/>
    <mergeCell ref="AA55:AB55"/>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8:AD48"/>
    <mergeCell ref="AA49:AB49"/>
    <mergeCell ref="AC49:AD49"/>
    <mergeCell ref="AA50:AD50"/>
    <mergeCell ref="AA51:AB51"/>
    <mergeCell ref="AC51:AD51"/>
    <mergeCell ref="AA13:AD13"/>
    <mergeCell ref="AA15:AB15"/>
    <mergeCell ref="AA16:AB16"/>
    <mergeCell ref="AA31:AB31"/>
    <mergeCell ref="AA32:AB32"/>
    <mergeCell ref="AA9:AB9"/>
    <mergeCell ref="AC9:AD9"/>
    <mergeCell ref="AA10:AB10"/>
    <mergeCell ref="AC10:AD10"/>
    <mergeCell ref="AA12:AB12"/>
    <mergeCell ref="AC12:AD12"/>
    <mergeCell ref="AA3:AE3"/>
    <mergeCell ref="Z4:AD4"/>
    <mergeCell ref="AA5:AD5"/>
    <mergeCell ref="AA7:AB7"/>
    <mergeCell ref="AA8:AD8"/>
    <mergeCell ref="S55:T55"/>
    <mergeCell ref="C56:D56"/>
    <mergeCell ref="E56:F56"/>
    <mergeCell ref="C63:D63"/>
    <mergeCell ref="E63:F63"/>
    <mergeCell ref="C58:D58"/>
    <mergeCell ref="E58:F58"/>
    <mergeCell ref="C59:D59"/>
    <mergeCell ref="E59:F59"/>
    <mergeCell ref="C61:D61"/>
    <mergeCell ref="C62:D62"/>
    <mergeCell ref="E62:F62"/>
    <mergeCell ref="C57:G57"/>
    <mergeCell ref="C53:D53"/>
    <mergeCell ref="E53:F53"/>
    <mergeCell ref="K53:L53"/>
    <mergeCell ref="M53:N53"/>
    <mergeCell ref="C55:D55"/>
    <mergeCell ref="K55:L55"/>
    <mergeCell ref="S53:T53"/>
    <mergeCell ref="U53:V53"/>
    <mergeCell ref="C50:F50"/>
    <mergeCell ref="K50:N50"/>
    <mergeCell ref="S50:V50"/>
    <mergeCell ref="C51:D51"/>
    <mergeCell ref="E51:F51"/>
    <mergeCell ref="K51:L51"/>
    <mergeCell ref="M51:N51"/>
    <mergeCell ref="S51:T51"/>
    <mergeCell ref="U51:V51"/>
    <mergeCell ref="U52:V52"/>
    <mergeCell ref="U49:V49"/>
    <mergeCell ref="C32:D32"/>
    <mergeCell ref="K32:L32"/>
    <mergeCell ref="S32:T32"/>
    <mergeCell ref="C48:F48"/>
    <mergeCell ref="K48:N48"/>
    <mergeCell ref="S48:V48"/>
    <mergeCell ref="C49:D49"/>
    <mergeCell ref="E49:F49"/>
    <mergeCell ref="K49:L49"/>
    <mergeCell ref="M49:N49"/>
    <mergeCell ref="S49:T49"/>
    <mergeCell ref="C16:D16"/>
    <mergeCell ref="K16:L16"/>
    <mergeCell ref="S16:T16"/>
    <mergeCell ref="C31:D31"/>
    <mergeCell ref="K31:L31"/>
    <mergeCell ref="S31:T31"/>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 ref="AQ3:AU3"/>
    <mergeCell ref="AP4:AT4"/>
    <mergeCell ref="AQ5:AT5"/>
    <mergeCell ref="AQ7:AR7"/>
    <mergeCell ref="AQ8:AT8"/>
    <mergeCell ref="AQ9:AR9"/>
    <mergeCell ref="AS9:AT9"/>
    <mergeCell ref="AQ10:AR10"/>
    <mergeCell ref="AS10:AT10"/>
    <mergeCell ref="AQ12:AR12"/>
    <mergeCell ref="AS12:AT12"/>
    <mergeCell ref="AQ13:AT13"/>
    <mergeCell ref="AQ15:AR15"/>
    <mergeCell ref="AQ16:AR16"/>
    <mergeCell ref="AQ31:AR31"/>
    <mergeCell ref="AQ32:AR32"/>
    <mergeCell ref="AQ48:AT48"/>
    <mergeCell ref="AQ49:AR49"/>
    <mergeCell ref="AS49:AT49"/>
    <mergeCell ref="AY12:AZ12"/>
    <mergeCell ref="BA12:BB12"/>
    <mergeCell ref="AY13:BB13"/>
    <mergeCell ref="AY15:AZ15"/>
    <mergeCell ref="AY16:AZ16"/>
    <mergeCell ref="AY31:AZ31"/>
    <mergeCell ref="AY32:AZ32"/>
    <mergeCell ref="AY48:BB48"/>
    <mergeCell ref="AY49:AZ49"/>
    <mergeCell ref="BA49:BB49"/>
    <mergeCell ref="AY3:BC3"/>
    <mergeCell ref="AX4:BB4"/>
    <mergeCell ref="AY5:BB5"/>
    <mergeCell ref="AY7:AZ7"/>
    <mergeCell ref="AY8:BB8"/>
    <mergeCell ref="AY9:AZ9"/>
    <mergeCell ref="BA9:BB9"/>
    <mergeCell ref="AY10:AZ10"/>
    <mergeCell ref="BA10:BB10"/>
    <mergeCell ref="AY50:BB50"/>
    <mergeCell ref="AY51:AZ51"/>
    <mergeCell ref="BA51:BB51"/>
    <mergeCell ref="AY53:AZ53"/>
    <mergeCell ref="BA53:BB53"/>
    <mergeCell ref="AY55:AZ55"/>
    <mergeCell ref="AQ50:AT50"/>
    <mergeCell ref="AQ51:AR51"/>
    <mergeCell ref="AS51:AT51"/>
    <mergeCell ref="AQ53:AR53"/>
    <mergeCell ref="AS53:AT53"/>
    <mergeCell ref="AQ55:AR55"/>
  </mergeCells>
  <dataValidations count="2">
    <dataValidation type="list" allowBlank="1" showInputMessage="1" showErrorMessage="1" sqref="E62" xr:uid="{6DFB340A-EC6A-49BE-ADE7-5D7CEAA82B7B}">
      <formula1>$J$68:$J$69</formula1>
    </dataValidation>
    <dataValidation type="whole" allowBlank="1" showInputMessage="1" showErrorMessage="1" sqref="E58 E51:E52 BA51:BA52 M51:M52 BA9 U51:U52 U9 AC51:AC52 AC9 AK51:AK52 M9 AS51:AS52 AS9" xr:uid="{7DEBC898-635F-49A6-BE52-393765388814}">
      <formula1>-999999999</formula1>
      <formula2>999999999</formula2>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6"/>
  <sheetViews>
    <sheetView tabSelected="1" zoomScaleNormal="100" workbookViewId="0">
      <selection activeCell="I10" sqref="I10"/>
    </sheetView>
  </sheetViews>
  <sheetFormatPr defaultColWidth="8.81640625" defaultRowHeight="14.5" x14ac:dyDescent="0.35"/>
  <cols>
    <col min="1" max="2" width="1.81640625" customWidth="1"/>
    <col min="3" max="3" width="22.81640625" customWidth="1"/>
    <col min="4" max="4" width="31.453125" customWidth="1"/>
    <col min="5" max="5" width="22.81640625" customWidth="1"/>
    <col min="6" max="6" width="26.1796875" customWidth="1"/>
    <col min="7" max="7" width="6.453125" customWidth="1"/>
    <col min="8" max="8" width="1.453125" customWidth="1"/>
    <col min="9" max="9" width="17.54296875" customWidth="1"/>
  </cols>
  <sheetData>
    <row r="1" spans="2:9" ht="15" thickBot="1" x14ac:dyDescent="0.4"/>
    <row r="2" spans="2:9" ht="15" thickBot="1" x14ac:dyDescent="0.4">
      <c r="B2" s="63"/>
      <c r="C2" s="64"/>
      <c r="D2" s="64"/>
      <c r="E2" s="64"/>
      <c r="F2" s="64"/>
      <c r="G2" s="65"/>
    </row>
    <row r="3" spans="2:9" ht="20.5" thickBot="1" x14ac:dyDescent="0.45">
      <c r="B3" s="66"/>
      <c r="C3" s="418" t="s">
        <v>116</v>
      </c>
      <c r="D3" s="419"/>
      <c r="E3" s="419"/>
      <c r="F3" s="420"/>
      <c r="G3" s="44"/>
    </row>
    <row r="4" spans="2:9" x14ac:dyDescent="0.35">
      <c r="B4" s="404"/>
      <c r="C4" s="421"/>
      <c r="D4" s="421"/>
      <c r="E4" s="421"/>
      <c r="F4" s="421"/>
      <c r="G4" s="44"/>
    </row>
    <row r="5" spans="2:9" x14ac:dyDescent="0.35">
      <c r="B5" s="45"/>
      <c r="C5" s="430"/>
      <c r="D5" s="430"/>
      <c r="E5" s="430"/>
      <c r="F5" s="430"/>
      <c r="G5" s="44"/>
    </row>
    <row r="6" spans="2:9" x14ac:dyDescent="0.35">
      <c r="B6" s="45"/>
      <c r="C6" s="46"/>
      <c r="D6" s="47"/>
      <c r="E6" s="46"/>
      <c r="F6" s="47"/>
      <c r="G6" s="44"/>
    </row>
    <row r="7" spans="2:9" x14ac:dyDescent="0.35">
      <c r="B7" s="45"/>
      <c r="C7" s="417" t="s">
        <v>125</v>
      </c>
      <c r="D7" s="417"/>
      <c r="E7" s="48"/>
      <c r="F7" s="47"/>
      <c r="G7" s="44"/>
    </row>
    <row r="8" spans="2:9" ht="15" thickBot="1" x14ac:dyDescent="0.4">
      <c r="B8" s="45"/>
      <c r="C8" s="422" t="s">
        <v>714</v>
      </c>
      <c r="D8" s="422"/>
      <c r="E8" s="422"/>
      <c r="F8" s="422"/>
      <c r="G8" s="44"/>
    </row>
    <row r="9" spans="2:9" ht="15" thickBot="1" x14ac:dyDescent="0.4">
      <c r="B9" s="45"/>
      <c r="C9" s="22" t="s">
        <v>127</v>
      </c>
      <c r="D9" s="23" t="s">
        <v>126</v>
      </c>
      <c r="E9" s="431" t="s">
        <v>156</v>
      </c>
      <c r="F9" s="432"/>
      <c r="G9" s="44"/>
    </row>
    <row r="10" spans="2:9" ht="98" x14ac:dyDescent="0.35">
      <c r="B10" s="45"/>
      <c r="C10" s="202" t="s">
        <v>643</v>
      </c>
      <c r="D10" s="365" t="s">
        <v>923</v>
      </c>
      <c r="E10" s="447" t="s">
        <v>716</v>
      </c>
      <c r="F10" s="448"/>
      <c r="G10" s="44"/>
      <c r="I10" s="366"/>
    </row>
    <row r="11" spans="2:9" ht="84" x14ac:dyDescent="0.35">
      <c r="B11" s="45"/>
      <c r="C11" s="203" t="s">
        <v>644</v>
      </c>
      <c r="D11" s="203" t="s">
        <v>923</v>
      </c>
      <c r="E11" s="449" t="s">
        <v>645</v>
      </c>
      <c r="F11" s="450"/>
      <c r="G11" s="44"/>
    </row>
    <row r="12" spans="2:9" ht="70" x14ac:dyDescent="0.35">
      <c r="B12" s="45"/>
      <c r="C12" s="203" t="s">
        <v>646</v>
      </c>
      <c r="D12" s="203" t="s">
        <v>923</v>
      </c>
      <c r="E12" s="449" t="s">
        <v>652</v>
      </c>
      <c r="F12" s="450"/>
      <c r="G12" s="44"/>
    </row>
    <row r="13" spans="2:9" ht="234" customHeight="1" x14ac:dyDescent="0.35">
      <c r="B13" s="45"/>
      <c r="C13" s="203" t="s">
        <v>647</v>
      </c>
      <c r="D13" s="203" t="s">
        <v>923</v>
      </c>
      <c r="E13" s="451" t="s">
        <v>648</v>
      </c>
      <c r="F13" s="452"/>
      <c r="G13" s="44"/>
    </row>
    <row r="14" spans="2:9" ht="84" x14ac:dyDescent="0.35">
      <c r="B14" s="45"/>
      <c r="C14" s="203" t="s">
        <v>700</v>
      </c>
      <c r="D14" s="203" t="s">
        <v>923</v>
      </c>
      <c r="E14" s="449" t="s">
        <v>649</v>
      </c>
      <c r="F14" s="450"/>
      <c r="G14" s="44"/>
    </row>
    <row r="15" spans="2:9" ht="224" x14ac:dyDescent="0.35">
      <c r="B15" s="45"/>
      <c r="C15" s="203" t="s">
        <v>650</v>
      </c>
      <c r="D15" s="203" t="s">
        <v>923</v>
      </c>
      <c r="E15" s="453" t="s">
        <v>651</v>
      </c>
      <c r="F15" s="454"/>
      <c r="G15" s="44"/>
    </row>
    <row r="16" spans="2:9" ht="30" customHeight="1" x14ac:dyDescent="0.35">
      <c r="B16" s="45"/>
      <c r="C16" s="24"/>
      <c r="D16" s="24"/>
      <c r="E16" s="426"/>
      <c r="F16" s="427"/>
      <c r="G16" s="44"/>
    </row>
    <row r="17" spans="2:7" ht="30" customHeight="1" x14ac:dyDescent="0.35">
      <c r="B17" s="45"/>
      <c r="C17" s="24"/>
      <c r="D17" s="24"/>
      <c r="E17" s="426"/>
      <c r="F17" s="427"/>
      <c r="G17" s="44"/>
    </row>
    <row r="18" spans="2:7" ht="30" customHeight="1" x14ac:dyDescent="0.35">
      <c r="B18" s="45"/>
      <c r="C18" s="24"/>
      <c r="D18" s="24"/>
      <c r="E18" s="426"/>
      <c r="F18" s="427"/>
      <c r="G18" s="44"/>
    </row>
    <row r="19" spans="2:7" ht="30" customHeight="1" x14ac:dyDescent="0.35">
      <c r="B19" s="45"/>
      <c r="C19" s="24"/>
      <c r="D19" s="24"/>
      <c r="E19" s="426"/>
      <c r="F19" s="427"/>
      <c r="G19" s="44"/>
    </row>
    <row r="20" spans="2:7" ht="30" customHeight="1" thickBot="1" x14ac:dyDescent="0.4">
      <c r="B20" s="45"/>
      <c r="C20" s="25"/>
      <c r="D20" s="25"/>
      <c r="E20" s="428"/>
      <c r="F20" s="429"/>
      <c r="G20" s="44"/>
    </row>
    <row r="21" spans="2:7" x14ac:dyDescent="0.35">
      <c r="B21" s="45"/>
      <c r="C21" s="47"/>
      <c r="D21" s="47"/>
      <c r="E21" s="47"/>
      <c r="F21" s="47"/>
      <c r="G21" s="44"/>
    </row>
    <row r="22" spans="2:7" x14ac:dyDescent="0.35">
      <c r="B22" s="45"/>
      <c r="C22" s="424" t="s">
        <v>141</v>
      </c>
      <c r="D22" s="424"/>
      <c r="E22" s="424"/>
      <c r="F22" s="424"/>
      <c r="G22" s="44"/>
    </row>
    <row r="23" spans="2:7" ht="15" thickBot="1" x14ac:dyDescent="0.4">
      <c r="B23" s="45"/>
      <c r="C23" s="425" t="s">
        <v>155</v>
      </c>
      <c r="D23" s="425"/>
      <c r="E23" s="425"/>
      <c r="F23" s="425"/>
      <c r="G23" s="44"/>
    </row>
    <row r="24" spans="2:7" ht="15" thickBot="1" x14ac:dyDescent="0.4">
      <c r="B24" s="45"/>
      <c r="C24" s="22" t="s">
        <v>127</v>
      </c>
      <c r="D24" s="23" t="s">
        <v>126</v>
      </c>
      <c r="E24" s="431" t="s">
        <v>156</v>
      </c>
      <c r="F24" s="432"/>
      <c r="G24" s="44"/>
    </row>
    <row r="25" spans="2:7" ht="40" customHeight="1" x14ac:dyDescent="0.35">
      <c r="B25" s="45"/>
      <c r="C25" s="205" t="s">
        <v>715</v>
      </c>
      <c r="D25" s="205" t="s">
        <v>653</v>
      </c>
      <c r="E25" s="447" t="s">
        <v>653</v>
      </c>
      <c r="F25" s="448"/>
      <c r="G25" s="44"/>
    </row>
    <row r="26" spans="2:7" ht="40" customHeight="1" x14ac:dyDescent="0.35">
      <c r="B26" s="45"/>
      <c r="C26" s="24"/>
      <c r="D26" s="24"/>
      <c r="E26" s="426"/>
      <c r="F26" s="427"/>
      <c r="G26" s="44"/>
    </row>
    <row r="27" spans="2:7" ht="40" customHeight="1" x14ac:dyDescent="0.35">
      <c r="B27" s="45"/>
      <c r="C27" s="24"/>
      <c r="D27" s="24"/>
      <c r="E27" s="426"/>
      <c r="F27" s="427"/>
      <c r="G27" s="44"/>
    </row>
    <row r="28" spans="2:7" ht="40" customHeight="1" thickBot="1" x14ac:dyDescent="0.4">
      <c r="B28" s="45"/>
      <c r="C28" s="25"/>
      <c r="D28" s="25"/>
      <c r="E28" s="428"/>
      <c r="F28" s="429"/>
      <c r="G28" s="44"/>
    </row>
    <row r="29" spans="2:7" x14ac:dyDescent="0.35">
      <c r="B29" s="45"/>
      <c r="C29" s="47"/>
      <c r="D29" s="47"/>
      <c r="E29" s="47"/>
      <c r="F29" s="47"/>
      <c r="G29" s="44"/>
    </row>
    <row r="30" spans="2:7" x14ac:dyDescent="0.35">
      <c r="B30" s="45"/>
      <c r="C30" s="47"/>
      <c r="D30" s="47"/>
      <c r="E30" s="47"/>
      <c r="F30" s="47"/>
      <c r="G30" s="44"/>
    </row>
    <row r="31" spans="2:7" ht="31.5" customHeight="1" x14ac:dyDescent="0.35">
      <c r="B31" s="45"/>
      <c r="C31" s="423" t="s">
        <v>140</v>
      </c>
      <c r="D31" s="423"/>
      <c r="E31" s="423"/>
      <c r="F31" s="423"/>
      <c r="G31" s="44"/>
    </row>
    <row r="32" spans="2:7" ht="15" thickBot="1" x14ac:dyDescent="0.4">
      <c r="B32" s="45"/>
      <c r="C32" s="441" t="s">
        <v>157</v>
      </c>
      <c r="D32" s="441"/>
      <c r="E32" s="441"/>
      <c r="F32" s="441"/>
      <c r="G32" s="44"/>
    </row>
    <row r="33" spans="2:8" ht="100" customHeight="1" thickBot="1" x14ac:dyDescent="0.4">
      <c r="B33" s="45"/>
      <c r="C33" s="438" t="s">
        <v>912</v>
      </c>
      <c r="D33" s="439"/>
      <c r="E33" s="439"/>
      <c r="F33" s="440"/>
      <c r="G33" s="44"/>
    </row>
    <row r="34" spans="2:8" ht="15" thickBot="1" x14ac:dyDescent="0.4">
      <c r="B34" s="173"/>
      <c r="C34" s="444"/>
      <c r="D34" s="445"/>
      <c r="E34" s="444"/>
      <c r="F34" s="445"/>
      <c r="G34" s="49"/>
      <c r="H34" s="175"/>
    </row>
    <row r="35" spans="2:8" ht="15" customHeight="1" x14ac:dyDescent="0.35">
      <c r="B35" s="174"/>
      <c r="C35" s="446"/>
      <c r="D35" s="446"/>
      <c r="E35" s="446"/>
      <c r="F35" s="446"/>
      <c r="G35" s="174"/>
    </row>
    <row r="36" spans="2:8" x14ac:dyDescent="0.35">
      <c r="B36" s="3"/>
      <c r="C36" s="446"/>
      <c r="D36" s="446"/>
      <c r="E36" s="446"/>
      <c r="F36" s="446"/>
      <c r="G36" s="3"/>
    </row>
    <row r="37" spans="2:8" x14ac:dyDescent="0.35">
      <c r="B37" s="3"/>
      <c r="C37" s="443"/>
      <c r="D37" s="443"/>
      <c r="E37" s="443"/>
      <c r="F37" s="443"/>
      <c r="G37" s="3"/>
    </row>
    <row r="38" spans="2:8" x14ac:dyDescent="0.35">
      <c r="B38" s="3"/>
      <c r="C38" s="3"/>
      <c r="D38" s="3"/>
      <c r="E38" s="3"/>
      <c r="F38" s="3"/>
      <c r="G38" s="3"/>
    </row>
    <row r="39" spans="2:8" x14ac:dyDescent="0.35">
      <c r="B39" s="3"/>
      <c r="C39" s="3"/>
      <c r="D39" s="3"/>
      <c r="E39" s="3"/>
      <c r="F39" s="3"/>
      <c r="G39" s="3"/>
    </row>
    <row r="40" spans="2:8" x14ac:dyDescent="0.35">
      <c r="B40" s="3"/>
      <c r="C40" s="433"/>
      <c r="D40" s="433"/>
      <c r="E40" s="2"/>
      <c r="F40" s="3"/>
      <c r="G40" s="3"/>
    </row>
    <row r="41" spans="2:8" x14ac:dyDescent="0.35">
      <c r="B41" s="3"/>
      <c r="C41" s="433"/>
      <c r="D41" s="433"/>
      <c r="E41" s="2"/>
      <c r="F41" s="3"/>
      <c r="G41" s="3"/>
    </row>
    <row r="42" spans="2:8" x14ac:dyDescent="0.35">
      <c r="B42" s="3"/>
      <c r="C42" s="442"/>
      <c r="D42" s="442"/>
      <c r="E42" s="442"/>
      <c r="F42" s="442"/>
      <c r="G42" s="3"/>
    </row>
    <row r="43" spans="2:8" x14ac:dyDescent="0.35">
      <c r="B43" s="3"/>
      <c r="C43" s="436"/>
      <c r="D43" s="436"/>
      <c r="E43" s="437"/>
      <c r="F43" s="437"/>
      <c r="G43" s="3"/>
    </row>
    <row r="44" spans="2:8" x14ac:dyDescent="0.35">
      <c r="B44" s="3"/>
      <c r="C44" s="436"/>
      <c r="D44" s="436"/>
      <c r="E44" s="434"/>
      <c r="F44" s="434"/>
      <c r="G44" s="3"/>
    </row>
    <row r="45" spans="2:8" x14ac:dyDescent="0.35">
      <c r="B45" s="3"/>
      <c r="C45" s="3"/>
      <c r="D45" s="3"/>
      <c r="E45" s="3"/>
      <c r="F45" s="3"/>
      <c r="G45" s="3"/>
    </row>
    <row r="46" spans="2:8" x14ac:dyDescent="0.35">
      <c r="B46" s="3"/>
      <c r="C46" s="433"/>
      <c r="D46" s="433"/>
      <c r="E46" s="2"/>
      <c r="F46" s="3"/>
      <c r="G46" s="3"/>
    </row>
    <row r="47" spans="2:8" x14ac:dyDescent="0.35">
      <c r="B47" s="3"/>
      <c r="C47" s="433"/>
      <c r="D47" s="433"/>
      <c r="E47" s="435"/>
      <c r="F47" s="435"/>
      <c r="G47" s="3"/>
    </row>
    <row r="48" spans="2:8" x14ac:dyDescent="0.35">
      <c r="B48" s="3"/>
      <c r="C48" s="2"/>
      <c r="D48" s="2"/>
      <c r="E48" s="2"/>
      <c r="F48" s="2"/>
      <c r="G48" s="3"/>
    </row>
    <row r="49" spans="2:7" x14ac:dyDescent="0.35">
      <c r="B49" s="3"/>
      <c r="C49" s="436"/>
      <c r="D49" s="436"/>
      <c r="E49" s="437"/>
      <c r="F49" s="437"/>
      <c r="G49" s="3"/>
    </row>
    <row r="50" spans="2:7" x14ac:dyDescent="0.35">
      <c r="B50" s="3"/>
      <c r="C50" s="436"/>
      <c r="D50" s="436"/>
      <c r="E50" s="434"/>
      <c r="F50" s="434"/>
      <c r="G50" s="3"/>
    </row>
    <row r="51" spans="2:7" x14ac:dyDescent="0.35">
      <c r="B51" s="3"/>
      <c r="C51" s="3"/>
      <c r="D51" s="3"/>
      <c r="E51" s="3"/>
      <c r="F51" s="3"/>
      <c r="G51" s="3"/>
    </row>
    <row r="52" spans="2:7" x14ac:dyDescent="0.35">
      <c r="B52" s="3"/>
      <c r="C52" s="433"/>
      <c r="D52" s="433"/>
      <c r="E52" s="3"/>
      <c r="F52" s="3"/>
      <c r="G52" s="3"/>
    </row>
    <row r="53" spans="2:7" x14ac:dyDescent="0.35">
      <c r="B53" s="3"/>
      <c r="C53" s="433"/>
      <c r="D53" s="433"/>
      <c r="E53" s="434"/>
      <c r="F53" s="434"/>
      <c r="G53" s="3"/>
    </row>
    <row r="54" spans="2:7" x14ac:dyDescent="0.35">
      <c r="B54" s="3"/>
      <c r="C54" s="436"/>
      <c r="D54" s="436"/>
      <c r="E54" s="434"/>
      <c r="F54" s="434"/>
      <c r="G54" s="3"/>
    </row>
    <row r="55" spans="2:7" x14ac:dyDescent="0.35">
      <c r="B55" s="3"/>
      <c r="C55" s="4"/>
      <c r="D55" s="3"/>
      <c r="E55" s="4"/>
      <c r="F55" s="3"/>
      <c r="G55" s="3"/>
    </row>
    <row r="56" spans="2:7" x14ac:dyDescent="0.35">
      <c r="B56" s="3"/>
      <c r="C56" s="4"/>
      <c r="D56" s="4"/>
      <c r="E56" s="4"/>
      <c r="F56" s="4"/>
      <c r="G56" s="5"/>
    </row>
  </sheetData>
  <mergeCells count="55">
    <mergeCell ref="E10:F10"/>
    <mergeCell ref="E11:F11"/>
    <mergeCell ref="E25:F25"/>
    <mergeCell ref="E12:F12"/>
    <mergeCell ref="E13:F13"/>
    <mergeCell ref="E14:F14"/>
    <mergeCell ref="E15:F15"/>
    <mergeCell ref="C37:D37"/>
    <mergeCell ref="E37:F37"/>
    <mergeCell ref="C34:D34"/>
    <mergeCell ref="E34:F34"/>
    <mergeCell ref="C35:D35"/>
    <mergeCell ref="E35:F35"/>
    <mergeCell ref="C36:D36"/>
    <mergeCell ref="E36:F36"/>
    <mergeCell ref="C54:D54"/>
    <mergeCell ref="E54:F54"/>
    <mergeCell ref="C50:D50"/>
    <mergeCell ref="E50:F50"/>
    <mergeCell ref="C40:D40"/>
    <mergeCell ref="C41:D41"/>
    <mergeCell ref="E44:F44"/>
    <mergeCell ref="C46:D46"/>
    <mergeCell ref="C42:F42"/>
    <mergeCell ref="C43:D43"/>
    <mergeCell ref="C3:F3"/>
    <mergeCell ref="C52:D52"/>
    <mergeCell ref="C53:D53"/>
    <mergeCell ref="E53:F53"/>
    <mergeCell ref="C47:D47"/>
    <mergeCell ref="E47:F47"/>
    <mergeCell ref="C49:D49"/>
    <mergeCell ref="E49:F49"/>
    <mergeCell ref="C33:F33"/>
    <mergeCell ref="C32:D32"/>
    <mergeCell ref="E43:F43"/>
    <mergeCell ref="C44:D44"/>
    <mergeCell ref="E18:F18"/>
    <mergeCell ref="E32:F32"/>
    <mergeCell ref="E24:F24"/>
    <mergeCell ref="E26:F26"/>
    <mergeCell ref="B4:F4"/>
    <mergeCell ref="C5:F5"/>
    <mergeCell ref="C7:D7"/>
    <mergeCell ref="C8:F8"/>
    <mergeCell ref="E9:F9"/>
    <mergeCell ref="C31:F31"/>
    <mergeCell ref="C22:F22"/>
    <mergeCell ref="C23:F23"/>
    <mergeCell ref="E16:F16"/>
    <mergeCell ref="E17:F17"/>
    <mergeCell ref="E28:F28"/>
    <mergeCell ref="E19:F19"/>
    <mergeCell ref="E20:F20"/>
    <mergeCell ref="E27:F27"/>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33"/>
  <sheetViews>
    <sheetView topLeftCell="A58" zoomScaleNormal="60" zoomScalePageLayoutView="80" workbookViewId="0">
      <selection activeCell="F64" sqref="F64:K64"/>
    </sheetView>
  </sheetViews>
  <sheetFormatPr defaultColWidth="8.81640625" defaultRowHeight="14.5" x14ac:dyDescent="0.35"/>
  <cols>
    <col min="1" max="1" width="2.1796875" customWidth="1"/>
    <col min="2" max="2" width="2.453125" customWidth="1"/>
    <col min="3" max="3" width="22.453125" style="6" customWidth="1"/>
    <col min="4" max="4" width="15.453125" customWidth="1"/>
    <col min="5" max="5" width="3.1796875" customWidth="1"/>
    <col min="6" max="6" width="16.1796875" customWidth="1"/>
    <col min="7" max="7" width="21.453125" customWidth="1"/>
    <col min="8" max="8" width="79" customWidth="1"/>
    <col min="9" max="9" width="25.81640625" customWidth="1"/>
    <col min="10" max="10" width="1.81640625" customWidth="1"/>
    <col min="11" max="11" width="13.81640625" customWidth="1"/>
    <col min="12" max="12" width="2.54296875" customWidth="1"/>
    <col min="13" max="13" width="2" customWidth="1"/>
    <col min="14" max="14" width="40.54296875" customWidth="1"/>
  </cols>
  <sheetData>
    <row r="1" spans="1:54" ht="15" thickBot="1" x14ac:dyDescent="0.4">
      <c r="A1" s="10"/>
      <c r="B1" s="10"/>
      <c r="C1" s="9"/>
      <c r="D1" s="10"/>
      <c r="E1" s="10"/>
      <c r="F1" s="10"/>
      <c r="G1" s="10"/>
      <c r="H1" s="10"/>
      <c r="I1" s="10"/>
      <c r="J1" s="31"/>
      <c r="K1" s="71"/>
      <c r="L1" s="10"/>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row>
    <row r="2" spans="1:54" ht="15" thickBot="1" x14ac:dyDescent="0.4">
      <c r="A2" s="10"/>
      <c r="B2" s="26"/>
      <c r="C2" s="27"/>
      <c r="D2" s="28"/>
      <c r="E2" s="28"/>
      <c r="F2" s="28"/>
      <c r="G2" s="28"/>
      <c r="H2" s="28"/>
      <c r="I2" s="28"/>
      <c r="J2" s="31"/>
      <c r="K2" s="80"/>
      <c r="L2" s="29"/>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row>
    <row r="3" spans="1:54" ht="20.5" thickBot="1" x14ac:dyDescent="0.45">
      <c r="A3" s="10"/>
      <c r="B3" s="66"/>
      <c r="D3" s="235" t="s">
        <v>138</v>
      </c>
      <c r="E3" s="235"/>
      <c r="F3" s="236"/>
      <c r="G3" s="236"/>
      <c r="H3" s="236"/>
      <c r="I3" s="236"/>
      <c r="J3" s="237"/>
      <c r="K3" s="31"/>
      <c r="L3" s="67"/>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row>
    <row r="4" spans="1:54" ht="15" customHeight="1" x14ac:dyDescent="0.35">
      <c r="A4" s="10"/>
      <c r="B4" s="30"/>
      <c r="C4" s="31" t="s">
        <v>543</v>
      </c>
      <c r="D4" s="30"/>
      <c r="E4" s="33"/>
      <c r="F4" s="33"/>
      <c r="G4" s="33"/>
      <c r="H4" s="33"/>
      <c r="I4" s="33"/>
      <c r="J4" s="31"/>
      <c r="K4" s="31"/>
      <c r="L4" s="3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row>
    <row r="5" spans="1:54" ht="15" customHeight="1" x14ac:dyDescent="0.35">
      <c r="A5" s="10"/>
      <c r="B5" s="30"/>
      <c r="C5" s="31" t="s">
        <v>561</v>
      </c>
      <c r="D5" s="30"/>
      <c r="E5" s="33"/>
      <c r="F5" s="33"/>
      <c r="G5" s="33"/>
      <c r="H5" s="33"/>
      <c r="I5" s="33"/>
      <c r="J5" s="31"/>
      <c r="K5" s="31"/>
      <c r="L5" s="3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row>
    <row r="6" spans="1:54" x14ac:dyDescent="0.35">
      <c r="A6" s="10"/>
      <c r="B6" s="30"/>
      <c r="C6" s="32"/>
      <c r="D6" s="33"/>
      <c r="E6" s="33"/>
      <c r="F6" s="33"/>
      <c r="G6" s="33"/>
      <c r="H6" s="33"/>
      <c r="I6" s="33"/>
      <c r="J6" s="31"/>
      <c r="K6" s="81"/>
      <c r="L6" s="3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row>
    <row r="7" spans="1:54" ht="28.75" customHeight="1" thickBot="1" x14ac:dyDescent="0.4">
      <c r="A7" s="10"/>
      <c r="B7" s="30"/>
      <c r="C7" s="32"/>
      <c r="D7" s="477" t="s">
        <v>562</v>
      </c>
      <c r="E7" s="477"/>
      <c r="F7" s="476" t="s">
        <v>142</v>
      </c>
      <c r="G7" s="476"/>
      <c r="H7" s="77" t="s">
        <v>143</v>
      </c>
      <c r="I7" s="77" t="s">
        <v>124</v>
      </c>
      <c r="J7" s="31"/>
      <c r="K7" s="31"/>
      <c r="L7" s="3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row>
    <row r="8" spans="1:54" s="6" customFormat="1" ht="141" customHeight="1" thickBot="1" x14ac:dyDescent="0.4">
      <c r="A8" s="9"/>
      <c r="B8" s="35"/>
      <c r="C8" s="179" t="s">
        <v>541</v>
      </c>
      <c r="D8" s="474" t="s">
        <v>913</v>
      </c>
      <c r="E8" s="475"/>
      <c r="F8" s="480" t="s">
        <v>720</v>
      </c>
      <c r="G8" s="481"/>
      <c r="H8" s="349" t="s">
        <v>719</v>
      </c>
      <c r="I8" s="232" t="s">
        <v>702</v>
      </c>
      <c r="J8" s="31"/>
      <c r="K8" s="31"/>
      <c r="L8" s="3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row>
    <row r="9" spans="1:54" s="6" customFormat="1" ht="136.5" customHeight="1" thickBot="1" x14ac:dyDescent="0.4">
      <c r="A9" s="204"/>
      <c r="B9" s="35"/>
      <c r="C9" s="179"/>
      <c r="D9" s="474" t="s">
        <v>701</v>
      </c>
      <c r="E9" s="475" t="s">
        <v>654</v>
      </c>
      <c r="F9" s="480" t="s">
        <v>711</v>
      </c>
      <c r="G9" s="481"/>
      <c r="H9" s="349" t="s">
        <v>731</v>
      </c>
      <c r="I9" s="232" t="s">
        <v>702</v>
      </c>
      <c r="J9" s="31"/>
      <c r="K9" s="31"/>
      <c r="L9" s="3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row>
    <row r="10" spans="1:54" s="6" customFormat="1" ht="141" customHeight="1" thickBot="1" x14ac:dyDescent="0.4">
      <c r="A10" s="204"/>
      <c r="B10" s="35"/>
      <c r="C10" s="179"/>
      <c r="D10" s="474" t="s">
        <v>914</v>
      </c>
      <c r="E10" s="475" t="s">
        <v>655</v>
      </c>
      <c r="F10" s="482" t="s">
        <v>721</v>
      </c>
      <c r="G10" s="483" t="s">
        <v>705</v>
      </c>
      <c r="H10" s="349" t="s">
        <v>737</v>
      </c>
      <c r="I10" s="232" t="s">
        <v>702</v>
      </c>
      <c r="J10" s="31"/>
      <c r="K10" s="31"/>
      <c r="L10" s="3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row>
    <row r="11" spans="1:54" s="6" customFormat="1" ht="277.5" customHeight="1" thickBot="1" x14ac:dyDescent="0.4">
      <c r="A11" s="204"/>
      <c r="B11" s="35"/>
      <c r="C11" s="179"/>
      <c r="D11" s="474" t="s">
        <v>915</v>
      </c>
      <c r="E11" s="475" t="s">
        <v>656</v>
      </c>
      <c r="F11" s="482" t="s">
        <v>710</v>
      </c>
      <c r="G11" s="483" t="s">
        <v>706</v>
      </c>
      <c r="H11" s="349" t="s">
        <v>722</v>
      </c>
      <c r="I11" s="232" t="s">
        <v>702</v>
      </c>
      <c r="J11" s="31"/>
      <c r="K11" s="31"/>
      <c r="L11" s="3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row>
    <row r="12" spans="1:54" s="6" customFormat="1" ht="60" customHeight="1" thickBot="1" x14ac:dyDescent="0.4">
      <c r="A12" s="204"/>
      <c r="B12" s="35"/>
      <c r="C12" s="179"/>
      <c r="D12" s="474" t="s">
        <v>916</v>
      </c>
      <c r="E12" s="475" t="s">
        <v>657</v>
      </c>
      <c r="F12" s="480" t="s">
        <v>723</v>
      </c>
      <c r="G12" s="481"/>
      <c r="H12" s="350" t="s">
        <v>738</v>
      </c>
      <c r="I12" s="232" t="s">
        <v>702</v>
      </c>
      <c r="J12" s="31"/>
      <c r="K12" s="31"/>
      <c r="L12" s="3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row>
    <row r="13" spans="1:54" s="6" customFormat="1" ht="60" customHeight="1" thickBot="1" x14ac:dyDescent="0.4">
      <c r="A13" s="204"/>
      <c r="B13" s="35"/>
      <c r="C13" s="179"/>
      <c r="D13" s="474" t="s">
        <v>917</v>
      </c>
      <c r="E13" s="475" t="s">
        <v>658</v>
      </c>
      <c r="F13" s="480" t="s">
        <v>712</v>
      </c>
      <c r="G13" s="481"/>
      <c r="H13" s="351" t="s">
        <v>918</v>
      </c>
      <c r="I13" s="232" t="s">
        <v>704</v>
      </c>
      <c r="J13" s="31"/>
      <c r="K13" s="31"/>
      <c r="L13" s="3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row>
    <row r="14" spans="1:54" s="6" customFormat="1" ht="89.5" customHeight="1" thickBot="1" x14ac:dyDescent="0.4">
      <c r="A14" s="204"/>
      <c r="B14" s="35"/>
      <c r="C14" s="179"/>
      <c r="D14" s="474" t="s">
        <v>919</v>
      </c>
      <c r="E14" s="475" t="s">
        <v>659</v>
      </c>
      <c r="F14" s="482" t="s">
        <v>724</v>
      </c>
      <c r="G14" s="483" t="s">
        <v>707</v>
      </c>
      <c r="H14" s="349" t="s">
        <v>725</v>
      </c>
      <c r="I14" s="232" t="s">
        <v>704</v>
      </c>
      <c r="J14" s="31"/>
      <c r="K14" s="31"/>
      <c r="L14" s="3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row>
    <row r="15" spans="1:54" s="6" customFormat="1" ht="119.5" customHeight="1" thickBot="1" x14ac:dyDescent="0.4">
      <c r="A15" s="204"/>
      <c r="B15" s="35"/>
      <c r="C15" s="179"/>
      <c r="D15" s="474" t="s">
        <v>920</v>
      </c>
      <c r="E15" s="475" t="s">
        <v>660</v>
      </c>
      <c r="F15" s="482" t="s">
        <v>726</v>
      </c>
      <c r="G15" s="483" t="s">
        <v>708</v>
      </c>
      <c r="H15" s="349" t="s">
        <v>729</v>
      </c>
      <c r="I15" s="232" t="s">
        <v>702</v>
      </c>
      <c r="J15" s="31"/>
      <c r="K15" s="31"/>
      <c r="L15" s="3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row>
    <row r="16" spans="1:54" s="6" customFormat="1" ht="60" customHeight="1" thickBot="1" x14ac:dyDescent="0.4">
      <c r="A16" s="204"/>
      <c r="B16" s="35"/>
      <c r="C16" s="179"/>
      <c r="D16" s="474" t="s">
        <v>921</v>
      </c>
      <c r="E16" s="475" t="s">
        <v>661</v>
      </c>
      <c r="F16" s="482" t="s">
        <v>727</v>
      </c>
      <c r="G16" s="483" t="s">
        <v>709</v>
      </c>
      <c r="H16" s="349" t="s">
        <v>728</v>
      </c>
      <c r="I16" s="232" t="s">
        <v>702</v>
      </c>
      <c r="J16" s="31"/>
      <c r="K16" s="31"/>
      <c r="L16" s="3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row>
    <row r="17" spans="1:54" s="6" customFormat="1" ht="18.75" customHeight="1" x14ac:dyDescent="0.35">
      <c r="A17" s="9"/>
      <c r="B17" s="35"/>
      <c r="C17" s="74"/>
      <c r="D17" s="32"/>
      <c r="E17" s="32"/>
      <c r="F17" s="32"/>
      <c r="G17" s="32"/>
      <c r="H17" s="85" t="s">
        <v>139</v>
      </c>
      <c r="I17" s="234" t="s">
        <v>702</v>
      </c>
      <c r="J17" s="31"/>
      <c r="K17" s="31"/>
      <c r="L17" s="3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row>
    <row r="18" spans="1:54" s="6" customFormat="1" ht="18.75" customHeight="1" x14ac:dyDescent="0.35">
      <c r="A18" s="9"/>
      <c r="B18" s="35"/>
      <c r="C18" s="106"/>
      <c r="D18" s="33"/>
      <c r="E18" s="33"/>
      <c r="F18" s="33"/>
      <c r="G18" s="33"/>
      <c r="H18" s="33"/>
      <c r="I18" s="33"/>
      <c r="J18" s="31"/>
      <c r="K18" s="31"/>
      <c r="L18" s="3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row>
    <row r="19" spans="1:54" s="6" customFormat="1" ht="15" thickBot="1" x14ac:dyDescent="0.4">
      <c r="A19" s="9"/>
      <c r="B19" s="35"/>
      <c r="C19" s="94"/>
      <c r="D19" s="104" t="s">
        <v>159</v>
      </c>
      <c r="E19" s="107"/>
      <c r="F19" s="107"/>
      <c r="G19" s="107"/>
      <c r="H19" s="32"/>
      <c r="I19" s="32"/>
      <c r="J19" s="86"/>
      <c r="K19" s="31"/>
      <c r="L19" s="3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row>
    <row r="20" spans="1:54" s="6" customFormat="1" ht="15" thickBot="1" x14ac:dyDescent="0.4">
      <c r="A20" s="9"/>
      <c r="B20" s="35"/>
      <c r="C20" s="94"/>
      <c r="D20" s="62" t="s">
        <v>9</v>
      </c>
      <c r="E20" s="469" t="s">
        <v>735</v>
      </c>
      <c r="F20" s="470"/>
      <c r="G20" s="470"/>
      <c r="H20" s="470"/>
      <c r="I20" s="470"/>
      <c r="J20" s="471"/>
      <c r="K20" s="31"/>
      <c r="L20" s="3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row>
    <row r="21" spans="1:54" s="6" customFormat="1" ht="15" thickBot="1" x14ac:dyDescent="0.4">
      <c r="A21" s="9"/>
      <c r="B21" s="35"/>
      <c r="C21" s="94"/>
      <c r="D21" s="62" t="s">
        <v>11</v>
      </c>
      <c r="E21" s="466" t="s">
        <v>718</v>
      </c>
      <c r="F21" s="467"/>
      <c r="G21" s="467"/>
      <c r="H21" s="467"/>
      <c r="I21" s="467"/>
      <c r="J21" s="468"/>
      <c r="K21" s="31"/>
      <c r="L21" s="3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row>
    <row r="22" spans="1:54" s="6" customFormat="1" ht="13.5" customHeight="1" x14ac:dyDescent="0.35">
      <c r="A22" s="9"/>
      <c r="B22" s="35"/>
      <c r="C22" s="94"/>
      <c r="D22" s="33"/>
      <c r="E22" s="33"/>
      <c r="F22" s="33"/>
      <c r="G22" s="33"/>
      <c r="H22" s="33"/>
      <c r="I22" s="33"/>
      <c r="J22" s="31"/>
      <c r="K22" s="31"/>
      <c r="L22" s="3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row>
    <row r="23" spans="1:54" s="6" customFormat="1" ht="30.75" customHeight="1" thickBot="1" x14ac:dyDescent="0.4">
      <c r="A23" s="9"/>
      <c r="B23" s="35"/>
      <c r="C23" s="31" t="s">
        <v>539</v>
      </c>
      <c r="D23" s="31"/>
      <c r="E23" s="31"/>
      <c r="F23" s="31"/>
      <c r="G23" s="31"/>
      <c r="H23" s="31"/>
      <c r="I23" s="31"/>
      <c r="J23" s="31"/>
      <c r="K23" s="81"/>
      <c r="L23" s="3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row>
    <row r="24" spans="1:54" s="6" customFormat="1" ht="30.75" customHeight="1" x14ac:dyDescent="0.35">
      <c r="A24" s="9"/>
      <c r="B24" s="35"/>
      <c r="C24" s="84"/>
      <c r="D24" s="455" t="s">
        <v>730</v>
      </c>
      <c r="E24" s="456"/>
      <c r="F24" s="456"/>
      <c r="G24" s="456"/>
      <c r="H24" s="456"/>
      <c r="I24" s="456"/>
      <c r="J24" s="456"/>
      <c r="K24" s="31"/>
      <c r="L24" s="3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row>
    <row r="25" spans="1:54" s="6" customFormat="1" ht="30.75" customHeight="1" x14ac:dyDescent="0.35">
      <c r="A25" s="9"/>
      <c r="B25" s="35"/>
      <c r="C25" s="84"/>
      <c r="D25" s="457"/>
      <c r="E25" s="458"/>
      <c r="F25" s="458"/>
      <c r="G25" s="458"/>
      <c r="H25" s="458"/>
      <c r="I25" s="458"/>
      <c r="J25" s="458"/>
      <c r="K25" s="31"/>
      <c r="L25" s="3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row>
    <row r="26" spans="1:54" s="6" customFormat="1" ht="30.75" customHeight="1" x14ac:dyDescent="0.35">
      <c r="A26" s="9"/>
      <c r="B26" s="35"/>
      <c r="C26" s="84"/>
      <c r="D26" s="457"/>
      <c r="E26" s="458"/>
      <c r="F26" s="458"/>
      <c r="G26" s="458"/>
      <c r="H26" s="458"/>
      <c r="I26" s="458"/>
      <c r="J26" s="458"/>
      <c r="K26" s="31"/>
      <c r="L26" s="3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row>
    <row r="27" spans="1:54" s="6" customFormat="1" ht="10" customHeight="1" x14ac:dyDescent="0.35">
      <c r="A27" s="9"/>
      <c r="B27" s="35"/>
      <c r="C27" s="84"/>
      <c r="D27" s="457"/>
      <c r="E27" s="458"/>
      <c r="F27" s="458"/>
      <c r="G27" s="458"/>
      <c r="H27" s="458"/>
      <c r="I27" s="458"/>
      <c r="J27" s="458"/>
      <c r="K27" s="31"/>
      <c r="L27" s="3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row>
    <row r="28" spans="1:54" s="6" customFormat="1" ht="14.5" customHeight="1" x14ac:dyDescent="0.35">
      <c r="A28" s="9"/>
      <c r="B28" s="35"/>
      <c r="C28" s="75"/>
      <c r="D28" s="233"/>
      <c r="E28" s="233"/>
      <c r="F28" s="233"/>
      <c r="G28" s="233"/>
      <c r="H28" s="233"/>
      <c r="I28" s="233"/>
      <c r="J28" s="31"/>
      <c r="K28" s="81"/>
      <c r="L28" s="3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row>
    <row r="29" spans="1:54" ht="25.4" customHeight="1" thickBot="1" x14ac:dyDescent="0.4">
      <c r="A29" s="10"/>
      <c r="B29" s="35"/>
      <c r="C29" s="38"/>
      <c r="D29" s="477" t="s">
        <v>562</v>
      </c>
      <c r="E29" s="477"/>
      <c r="F29" s="476" t="s">
        <v>142</v>
      </c>
      <c r="G29" s="476"/>
      <c r="H29" s="77" t="s">
        <v>143</v>
      </c>
      <c r="I29" s="77" t="s">
        <v>124</v>
      </c>
      <c r="J29" s="31"/>
      <c r="K29" s="31"/>
      <c r="L29" s="3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row>
    <row r="30" spans="1:54" ht="95.15" customHeight="1" thickBot="1" x14ac:dyDescent="0.4">
      <c r="A30" s="10"/>
      <c r="B30" s="35"/>
      <c r="C30" s="179" t="s">
        <v>563</v>
      </c>
      <c r="D30" s="474" t="s">
        <v>913</v>
      </c>
      <c r="E30" s="475"/>
      <c r="F30" s="461" t="s">
        <v>720</v>
      </c>
      <c r="G30" s="462"/>
      <c r="H30" s="346" t="s">
        <v>719</v>
      </c>
      <c r="I30" s="347" t="s">
        <v>702</v>
      </c>
      <c r="J30" s="31"/>
      <c r="K30" s="31"/>
      <c r="L30" s="3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row>
    <row r="31" spans="1:54" s="226" customFormat="1" ht="137.15" customHeight="1" thickBot="1" x14ac:dyDescent="0.4">
      <c r="A31" s="10"/>
      <c r="B31" s="35"/>
      <c r="C31" s="179"/>
      <c r="D31" s="474" t="s">
        <v>701</v>
      </c>
      <c r="E31" s="475" t="s">
        <v>654</v>
      </c>
      <c r="F31" s="461" t="s">
        <v>711</v>
      </c>
      <c r="G31" s="462"/>
      <c r="H31" s="346" t="s">
        <v>731</v>
      </c>
      <c r="I31" s="347" t="s">
        <v>702</v>
      </c>
      <c r="J31" s="31"/>
      <c r="K31" s="31"/>
      <c r="L31" s="3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row>
    <row r="32" spans="1:54" s="226" customFormat="1" ht="122.5" customHeight="1" thickBot="1" x14ac:dyDescent="0.4">
      <c r="A32" s="10"/>
      <c r="B32" s="35"/>
      <c r="C32" s="179"/>
      <c r="D32" s="474" t="s">
        <v>914</v>
      </c>
      <c r="E32" s="475" t="s">
        <v>655</v>
      </c>
      <c r="F32" s="461" t="s">
        <v>721</v>
      </c>
      <c r="G32" s="462"/>
      <c r="H32" s="346" t="s">
        <v>737</v>
      </c>
      <c r="I32" s="347" t="s">
        <v>702</v>
      </c>
      <c r="J32" s="31"/>
      <c r="K32" s="31"/>
      <c r="L32" s="3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row>
    <row r="33" spans="1:54" s="226" customFormat="1" ht="306.64999999999998" customHeight="1" thickBot="1" x14ac:dyDescent="0.4">
      <c r="A33" s="10"/>
      <c r="B33" s="35"/>
      <c r="C33" s="179"/>
      <c r="D33" s="474" t="s">
        <v>915</v>
      </c>
      <c r="E33" s="475" t="s">
        <v>656</v>
      </c>
      <c r="F33" s="472" t="s">
        <v>710</v>
      </c>
      <c r="G33" s="473" t="s">
        <v>706</v>
      </c>
      <c r="H33" s="346" t="s">
        <v>722</v>
      </c>
      <c r="I33" s="347" t="s">
        <v>702</v>
      </c>
      <c r="J33" s="31"/>
      <c r="K33" s="31"/>
      <c r="L33" s="3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row>
    <row r="34" spans="1:54" s="226" customFormat="1" ht="56.5" customHeight="1" thickBot="1" x14ac:dyDescent="0.4">
      <c r="A34" s="10"/>
      <c r="B34" s="35"/>
      <c r="C34" s="179"/>
      <c r="D34" s="474" t="s">
        <v>916</v>
      </c>
      <c r="E34" s="475" t="s">
        <v>657</v>
      </c>
      <c r="F34" s="459" t="s">
        <v>723</v>
      </c>
      <c r="G34" s="460"/>
      <c r="H34" s="367" t="s">
        <v>738</v>
      </c>
      <c r="I34" s="347" t="s">
        <v>702</v>
      </c>
      <c r="J34" s="31"/>
      <c r="K34" s="31"/>
      <c r="L34" s="3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row>
    <row r="35" spans="1:54" s="226" customFormat="1" ht="48.65" customHeight="1" thickBot="1" x14ac:dyDescent="0.4">
      <c r="A35" s="10"/>
      <c r="B35" s="35"/>
      <c r="C35" s="179"/>
      <c r="D35" s="474" t="s">
        <v>917</v>
      </c>
      <c r="E35" s="475" t="s">
        <v>658</v>
      </c>
      <c r="F35" s="459" t="s">
        <v>712</v>
      </c>
      <c r="G35" s="460"/>
      <c r="H35" s="368" t="s">
        <v>931</v>
      </c>
      <c r="I35" s="347" t="s">
        <v>702</v>
      </c>
      <c r="J35" s="348"/>
      <c r="K35" s="31"/>
      <c r="L35" s="3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row>
    <row r="36" spans="1:54" s="226" customFormat="1" ht="97.5" customHeight="1" thickBot="1" x14ac:dyDescent="0.4">
      <c r="A36" s="10"/>
      <c r="B36" s="35"/>
      <c r="C36" s="179"/>
      <c r="D36" s="474" t="s">
        <v>919</v>
      </c>
      <c r="E36" s="475" t="s">
        <v>659</v>
      </c>
      <c r="F36" s="478" t="s">
        <v>724</v>
      </c>
      <c r="G36" s="479" t="s">
        <v>707</v>
      </c>
      <c r="H36" s="369" t="s">
        <v>725</v>
      </c>
      <c r="I36" s="347" t="s">
        <v>704</v>
      </c>
      <c r="J36" s="348"/>
      <c r="K36" s="31"/>
      <c r="L36" s="3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row>
    <row r="37" spans="1:54" s="226" customFormat="1" ht="104.15" customHeight="1" thickBot="1" x14ac:dyDescent="0.4">
      <c r="A37" s="10"/>
      <c r="B37" s="35"/>
      <c r="C37" s="179"/>
      <c r="D37" s="474" t="s">
        <v>920</v>
      </c>
      <c r="E37" s="475" t="s">
        <v>660</v>
      </c>
      <c r="F37" s="478" t="s">
        <v>726</v>
      </c>
      <c r="G37" s="479" t="s">
        <v>708</v>
      </c>
      <c r="H37" s="369" t="s">
        <v>729</v>
      </c>
      <c r="I37" s="347" t="s">
        <v>703</v>
      </c>
      <c r="J37" s="348"/>
      <c r="K37" s="31"/>
      <c r="L37" s="3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row>
    <row r="38" spans="1:54" ht="62.15" customHeight="1" thickBot="1" x14ac:dyDescent="0.4">
      <c r="A38" s="10"/>
      <c r="B38" s="35"/>
      <c r="C38" s="76"/>
      <c r="D38" s="474" t="s">
        <v>921</v>
      </c>
      <c r="E38" s="475" t="s">
        <v>661</v>
      </c>
      <c r="F38" s="472" t="s">
        <v>727</v>
      </c>
      <c r="G38" s="473" t="s">
        <v>709</v>
      </c>
      <c r="H38" s="346" t="s">
        <v>728</v>
      </c>
      <c r="I38" s="347" t="s">
        <v>702</v>
      </c>
      <c r="J38" s="348"/>
      <c r="K38" s="31"/>
      <c r="L38" s="3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row>
    <row r="39" spans="1:54" ht="18.75" customHeight="1" thickBot="1" x14ac:dyDescent="0.4">
      <c r="A39" s="10"/>
      <c r="B39" s="35"/>
      <c r="C39" s="32"/>
      <c r="D39" s="32"/>
      <c r="E39" s="32"/>
      <c r="F39" s="32"/>
      <c r="G39" s="32"/>
      <c r="H39" s="85" t="s">
        <v>139</v>
      </c>
      <c r="I39" s="231" t="s">
        <v>702</v>
      </c>
      <c r="J39" s="31"/>
      <c r="K39" s="31"/>
      <c r="L39" s="3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row>
    <row r="40" spans="1:54" ht="15" thickBot="1" x14ac:dyDescent="0.4">
      <c r="A40" s="10"/>
      <c r="B40" s="35"/>
      <c r="C40" s="32"/>
      <c r="D40" s="104" t="s">
        <v>159</v>
      </c>
      <c r="E40" s="107"/>
      <c r="F40" s="107"/>
      <c r="G40" s="107"/>
      <c r="H40" s="32"/>
      <c r="I40" s="32"/>
      <c r="J40" s="86"/>
      <c r="K40" s="31"/>
      <c r="L40" s="36"/>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row>
    <row r="41" spans="1:54" ht="15" thickBot="1" x14ac:dyDescent="0.4">
      <c r="A41" s="10"/>
      <c r="B41" s="35"/>
      <c r="C41" s="32"/>
      <c r="D41" s="62" t="s">
        <v>9</v>
      </c>
      <c r="E41" s="469" t="s">
        <v>732</v>
      </c>
      <c r="F41" s="470"/>
      <c r="G41" s="470"/>
      <c r="H41" s="470"/>
      <c r="I41" s="470"/>
      <c r="J41" s="471"/>
      <c r="K41" s="31"/>
      <c r="L41" s="36"/>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row>
    <row r="42" spans="1:54" ht="15" thickBot="1" x14ac:dyDescent="0.4">
      <c r="A42" s="10"/>
      <c r="B42" s="35"/>
      <c r="C42" s="32"/>
      <c r="D42" s="62" t="s">
        <v>11</v>
      </c>
      <c r="E42" s="466" t="s">
        <v>733</v>
      </c>
      <c r="F42" s="467"/>
      <c r="G42" s="467"/>
      <c r="H42" s="467"/>
      <c r="I42" s="467"/>
      <c r="J42" s="468"/>
      <c r="K42" s="31"/>
      <c r="L42" s="36"/>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row>
    <row r="43" spans="1:54" x14ac:dyDescent="0.35">
      <c r="A43" s="10"/>
      <c r="B43" s="35"/>
      <c r="C43" s="32"/>
      <c r="D43" s="32"/>
      <c r="E43" s="32"/>
      <c r="F43" s="32"/>
      <c r="G43" s="32"/>
      <c r="H43" s="32"/>
      <c r="I43" s="32"/>
      <c r="J43" s="86"/>
      <c r="K43" s="31"/>
      <c r="L43" s="36"/>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row>
    <row r="44" spans="1:54" ht="32.5" customHeight="1" thickBot="1" x14ac:dyDescent="0.4">
      <c r="A44" s="10"/>
      <c r="B44" s="35"/>
      <c r="C44" s="465" t="s">
        <v>539</v>
      </c>
      <c r="D44" s="465"/>
      <c r="E44" s="465"/>
      <c r="F44" s="465"/>
      <c r="G44" s="465"/>
      <c r="H44" s="465"/>
      <c r="I44" s="465"/>
      <c r="J44" s="465"/>
      <c r="K44" s="31"/>
      <c r="L44" s="36"/>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row>
    <row r="45" spans="1:54" ht="7" customHeight="1" x14ac:dyDescent="0.35">
      <c r="A45" s="10"/>
      <c r="B45" s="35"/>
      <c r="C45" s="168"/>
      <c r="D45" s="455" t="s">
        <v>734</v>
      </c>
      <c r="E45" s="456"/>
      <c r="F45" s="456"/>
      <c r="G45" s="456"/>
      <c r="H45" s="456"/>
      <c r="I45" s="456"/>
      <c r="J45" s="456"/>
      <c r="K45" s="456"/>
      <c r="L45" s="36"/>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row>
    <row r="46" spans="1:54" ht="15" customHeight="1" x14ac:dyDescent="0.35">
      <c r="A46" s="10"/>
      <c r="B46" s="35"/>
      <c r="C46" s="168"/>
      <c r="D46" s="457"/>
      <c r="E46" s="458"/>
      <c r="F46" s="458"/>
      <c r="G46" s="458"/>
      <c r="H46" s="458"/>
      <c r="I46" s="458"/>
      <c r="J46" s="458"/>
      <c r="K46" s="458"/>
      <c r="L46" s="36"/>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row>
    <row r="47" spans="1:54" ht="15" customHeight="1" x14ac:dyDescent="0.35">
      <c r="A47" s="10"/>
      <c r="B47" s="35"/>
      <c r="C47" s="168"/>
      <c r="D47" s="457"/>
      <c r="E47" s="458"/>
      <c r="F47" s="458"/>
      <c r="G47" s="458"/>
      <c r="H47" s="458"/>
      <c r="I47" s="458"/>
      <c r="J47" s="458"/>
      <c r="K47" s="458"/>
      <c r="L47" s="36"/>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row>
    <row r="48" spans="1:54" ht="15" customHeight="1" x14ac:dyDescent="0.35">
      <c r="A48" s="10"/>
      <c r="B48" s="35"/>
      <c r="C48" s="168"/>
      <c r="D48" s="457"/>
      <c r="E48" s="458"/>
      <c r="F48" s="458"/>
      <c r="G48" s="458"/>
      <c r="H48" s="458"/>
      <c r="I48" s="458"/>
      <c r="J48" s="458"/>
      <c r="K48" s="458"/>
      <c r="L48" s="36"/>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row>
    <row r="49" spans="1:54" ht="15" customHeight="1" x14ac:dyDescent="0.35">
      <c r="A49" s="10"/>
      <c r="B49" s="35"/>
      <c r="C49" s="168"/>
      <c r="D49" s="457"/>
      <c r="E49" s="458"/>
      <c r="F49" s="458"/>
      <c r="G49" s="458"/>
      <c r="H49" s="458"/>
      <c r="I49" s="458"/>
      <c r="J49" s="458"/>
      <c r="K49" s="458"/>
      <c r="L49" s="36"/>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row>
    <row r="50" spans="1:54" ht="15" customHeight="1" x14ac:dyDescent="0.35">
      <c r="A50" s="10"/>
      <c r="B50" s="35"/>
      <c r="C50" s="168"/>
      <c r="D50" s="457"/>
      <c r="E50" s="458"/>
      <c r="F50" s="458"/>
      <c r="G50" s="458"/>
      <c r="H50" s="458"/>
      <c r="I50" s="458"/>
      <c r="J50" s="458"/>
      <c r="K50" s="458"/>
      <c r="L50" s="36"/>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row>
    <row r="51" spans="1:54" ht="1.5" customHeight="1" x14ac:dyDescent="0.35">
      <c r="A51" s="10"/>
      <c r="B51" s="35"/>
      <c r="C51" s="168"/>
      <c r="D51" s="457"/>
      <c r="E51" s="458"/>
      <c r="F51" s="458"/>
      <c r="G51" s="458"/>
      <c r="H51" s="458"/>
      <c r="I51" s="458"/>
      <c r="J51" s="458"/>
      <c r="K51" s="458"/>
      <c r="L51" s="36"/>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row>
    <row r="52" spans="1:54" ht="5.5" customHeight="1" thickBot="1" x14ac:dyDescent="0.4">
      <c r="A52" s="10"/>
      <c r="B52" s="35"/>
      <c r="C52" s="168"/>
      <c r="D52" s="463"/>
      <c r="E52" s="464"/>
      <c r="F52" s="464"/>
      <c r="G52" s="464"/>
      <c r="H52" s="464"/>
      <c r="I52" s="464"/>
      <c r="J52" s="464"/>
      <c r="K52" s="464"/>
      <c r="L52" s="36"/>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row>
    <row r="53" spans="1:54" x14ac:dyDescent="0.35">
      <c r="A53" s="10"/>
      <c r="B53" s="35"/>
      <c r="C53" s="32"/>
      <c r="D53" s="32"/>
      <c r="E53" s="32"/>
      <c r="F53" s="32"/>
      <c r="G53" s="32"/>
      <c r="H53" s="32"/>
      <c r="I53" s="32"/>
      <c r="J53" s="86"/>
      <c r="K53" s="32"/>
      <c r="L53" s="36"/>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row>
    <row r="54" spans="1:54" ht="8.5" customHeight="1" x14ac:dyDescent="0.35">
      <c r="A54" s="10"/>
      <c r="B54" s="35"/>
      <c r="C54" s="32"/>
      <c r="D54" s="32"/>
      <c r="E54" s="32"/>
      <c r="F54" s="32"/>
      <c r="G54" s="32"/>
      <c r="H54" s="32"/>
      <c r="I54" s="32"/>
      <c r="J54" s="86"/>
      <c r="K54" s="32"/>
      <c r="L54" s="36"/>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row>
    <row r="55" spans="1:54" ht="25.4" customHeight="1" thickBot="1" x14ac:dyDescent="0.4">
      <c r="A55" s="10"/>
      <c r="B55" s="35"/>
      <c r="C55" s="38"/>
      <c r="D55" s="477" t="s">
        <v>562</v>
      </c>
      <c r="E55" s="477"/>
      <c r="F55" s="477" t="s">
        <v>542</v>
      </c>
      <c r="G55" s="477"/>
      <c r="H55" s="476" t="s">
        <v>142</v>
      </c>
      <c r="I55" s="476"/>
      <c r="J55" s="77" t="s">
        <v>143</v>
      </c>
      <c r="K55" s="77" t="s">
        <v>124</v>
      </c>
      <c r="L55" s="36"/>
      <c r="M55" s="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row>
    <row r="56" spans="1:54" ht="40" customHeight="1" thickBot="1" x14ac:dyDescent="0.4">
      <c r="A56" s="10"/>
      <c r="B56" s="35"/>
      <c r="C56" s="499" t="s">
        <v>540</v>
      </c>
      <c r="D56" s="487"/>
      <c r="E56" s="488"/>
      <c r="F56" s="487"/>
      <c r="G56" s="488"/>
      <c r="H56" s="487"/>
      <c r="I56" s="488"/>
      <c r="J56" s="83"/>
      <c r="K56" s="83"/>
      <c r="L56" s="36"/>
      <c r="M56" s="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row>
    <row r="57" spans="1:54" ht="40" customHeight="1" thickBot="1" x14ac:dyDescent="0.4">
      <c r="A57" s="10"/>
      <c r="B57" s="35"/>
      <c r="C57" s="499"/>
      <c r="D57" s="487"/>
      <c r="E57" s="488"/>
      <c r="F57" s="487"/>
      <c r="G57" s="488"/>
      <c r="H57" s="487"/>
      <c r="I57" s="488"/>
      <c r="J57" s="83"/>
      <c r="K57" s="83"/>
      <c r="L57" s="36"/>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row>
    <row r="58" spans="1:54" ht="48" customHeight="1" thickBot="1" x14ac:dyDescent="0.4">
      <c r="A58" s="10"/>
      <c r="B58" s="35"/>
      <c r="C58" s="499"/>
      <c r="D58" s="487"/>
      <c r="E58" s="488"/>
      <c r="F58" s="487"/>
      <c r="G58" s="488"/>
      <c r="H58" s="487"/>
      <c r="I58" s="488"/>
      <c r="J58" s="83"/>
      <c r="K58" s="83"/>
      <c r="L58" s="36"/>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row>
    <row r="59" spans="1:54" ht="26.15" customHeight="1" thickBot="1" x14ac:dyDescent="0.4">
      <c r="A59" s="10"/>
      <c r="B59" s="35"/>
      <c r="C59" s="499"/>
      <c r="D59" s="32"/>
      <c r="E59" s="32"/>
      <c r="F59" s="32"/>
      <c r="G59" s="32"/>
      <c r="H59" s="32"/>
      <c r="I59" s="32"/>
      <c r="J59" s="85" t="s">
        <v>139</v>
      </c>
      <c r="K59" s="87"/>
      <c r="L59" s="36"/>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row>
    <row r="60" spans="1:54" ht="15" thickBot="1" x14ac:dyDescent="0.4">
      <c r="A60" s="10"/>
      <c r="B60" s="35"/>
      <c r="C60" s="32"/>
      <c r="D60" s="104" t="s">
        <v>159</v>
      </c>
      <c r="E60" s="107"/>
      <c r="F60" s="107"/>
      <c r="G60" s="107"/>
      <c r="H60" s="32"/>
      <c r="I60" s="32"/>
      <c r="J60" s="86"/>
      <c r="K60" s="32"/>
      <c r="L60" s="36"/>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row>
    <row r="61" spans="1:54" ht="15" thickBot="1" x14ac:dyDescent="0.4">
      <c r="A61" s="10"/>
      <c r="B61" s="35"/>
      <c r="C61" s="32"/>
      <c r="D61" s="62" t="s">
        <v>9</v>
      </c>
      <c r="E61" s="469"/>
      <c r="F61" s="470"/>
      <c r="G61" s="470"/>
      <c r="H61" s="470"/>
      <c r="I61" s="470"/>
      <c r="J61" s="471"/>
      <c r="K61" s="32"/>
      <c r="L61" s="36"/>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row>
    <row r="62" spans="1:54" ht="15" thickBot="1" x14ac:dyDescent="0.4">
      <c r="A62" s="10"/>
      <c r="B62" s="35"/>
      <c r="C62" s="32"/>
      <c r="D62" s="62" t="s">
        <v>11</v>
      </c>
      <c r="E62" s="469"/>
      <c r="F62" s="470"/>
      <c r="G62" s="470"/>
      <c r="H62" s="470"/>
      <c r="I62" s="470"/>
      <c r="J62" s="471"/>
      <c r="K62" s="32"/>
      <c r="L62" s="36"/>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row>
    <row r="63" spans="1:54" ht="15" thickBot="1" x14ac:dyDescent="0.4">
      <c r="A63" s="10"/>
      <c r="B63" s="35"/>
      <c r="C63" s="32"/>
      <c r="D63" s="62"/>
      <c r="E63" s="32"/>
      <c r="F63" s="32"/>
      <c r="G63" s="32"/>
      <c r="H63" s="32"/>
      <c r="I63" s="32"/>
      <c r="J63" s="32"/>
      <c r="K63" s="32"/>
      <c r="L63" s="36"/>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row>
    <row r="64" spans="1:54" ht="191.15" customHeight="1" thickBot="1" x14ac:dyDescent="0.4">
      <c r="A64" s="10"/>
      <c r="B64" s="35"/>
      <c r="C64" s="495" t="s">
        <v>144</v>
      </c>
      <c r="D64" s="495"/>
      <c r="E64" s="495"/>
      <c r="F64" s="496" t="s">
        <v>713</v>
      </c>
      <c r="G64" s="497"/>
      <c r="H64" s="497"/>
      <c r="I64" s="497"/>
      <c r="J64" s="497"/>
      <c r="K64" s="498"/>
      <c r="L64" s="36"/>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row>
    <row r="65" spans="1:54" s="6" customFormat="1" ht="18.75" customHeight="1" x14ac:dyDescent="0.35">
      <c r="A65" s="9"/>
      <c r="B65" s="35"/>
      <c r="C65" s="39"/>
      <c r="D65" s="39"/>
      <c r="E65" s="39"/>
      <c r="F65" s="39"/>
      <c r="G65" s="39"/>
      <c r="H65" s="39"/>
      <c r="I65" s="39"/>
      <c r="J65" s="81"/>
      <c r="K65" s="81"/>
      <c r="L65" s="36"/>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row>
    <row r="66" spans="1:54" s="6" customFormat="1" ht="15.75" customHeight="1" thickBot="1" x14ac:dyDescent="0.4">
      <c r="A66" s="9"/>
      <c r="B66" s="35"/>
      <c r="C66" s="32"/>
      <c r="D66" s="176" t="s">
        <v>544</v>
      </c>
      <c r="E66" s="33"/>
      <c r="F66" s="33"/>
      <c r="G66" s="33"/>
      <c r="H66" s="33"/>
      <c r="I66" s="61" t="s">
        <v>117</v>
      </c>
      <c r="J66" s="81"/>
      <c r="K66" s="81"/>
      <c r="L66" s="36"/>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row>
    <row r="67" spans="1:54" s="6" customFormat="1" ht="78" customHeight="1" x14ac:dyDescent="0.35">
      <c r="A67" s="9"/>
      <c r="B67" s="35"/>
      <c r="C67" s="180" t="s">
        <v>546</v>
      </c>
      <c r="D67" s="489" t="s">
        <v>545</v>
      </c>
      <c r="E67" s="490"/>
      <c r="F67" s="491"/>
      <c r="G67" s="33"/>
      <c r="H67" s="18" t="s">
        <v>118</v>
      </c>
      <c r="I67" s="489" t="s">
        <v>168</v>
      </c>
      <c r="J67" s="490"/>
      <c r="K67" s="491"/>
      <c r="L67" s="36"/>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row>
    <row r="68" spans="1:54" s="6" customFormat="1" ht="54.75" customHeight="1" x14ac:dyDescent="0.35">
      <c r="A68" s="9"/>
      <c r="B68" s="35"/>
      <c r="C68" s="181" t="s">
        <v>547</v>
      </c>
      <c r="D68" s="492" t="s">
        <v>552</v>
      </c>
      <c r="E68" s="493"/>
      <c r="F68" s="494"/>
      <c r="G68" s="33"/>
      <c r="H68" s="19" t="s">
        <v>119</v>
      </c>
      <c r="I68" s="492" t="s">
        <v>169</v>
      </c>
      <c r="J68" s="493"/>
      <c r="K68" s="494"/>
      <c r="L68" s="36"/>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row>
    <row r="69" spans="1:54" s="6" customFormat="1" ht="58.5" customHeight="1" x14ac:dyDescent="0.35">
      <c r="A69" s="9"/>
      <c r="B69" s="35"/>
      <c r="C69" s="181" t="s">
        <v>548</v>
      </c>
      <c r="D69" s="492" t="s">
        <v>553</v>
      </c>
      <c r="E69" s="493"/>
      <c r="F69" s="494"/>
      <c r="G69" s="33"/>
      <c r="H69" s="19" t="s">
        <v>120</v>
      </c>
      <c r="I69" s="492" t="s">
        <v>170</v>
      </c>
      <c r="J69" s="493"/>
      <c r="K69" s="494"/>
      <c r="L69" s="36"/>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row>
    <row r="70" spans="1:54" ht="60" customHeight="1" x14ac:dyDescent="0.35">
      <c r="A70" s="10"/>
      <c r="B70" s="35"/>
      <c r="C70" s="181" t="s">
        <v>549</v>
      </c>
      <c r="D70" s="492" t="s">
        <v>554</v>
      </c>
      <c r="E70" s="493"/>
      <c r="F70" s="494"/>
      <c r="G70" s="33"/>
      <c r="H70" s="19" t="s">
        <v>121</v>
      </c>
      <c r="I70" s="492" t="s">
        <v>171</v>
      </c>
      <c r="J70" s="493"/>
      <c r="K70" s="494"/>
      <c r="L70" s="36"/>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row>
    <row r="71" spans="1:54" ht="54" customHeight="1" x14ac:dyDescent="0.35">
      <c r="A71" s="10"/>
      <c r="B71" s="30"/>
      <c r="C71" s="181" t="s">
        <v>550</v>
      </c>
      <c r="D71" s="492" t="s">
        <v>555</v>
      </c>
      <c r="E71" s="493"/>
      <c r="F71" s="494"/>
      <c r="G71" s="33"/>
      <c r="H71" s="19" t="s">
        <v>122</v>
      </c>
      <c r="I71" s="492" t="s">
        <v>172</v>
      </c>
      <c r="J71" s="493"/>
      <c r="K71" s="494"/>
      <c r="L71" s="3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row>
    <row r="72" spans="1:54" ht="61.5" customHeight="1" thickBot="1" x14ac:dyDescent="0.4">
      <c r="A72" s="10"/>
      <c r="B72" s="30"/>
      <c r="C72" s="181" t="s">
        <v>551</v>
      </c>
      <c r="D72" s="492" t="s">
        <v>556</v>
      </c>
      <c r="E72" s="493"/>
      <c r="F72" s="494"/>
      <c r="G72" s="33"/>
      <c r="H72" s="20" t="s">
        <v>123</v>
      </c>
      <c r="I72" s="484" t="s">
        <v>173</v>
      </c>
      <c r="J72" s="485"/>
      <c r="K72" s="486"/>
      <c r="L72" s="3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row>
    <row r="73" spans="1:54" ht="61.5" customHeight="1" x14ac:dyDescent="0.35">
      <c r="A73" s="10"/>
      <c r="B73" s="30"/>
      <c r="C73" s="182" t="s">
        <v>557</v>
      </c>
      <c r="D73" s="492" t="s">
        <v>559</v>
      </c>
      <c r="E73" s="493"/>
      <c r="F73" s="494"/>
      <c r="G73" s="30"/>
      <c r="H73" s="105"/>
      <c r="I73" s="177"/>
      <c r="J73" s="177"/>
      <c r="K73" s="177"/>
      <c r="L73" s="3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row>
    <row r="74" spans="1:54" ht="61.5" customHeight="1" thickBot="1" x14ac:dyDescent="0.4">
      <c r="A74" s="10"/>
      <c r="B74" s="169"/>
      <c r="C74" s="183" t="s">
        <v>558</v>
      </c>
      <c r="D74" s="484" t="s">
        <v>560</v>
      </c>
      <c r="E74" s="485"/>
      <c r="F74" s="486"/>
      <c r="G74" s="30"/>
      <c r="H74" s="105"/>
      <c r="I74" s="177"/>
      <c r="J74" s="177"/>
      <c r="K74" s="177"/>
      <c r="L74" s="3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row>
    <row r="75" spans="1:54" ht="15" thickBot="1" x14ac:dyDescent="0.4">
      <c r="A75" s="10"/>
      <c r="B75" s="40"/>
      <c r="C75" s="41"/>
      <c r="D75" s="42"/>
      <c r="E75" s="42"/>
      <c r="F75" s="42"/>
      <c r="G75" s="42"/>
      <c r="H75" s="42"/>
      <c r="I75" s="42"/>
      <c r="J75" s="82"/>
      <c r="K75" s="82"/>
      <c r="L75" s="43"/>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row>
    <row r="76" spans="1:54" ht="50.15" customHeight="1" x14ac:dyDescent="0.35">
      <c r="A76" s="10"/>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row>
    <row r="77" spans="1:54" ht="50.15" customHeight="1" x14ac:dyDescent="0.35">
      <c r="A77" s="10"/>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row>
    <row r="78" spans="1:54" ht="49.5" customHeight="1" x14ac:dyDescent="0.35">
      <c r="A78" s="10"/>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row>
    <row r="79" spans="1:54" ht="50.15" customHeight="1" x14ac:dyDescent="0.35">
      <c r="A79" s="10"/>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row>
    <row r="80" spans="1:54" ht="50.15" customHeight="1" x14ac:dyDescent="0.35">
      <c r="A80" s="10"/>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row>
    <row r="81" spans="1:54" ht="50.15" customHeight="1" x14ac:dyDescent="0.35">
      <c r="A81" s="10"/>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row>
    <row r="82" spans="1:54" x14ac:dyDescent="0.35">
      <c r="A82" s="10"/>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row>
    <row r="83" spans="1:54" x14ac:dyDescent="0.35">
      <c r="A83" s="10"/>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row>
    <row r="84" spans="1:54" x14ac:dyDescent="0.35">
      <c r="A84" s="10"/>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row>
    <row r="85" spans="1:54" x14ac:dyDescent="0.35">
      <c r="A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row>
    <row r="86" spans="1:54" x14ac:dyDescent="0.3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row>
    <row r="87" spans="1:54" x14ac:dyDescent="0.3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row>
    <row r="88" spans="1:54" x14ac:dyDescent="0.3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row>
    <row r="89" spans="1:54" x14ac:dyDescent="0.35">
      <c r="A89" s="71"/>
      <c r="B89" s="71"/>
      <c r="C89" s="71"/>
      <c r="D89" s="71"/>
      <c r="E89" s="71"/>
      <c r="F89" s="71"/>
      <c r="G89" s="71"/>
      <c r="H89" s="71"/>
      <c r="I89" s="71"/>
      <c r="J89" s="71"/>
      <c r="K89" s="71"/>
      <c r="L89" s="71"/>
      <c r="M89" s="71"/>
    </row>
    <row r="90" spans="1:54" x14ac:dyDescent="0.35">
      <c r="A90" s="71"/>
      <c r="B90" s="71"/>
      <c r="C90" s="71"/>
      <c r="D90" s="71"/>
      <c r="E90" s="71"/>
      <c r="F90" s="71"/>
      <c r="G90" s="71"/>
      <c r="H90" s="71"/>
      <c r="I90" s="71"/>
      <c r="J90" s="71"/>
      <c r="K90" s="71"/>
      <c r="L90" s="71"/>
      <c r="M90" s="71"/>
    </row>
    <row r="91" spans="1:54" x14ac:dyDescent="0.35">
      <c r="A91" s="71"/>
      <c r="B91" s="71"/>
      <c r="C91" s="71"/>
      <c r="D91" s="71"/>
      <c r="E91" s="71"/>
      <c r="F91" s="71"/>
      <c r="G91" s="71"/>
      <c r="H91" s="71"/>
      <c r="I91" s="71"/>
      <c r="J91" s="71"/>
      <c r="K91" s="71"/>
      <c r="L91" s="71"/>
      <c r="M91" s="71"/>
    </row>
    <row r="92" spans="1:54" x14ac:dyDescent="0.35">
      <c r="A92" s="71"/>
      <c r="B92" s="71"/>
      <c r="C92" s="71"/>
      <c r="D92" s="71"/>
      <c r="E92" s="71"/>
      <c r="F92" s="71"/>
      <c r="G92" s="71"/>
      <c r="H92" s="71"/>
      <c r="I92" s="71"/>
      <c r="J92" s="71"/>
      <c r="K92" s="71"/>
      <c r="L92" s="71"/>
      <c r="M92" s="71"/>
    </row>
    <row r="93" spans="1:54" x14ac:dyDescent="0.35">
      <c r="A93" s="71"/>
      <c r="B93" s="71"/>
      <c r="C93" s="71"/>
      <c r="D93" s="71"/>
      <c r="E93" s="71"/>
      <c r="F93" s="71"/>
      <c r="G93" s="71"/>
      <c r="H93" s="71"/>
      <c r="I93" s="71"/>
      <c r="J93" s="71"/>
      <c r="K93" s="71"/>
      <c r="L93" s="71"/>
      <c r="M93" s="71"/>
    </row>
    <row r="94" spans="1:54" x14ac:dyDescent="0.35">
      <c r="A94" s="71"/>
      <c r="B94" s="71"/>
      <c r="C94" s="71"/>
      <c r="D94" s="71"/>
      <c r="E94" s="71"/>
      <c r="F94" s="71"/>
      <c r="G94" s="71"/>
      <c r="H94" s="71"/>
      <c r="I94" s="71"/>
      <c r="J94" s="71"/>
      <c r="K94" s="71"/>
      <c r="L94" s="71"/>
      <c r="M94" s="71"/>
    </row>
    <row r="95" spans="1:54" x14ac:dyDescent="0.35">
      <c r="A95" s="71"/>
      <c r="B95" s="71"/>
      <c r="C95" s="71"/>
      <c r="D95" s="71"/>
      <c r="E95" s="71"/>
      <c r="F95" s="71"/>
      <c r="G95" s="71"/>
      <c r="H95" s="71"/>
      <c r="I95" s="71"/>
      <c r="J95" s="71"/>
      <c r="K95" s="71"/>
      <c r="L95" s="71"/>
      <c r="M95" s="71"/>
    </row>
    <row r="96" spans="1:54" x14ac:dyDescent="0.35">
      <c r="A96" s="71"/>
      <c r="B96" s="71"/>
      <c r="C96" s="71"/>
      <c r="D96" s="71"/>
      <c r="E96" s="71"/>
      <c r="F96" s="71"/>
      <c r="G96" s="71"/>
      <c r="H96" s="71"/>
      <c r="I96" s="71"/>
      <c r="J96" s="71"/>
      <c r="K96" s="71"/>
      <c r="L96" s="71"/>
      <c r="M96" s="71"/>
    </row>
    <row r="97" spans="1:13" x14ac:dyDescent="0.35">
      <c r="A97" s="71"/>
      <c r="B97" s="71"/>
      <c r="C97" s="71"/>
      <c r="D97" s="71"/>
      <c r="E97" s="71"/>
      <c r="F97" s="71"/>
      <c r="G97" s="71"/>
      <c r="H97" s="71"/>
      <c r="I97" s="71"/>
      <c r="J97" s="71"/>
      <c r="K97" s="71"/>
      <c r="L97" s="71"/>
      <c r="M97" s="71"/>
    </row>
    <row r="98" spans="1:13" x14ac:dyDescent="0.35">
      <c r="A98" s="71"/>
      <c r="B98" s="71"/>
      <c r="C98" s="71"/>
      <c r="D98" s="71"/>
      <c r="E98" s="71"/>
      <c r="F98" s="71"/>
      <c r="G98" s="71"/>
      <c r="H98" s="71"/>
      <c r="I98" s="71"/>
      <c r="J98" s="71"/>
      <c r="K98" s="71"/>
      <c r="L98" s="71"/>
      <c r="M98" s="71"/>
    </row>
    <row r="99" spans="1:13" x14ac:dyDescent="0.35">
      <c r="A99" s="71"/>
      <c r="B99" s="71"/>
      <c r="C99" s="71"/>
      <c r="D99" s="71"/>
      <c r="E99" s="71"/>
      <c r="F99" s="71"/>
      <c r="G99" s="71"/>
      <c r="H99" s="71"/>
      <c r="I99" s="71"/>
      <c r="J99" s="71"/>
      <c r="K99" s="71"/>
      <c r="L99" s="71"/>
      <c r="M99" s="71"/>
    </row>
    <row r="100" spans="1:13" x14ac:dyDescent="0.35">
      <c r="A100" s="71"/>
      <c r="B100" s="71"/>
      <c r="C100" s="71"/>
      <c r="D100" s="71"/>
      <c r="E100" s="71"/>
      <c r="F100" s="71"/>
      <c r="G100" s="71"/>
      <c r="H100" s="71"/>
      <c r="I100" s="71"/>
      <c r="J100" s="71"/>
      <c r="K100" s="71"/>
      <c r="L100" s="71"/>
      <c r="M100" s="71"/>
    </row>
    <row r="101" spans="1:13" x14ac:dyDescent="0.35">
      <c r="A101" s="71"/>
      <c r="B101" s="71"/>
      <c r="C101" s="71"/>
      <c r="D101" s="71"/>
      <c r="E101" s="71"/>
      <c r="F101" s="71"/>
      <c r="G101" s="71"/>
      <c r="H101" s="71"/>
      <c r="I101" s="71"/>
      <c r="J101" s="71"/>
      <c r="K101" s="71"/>
      <c r="L101" s="71"/>
      <c r="M101" s="71"/>
    </row>
    <row r="102" spans="1:13" x14ac:dyDescent="0.35">
      <c r="A102" s="71"/>
      <c r="B102" s="71"/>
      <c r="C102" s="71"/>
      <c r="D102" s="71"/>
      <c r="E102" s="71"/>
      <c r="F102" s="71"/>
      <c r="G102" s="71"/>
      <c r="H102" s="71"/>
      <c r="I102" s="71"/>
      <c r="J102" s="71"/>
      <c r="K102" s="71"/>
      <c r="L102" s="71"/>
      <c r="M102" s="71"/>
    </row>
    <row r="103" spans="1:13" x14ac:dyDescent="0.35">
      <c r="A103" s="71"/>
      <c r="B103" s="71"/>
      <c r="C103" s="71"/>
      <c r="D103" s="71"/>
      <c r="E103" s="71"/>
      <c r="F103" s="71"/>
      <c r="G103" s="71"/>
      <c r="H103" s="71"/>
      <c r="I103" s="71"/>
      <c r="J103" s="71"/>
      <c r="K103" s="71"/>
      <c r="L103" s="71"/>
      <c r="M103" s="71"/>
    </row>
    <row r="104" spans="1:13" x14ac:dyDescent="0.35">
      <c r="A104" s="71"/>
      <c r="B104" s="71"/>
      <c r="C104" s="71"/>
      <c r="D104" s="71"/>
      <c r="E104" s="71"/>
      <c r="F104" s="71"/>
      <c r="G104" s="71"/>
      <c r="H104" s="71"/>
      <c r="I104" s="71"/>
      <c r="J104" s="71"/>
      <c r="K104" s="71"/>
      <c r="L104" s="71"/>
      <c r="M104" s="71"/>
    </row>
    <row r="105" spans="1:13" x14ac:dyDescent="0.35">
      <c r="A105" s="71"/>
      <c r="B105" s="71"/>
      <c r="C105" s="71"/>
      <c r="D105" s="71"/>
      <c r="E105" s="71"/>
      <c r="F105" s="71"/>
      <c r="G105" s="71"/>
      <c r="H105" s="71"/>
      <c r="I105" s="71"/>
      <c r="J105" s="71"/>
      <c r="K105" s="71"/>
      <c r="L105" s="71"/>
      <c r="M105" s="71"/>
    </row>
    <row r="106" spans="1:13" x14ac:dyDescent="0.35">
      <c r="A106" s="71"/>
      <c r="B106" s="71"/>
      <c r="C106" s="71"/>
      <c r="D106" s="71"/>
      <c r="E106" s="71"/>
      <c r="F106" s="71"/>
      <c r="G106" s="71"/>
      <c r="H106" s="71"/>
      <c r="I106" s="71"/>
      <c r="J106" s="71"/>
      <c r="K106" s="71"/>
      <c r="L106" s="71"/>
      <c r="M106" s="71"/>
    </row>
    <row r="107" spans="1:13" x14ac:dyDescent="0.35">
      <c r="A107" s="71"/>
      <c r="B107" s="71"/>
      <c r="C107" s="71"/>
      <c r="D107" s="71"/>
      <c r="E107" s="71"/>
      <c r="F107" s="71"/>
      <c r="G107" s="71"/>
      <c r="H107" s="71"/>
      <c r="I107" s="71"/>
      <c r="J107" s="71"/>
      <c r="K107" s="71"/>
      <c r="L107" s="71"/>
      <c r="M107" s="71"/>
    </row>
    <row r="108" spans="1:13" x14ac:dyDescent="0.35">
      <c r="A108" s="71"/>
      <c r="B108" s="71"/>
      <c r="C108" s="71"/>
      <c r="D108" s="71"/>
      <c r="E108" s="71"/>
      <c r="F108" s="71"/>
      <c r="G108" s="71"/>
      <c r="H108" s="71"/>
      <c r="I108" s="71"/>
      <c r="J108" s="71"/>
      <c r="K108" s="71"/>
      <c r="L108" s="71"/>
      <c r="M108" s="71"/>
    </row>
    <row r="109" spans="1:13" x14ac:dyDescent="0.35">
      <c r="A109" s="71"/>
      <c r="B109" s="71"/>
      <c r="C109" s="71"/>
      <c r="D109" s="71"/>
      <c r="E109" s="71"/>
      <c r="F109" s="71"/>
      <c r="G109" s="71"/>
      <c r="H109" s="71"/>
      <c r="I109" s="71"/>
      <c r="J109" s="71"/>
      <c r="K109" s="71"/>
      <c r="L109" s="71"/>
      <c r="M109" s="71"/>
    </row>
    <row r="110" spans="1:13" x14ac:dyDescent="0.35">
      <c r="A110" s="71"/>
      <c r="B110" s="71"/>
      <c r="C110" s="71"/>
      <c r="D110" s="71"/>
      <c r="E110" s="71"/>
      <c r="F110" s="71"/>
      <c r="G110" s="71"/>
      <c r="H110" s="71"/>
      <c r="I110" s="71"/>
      <c r="J110" s="71"/>
      <c r="K110" s="71"/>
      <c r="L110" s="71"/>
      <c r="M110" s="71"/>
    </row>
    <row r="111" spans="1:13" x14ac:dyDescent="0.35">
      <c r="A111" s="71"/>
      <c r="B111" s="71"/>
      <c r="C111" s="71"/>
      <c r="D111" s="71"/>
      <c r="E111" s="71"/>
      <c r="F111" s="71"/>
      <c r="G111" s="71"/>
      <c r="H111" s="71"/>
      <c r="I111" s="71"/>
      <c r="J111" s="71"/>
      <c r="K111" s="71"/>
      <c r="L111" s="71"/>
      <c r="M111" s="71"/>
    </row>
    <row r="112" spans="1:13" x14ac:dyDescent="0.35">
      <c r="A112" s="71"/>
      <c r="B112" s="71"/>
      <c r="C112" s="71"/>
      <c r="D112" s="71"/>
      <c r="E112" s="71"/>
      <c r="F112" s="71"/>
      <c r="G112" s="71"/>
      <c r="H112" s="71"/>
      <c r="I112" s="71"/>
      <c r="J112" s="71"/>
      <c r="K112" s="71"/>
      <c r="L112" s="71"/>
      <c r="M112" s="71"/>
    </row>
    <row r="113" spans="1:13" x14ac:dyDescent="0.35">
      <c r="A113" s="71"/>
      <c r="B113" s="71"/>
      <c r="C113" s="71"/>
      <c r="D113" s="71"/>
      <c r="E113" s="71"/>
      <c r="F113" s="71"/>
      <c r="G113" s="71"/>
      <c r="H113" s="71"/>
      <c r="I113" s="71"/>
      <c r="J113" s="71"/>
      <c r="K113" s="71"/>
      <c r="L113" s="71"/>
      <c r="M113" s="71"/>
    </row>
    <row r="114" spans="1:13" x14ac:dyDescent="0.35">
      <c r="A114" s="71"/>
      <c r="B114" s="71"/>
      <c r="C114" s="71"/>
      <c r="D114" s="71"/>
      <c r="E114" s="71"/>
      <c r="F114" s="71"/>
      <c r="G114" s="71"/>
      <c r="H114" s="71"/>
      <c r="I114" s="71"/>
      <c r="J114" s="71"/>
      <c r="K114" s="71"/>
      <c r="L114" s="71"/>
      <c r="M114" s="71"/>
    </row>
    <row r="115" spans="1:13" x14ac:dyDescent="0.35">
      <c r="A115" s="71"/>
      <c r="B115" s="71"/>
      <c r="C115" s="71"/>
      <c r="D115" s="71"/>
      <c r="E115" s="71"/>
      <c r="F115" s="71"/>
      <c r="G115" s="71"/>
      <c r="H115" s="71"/>
      <c r="I115" s="71"/>
      <c r="J115" s="71"/>
      <c r="K115" s="71"/>
      <c r="L115" s="71"/>
      <c r="M115" s="71"/>
    </row>
    <row r="116" spans="1:13" x14ac:dyDescent="0.35">
      <c r="A116" s="71"/>
      <c r="B116" s="71"/>
      <c r="C116" s="71"/>
      <c r="D116" s="71"/>
      <c r="E116" s="71"/>
      <c r="F116" s="71"/>
      <c r="G116" s="71"/>
      <c r="H116" s="71"/>
      <c r="I116" s="71"/>
      <c r="J116" s="71"/>
      <c r="K116" s="71"/>
      <c r="L116" s="71"/>
      <c r="M116" s="71"/>
    </row>
    <row r="117" spans="1:13" x14ac:dyDescent="0.35">
      <c r="A117" s="71"/>
      <c r="B117" s="71"/>
      <c r="C117" s="71"/>
      <c r="D117" s="71"/>
      <c r="E117" s="71"/>
      <c r="F117" s="71"/>
      <c r="G117" s="71"/>
      <c r="H117" s="71"/>
      <c r="I117" s="71"/>
      <c r="J117" s="71"/>
      <c r="K117" s="71"/>
      <c r="L117" s="71"/>
      <c r="M117" s="71"/>
    </row>
    <row r="118" spans="1:13" x14ac:dyDescent="0.35">
      <c r="A118" s="71"/>
      <c r="B118" s="71"/>
      <c r="C118" s="71"/>
      <c r="D118" s="71"/>
      <c r="E118" s="71"/>
      <c r="F118" s="71"/>
      <c r="G118" s="71"/>
      <c r="H118" s="71"/>
      <c r="I118" s="71"/>
      <c r="J118" s="71"/>
      <c r="K118" s="71"/>
      <c r="L118" s="71"/>
      <c r="M118" s="71"/>
    </row>
    <row r="119" spans="1:13" x14ac:dyDescent="0.35">
      <c r="A119" s="71"/>
      <c r="B119" s="71"/>
      <c r="C119" s="71"/>
      <c r="D119" s="71"/>
      <c r="E119" s="71"/>
      <c r="F119" s="71"/>
      <c r="G119" s="71"/>
      <c r="H119" s="71"/>
      <c r="I119" s="71"/>
      <c r="J119" s="71"/>
      <c r="K119" s="71"/>
      <c r="L119" s="71"/>
      <c r="M119" s="71"/>
    </row>
    <row r="120" spans="1:13" x14ac:dyDescent="0.35">
      <c r="A120" s="71"/>
      <c r="B120" s="71"/>
      <c r="C120" s="71"/>
      <c r="D120" s="71"/>
      <c r="E120" s="71"/>
      <c r="F120" s="71"/>
      <c r="G120" s="71"/>
      <c r="H120" s="71"/>
      <c r="I120" s="71"/>
      <c r="J120" s="71"/>
      <c r="K120" s="71"/>
      <c r="L120" s="71"/>
      <c r="M120" s="71"/>
    </row>
    <row r="121" spans="1:13" x14ac:dyDescent="0.35">
      <c r="A121" s="71"/>
      <c r="B121" s="71"/>
      <c r="C121" s="71"/>
      <c r="D121" s="71"/>
      <c r="E121" s="71"/>
      <c r="F121" s="71"/>
      <c r="G121" s="71"/>
      <c r="H121" s="71"/>
      <c r="I121" s="71"/>
      <c r="J121" s="71"/>
      <c r="K121" s="71"/>
      <c r="L121" s="71"/>
      <c r="M121" s="71"/>
    </row>
    <row r="122" spans="1:13" x14ac:dyDescent="0.35">
      <c r="A122" s="71"/>
      <c r="B122" s="71"/>
      <c r="C122" s="71"/>
      <c r="D122" s="71"/>
      <c r="E122" s="71"/>
      <c r="F122" s="71"/>
      <c r="G122" s="71"/>
      <c r="H122" s="71"/>
      <c r="I122" s="71"/>
      <c r="J122" s="71"/>
      <c r="K122" s="71"/>
      <c r="L122" s="71"/>
      <c r="M122" s="71"/>
    </row>
    <row r="123" spans="1:13" x14ac:dyDescent="0.35">
      <c r="A123" s="71"/>
      <c r="B123" s="71"/>
      <c r="C123" s="71"/>
      <c r="D123" s="71"/>
      <c r="E123" s="71"/>
      <c r="F123" s="71"/>
      <c r="G123" s="71"/>
      <c r="H123" s="71"/>
      <c r="I123" s="71"/>
      <c r="J123" s="71"/>
      <c r="K123" s="71"/>
      <c r="L123" s="71"/>
      <c r="M123" s="71"/>
    </row>
    <row r="124" spans="1:13" x14ac:dyDescent="0.35">
      <c r="A124" s="71"/>
      <c r="B124" s="71"/>
      <c r="J124" s="71"/>
      <c r="K124" s="71"/>
      <c r="L124" s="71"/>
      <c r="M124" s="71"/>
    </row>
    <row r="125" spans="1:13" x14ac:dyDescent="0.35">
      <c r="A125" s="71"/>
      <c r="B125" s="71"/>
      <c r="J125" s="71"/>
      <c r="K125" s="71"/>
      <c r="L125" s="71"/>
      <c r="M125" s="71"/>
    </row>
    <row r="126" spans="1:13" x14ac:dyDescent="0.35">
      <c r="A126" s="71"/>
      <c r="B126" s="71"/>
      <c r="J126" s="71"/>
      <c r="K126" s="71"/>
      <c r="L126" s="71"/>
      <c r="M126" s="71"/>
    </row>
    <row r="127" spans="1:13" x14ac:dyDescent="0.35">
      <c r="A127" s="71"/>
      <c r="B127" s="71"/>
      <c r="J127" s="71"/>
      <c r="K127" s="71"/>
      <c r="L127" s="71"/>
      <c r="M127" s="71"/>
    </row>
    <row r="128" spans="1:13" x14ac:dyDescent="0.35">
      <c r="A128" s="71"/>
      <c r="B128" s="71"/>
      <c r="J128" s="71"/>
      <c r="K128" s="71"/>
      <c r="L128" s="71"/>
      <c r="M128" s="71"/>
    </row>
    <row r="129" spans="1:13" x14ac:dyDescent="0.35">
      <c r="A129" s="71"/>
      <c r="B129" s="71"/>
      <c r="J129" s="71"/>
      <c r="K129" s="71"/>
      <c r="L129" s="71"/>
      <c r="M129" s="71"/>
    </row>
    <row r="130" spans="1:13" x14ac:dyDescent="0.35">
      <c r="A130" s="71"/>
      <c r="B130" s="71"/>
      <c r="J130" s="71"/>
      <c r="K130" s="71"/>
      <c r="L130" s="71"/>
      <c r="M130" s="71"/>
    </row>
    <row r="131" spans="1:13" x14ac:dyDescent="0.35">
      <c r="A131" s="71"/>
      <c r="B131" s="71"/>
      <c r="J131" s="71"/>
      <c r="K131" s="71"/>
      <c r="L131" s="71"/>
      <c r="M131" s="71"/>
    </row>
    <row r="132" spans="1:13" x14ac:dyDescent="0.35">
      <c r="A132" s="71"/>
      <c r="B132" s="71"/>
      <c r="J132" s="71"/>
      <c r="K132" s="71"/>
      <c r="L132" s="71"/>
      <c r="M132" s="71"/>
    </row>
    <row r="133" spans="1:13" x14ac:dyDescent="0.35">
      <c r="B133" s="71"/>
      <c r="L133" s="71"/>
    </row>
  </sheetData>
  <mergeCells count="78">
    <mergeCell ref="D73:F73"/>
    <mergeCell ref="D74:F74"/>
    <mergeCell ref="D68:F68"/>
    <mergeCell ref="D69:F69"/>
    <mergeCell ref="D70:F70"/>
    <mergeCell ref="D71:F71"/>
    <mergeCell ref="D72:F72"/>
    <mergeCell ref="D55:E55"/>
    <mergeCell ref="D58:E58"/>
    <mergeCell ref="H55:I55"/>
    <mergeCell ref="D56:E56"/>
    <mergeCell ref="H56:I56"/>
    <mergeCell ref="F55:G55"/>
    <mergeCell ref="F56:G56"/>
    <mergeCell ref="F57:G57"/>
    <mergeCell ref="I72:K72"/>
    <mergeCell ref="H57:I57"/>
    <mergeCell ref="I67:K67"/>
    <mergeCell ref="I68:K68"/>
    <mergeCell ref="I69:K69"/>
    <mergeCell ref="I70:K70"/>
    <mergeCell ref="I71:K71"/>
    <mergeCell ref="E62:J62"/>
    <mergeCell ref="D57:E57"/>
    <mergeCell ref="H58:I58"/>
    <mergeCell ref="E61:J61"/>
    <mergeCell ref="C64:E64"/>
    <mergeCell ref="F58:G58"/>
    <mergeCell ref="F64:K64"/>
    <mergeCell ref="D67:F67"/>
    <mergeCell ref="C56:C59"/>
    <mergeCell ref="F37:G37"/>
    <mergeCell ref="D30:E30"/>
    <mergeCell ref="D38:E38"/>
    <mergeCell ref="D31:E31"/>
    <mergeCell ref="D32:E32"/>
    <mergeCell ref="D33:E33"/>
    <mergeCell ref="D34:E34"/>
    <mergeCell ref="D35:E35"/>
    <mergeCell ref="F32:G32"/>
    <mergeCell ref="E21:J21"/>
    <mergeCell ref="D14:E14"/>
    <mergeCell ref="D15:E15"/>
    <mergeCell ref="D16:E16"/>
    <mergeCell ref="F9:G9"/>
    <mergeCell ref="D9:E9"/>
    <mergeCell ref="D10:E10"/>
    <mergeCell ref="D11:E11"/>
    <mergeCell ref="D13:E13"/>
    <mergeCell ref="F10:G10"/>
    <mergeCell ref="D8:E8"/>
    <mergeCell ref="D7:E7"/>
    <mergeCell ref="F7:G7"/>
    <mergeCell ref="F8:G8"/>
    <mergeCell ref="E20:J20"/>
    <mergeCell ref="F14:G14"/>
    <mergeCell ref="F15:G15"/>
    <mergeCell ref="F16:G16"/>
    <mergeCell ref="D12:E12"/>
    <mergeCell ref="F11:G11"/>
    <mergeCell ref="F12:G12"/>
    <mergeCell ref="F13:G13"/>
    <mergeCell ref="D24:J27"/>
    <mergeCell ref="F34:G34"/>
    <mergeCell ref="F31:G31"/>
    <mergeCell ref="D45:K52"/>
    <mergeCell ref="C44:J44"/>
    <mergeCell ref="E42:J42"/>
    <mergeCell ref="E41:J41"/>
    <mergeCell ref="F33:G33"/>
    <mergeCell ref="D36:E36"/>
    <mergeCell ref="D37:E37"/>
    <mergeCell ref="F29:G29"/>
    <mergeCell ref="D29:E29"/>
    <mergeCell ref="F38:G38"/>
    <mergeCell ref="F30:G30"/>
    <mergeCell ref="F35:G35"/>
    <mergeCell ref="F36:G36"/>
  </mergeCells>
  <dataValidations count="6">
    <dataValidation type="list" allowBlank="1" showInputMessage="1" showErrorMessage="1" sqref="F57:G58"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55 H29 H7" xr:uid="{1B9734F0-50A7-479D-ABFE-1CB451E9E6F9}"/>
    <dataValidation allowBlank="1" showInputMessage="1" showErrorMessage="1" prompt="Refers to the progress expected to be reached at project finalization. " sqref="H55:I55 F29:G29 F7:G7" xr:uid="{796D07AB-DB36-4395-BBDF-F15569F365CC}"/>
    <dataValidation allowBlank="1" showInputMessage="1" showErrorMessage="1" prompt="Please use the drop-down menu to fill this section" sqref="F55:G55" xr:uid="{DBE09938-904E-475E-B929-C73798B23CCA}"/>
    <dataValidation allowBlank="1" showInputMessage="1" showErrorMessage="1" prompt="Report the project components/outcomes as in the project document " sqref="D55:E55 D29:E29 D7:E7" xr:uid="{DC1DFBE9-63D6-4B24-9A8E-F739A97F9FBC}"/>
    <dataValidation type="list" allowBlank="1" showInputMessage="1" showErrorMessage="1" prompt="Please use drop down menu to enter data " sqref="F56:G56" xr:uid="{C63439B7-344C-4846-A679-5884668B3792}">
      <formula1>"Outcome 1, Outcome 2, Outcome 3, Outcome 4, Outcome 5, Outcome 6, Outcome 7, Outcome 8"</formula1>
    </dataValidation>
  </dataValidations>
  <hyperlinks>
    <hyperlink ref="E42" r:id="rId1" xr:uid="{9038BA2C-15DE-4895-927D-38F2581135FE}"/>
    <hyperlink ref="E21" r:id="rId2" xr:uid="{77FEFBEB-8413-49B4-8ACF-21B949682720}"/>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2"/>
  <sheetViews>
    <sheetView topLeftCell="B30" workbookViewId="0">
      <selection activeCell="G8" sqref="G8"/>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453125" customWidth="1"/>
    <col min="7" max="7" width="36.81640625" customWidth="1"/>
    <col min="8" max="8" width="40.54296875" customWidth="1"/>
    <col min="9" max="9" width="1.54296875" customWidth="1"/>
    <col min="10" max="10" width="14" customWidth="1"/>
  </cols>
  <sheetData>
    <row r="1" spans="2:10" ht="15" thickBot="1" x14ac:dyDescent="0.4"/>
    <row r="2" spans="2:10" ht="15" thickBot="1" x14ac:dyDescent="0.4">
      <c r="B2" s="26"/>
      <c r="C2" s="27"/>
      <c r="D2" s="28"/>
      <c r="E2" s="28"/>
      <c r="F2" s="28"/>
      <c r="G2" s="28"/>
      <c r="H2" s="29"/>
    </row>
    <row r="3" spans="2:10" ht="20.5" thickBot="1" x14ac:dyDescent="0.45">
      <c r="B3" s="66"/>
      <c r="C3" s="418" t="s">
        <v>133</v>
      </c>
      <c r="D3" s="510"/>
      <c r="E3" s="510"/>
      <c r="F3" s="510"/>
      <c r="G3" s="200"/>
      <c r="H3" s="67"/>
    </row>
    <row r="4" spans="2:10" x14ac:dyDescent="0.35">
      <c r="B4" s="30"/>
      <c r="C4" s="511" t="s">
        <v>134</v>
      </c>
      <c r="D4" s="511"/>
      <c r="E4" s="511"/>
      <c r="F4" s="511"/>
      <c r="G4" s="201"/>
      <c r="H4" s="31"/>
    </row>
    <row r="5" spans="2:10" x14ac:dyDescent="0.35">
      <c r="B5" s="30"/>
      <c r="C5" s="512"/>
      <c r="D5" s="512"/>
      <c r="E5" s="512"/>
      <c r="F5" s="512"/>
      <c r="G5" s="184"/>
      <c r="H5" s="31"/>
    </row>
    <row r="6" spans="2:10" ht="46" customHeight="1" x14ac:dyDescent="0.35">
      <c r="B6" s="30"/>
      <c r="C6" s="514" t="s">
        <v>135</v>
      </c>
      <c r="D6" s="514"/>
      <c r="E6" s="33"/>
      <c r="F6" s="33"/>
      <c r="G6" s="33"/>
      <c r="H6" s="31"/>
    </row>
    <row r="7" spans="2:10" x14ac:dyDescent="0.35">
      <c r="B7" s="30"/>
      <c r="C7" s="186" t="s">
        <v>132</v>
      </c>
      <c r="D7" s="513" t="s">
        <v>131</v>
      </c>
      <c r="E7" s="513"/>
      <c r="F7" s="187" t="s">
        <v>130</v>
      </c>
      <c r="G7" s="345" t="s">
        <v>642</v>
      </c>
      <c r="H7" s="187" t="s">
        <v>162</v>
      </c>
    </row>
    <row r="8" spans="2:10" ht="104" x14ac:dyDescent="0.35">
      <c r="B8" s="35"/>
      <c r="C8" s="188" t="s">
        <v>564</v>
      </c>
      <c r="D8" s="507" t="s">
        <v>565</v>
      </c>
      <c r="E8" s="507"/>
      <c r="F8" s="189" t="s">
        <v>566</v>
      </c>
      <c r="G8" s="370" t="s">
        <v>924</v>
      </c>
      <c r="H8" s="190" t="s">
        <v>567</v>
      </c>
      <c r="J8" s="230"/>
    </row>
    <row r="9" spans="2:10" ht="80.5" x14ac:dyDescent="0.35">
      <c r="B9" s="35"/>
      <c r="C9" s="505" t="s">
        <v>546</v>
      </c>
      <c r="D9" s="507" t="s">
        <v>568</v>
      </c>
      <c r="E9" s="506"/>
      <c r="F9" s="189" t="s">
        <v>569</v>
      </c>
      <c r="G9" s="191" t="s">
        <v>736</v>
      </c>
      <c r="H9" s="190" t="s">
        <v>570</v>
      </c>
    </row>
    <row r="10" spans="2:10" ht="169" x14ac:dyDescent="0.35">
      <c r="B10" s="35"/>
      <c r="C10" s="505"/>
      <c r="D10" s="507" t="s">
        <v>571</v>
      </c>
      <c r="E10" s="507"/>
      <c r="F10" s="189" t="s">
        <v>572</v>
      </c>
      <c r="G10" s="191" t="s">
        <v>739</v>
      </c>
      <c r="H10" s="190" t="s">
        <v>573</v>
      </c>
    </row>
    <row r="11" spans="2:10" ht="69" x14ac:dyDescent="0.35">
      <c r="B11" s="35"/>
      <c r="C11" s="505"/>
      <c r="D11" s="507" t="s">
        <v>574</v>
      </c>
      <c r="E11" s="507"/>
      <c r="F11" s="189" t="s">
        <v>575</v>
      </c>
      <c r="G11" s="344" t="s">
        <v>909</v>
      </c>
      <c r="H11" s="190" t="s">
        <v>576</v>
      </c>
    </row>
    <row r="12" spans="2:10" ht="92" x14ac:dyDescent="0.35">
      <c r="B12" s="35"/>
      <c r="C12" s="188" t="s">
        <v>577</v>
      </c>
      <c r="D12" s="507" t="s">
        <v>578</v>
      </c>
      <c r="E12" s="507"/>
      <c r="F12" s="189" t="s">
        <v>579</v>
      </c>
      <c r="G12" s="344" t="s">
        <v>740</v>
      </c>
      <c r="H12" s="190" t="s">
        <v>580</v>
      </c>
    </row>
    <row r="13" spans="2:10" ht="34.5" x14ac:dyDescent="0.35">
      <c r="B13" s="35"/>
      <c r="C13" s="505" t="s">
        <v>581</v>
      </c>
      <c r="D13" s="507" t="s">
        <v>582</v>
      </c>
      <c r="E13" s="507"/>
      <c r="F13" s="189" t="s">
        <v>583</v>
      </c>
      <c r="G13" s="500" t="s">
        <v>910</v>
      </c>
      <c r="H13" s="190" t="s">
        <v>584</v>
      </c>
    </row>
    <row r="14" spans="2:10" ht="34.5" x14ac:dyDescent="0.35">
      <c r="B14" s="35"/>
      <c r="C14" s="505"/>
      <c r="D14" s="507" t="s">
        <v>585</v>
      </c>
      <c r="E14" s="507"/>
      <c r="F14" s="189" t="s">
        <v>583</v>
      </c>
      <c r="G14" s="501"/>
      <c r="H14" s="190" t="s">
        <v>586</v>
      </c>
    </row>
    <row r="15" spans="2:10" ht="39" x14ac:dyDescent="0.35">
      <c r="B15" s="35"/>
      <c r="C15" s="505" t="s">
        <v>587</v>
      </c>
      <c r="D15" s="507" t="s">
        <v>588</v>
      </c>
      <c r="E15" s="507"/>
      <c r="F15" s="189" t="s">
        <v>589</v>
      </c>
      <c r="G15" s="191" t="s">
        <v>741</v>
      </c>
      <c r="H15" s="190" t="s">
        <v>590</v>
      </c>
    </row>
    <row r="16" spans="2:10" ht="57.5" x14ac:dyDescent="0.35">
      <c r="B16" s="35"/>
      <c r="C16" s="505"/>
      <c r="D16" s="507" t="s">
        <v>591</v>
      </c>
      <c r="E16" s="507"/>
      <c r="F16" s="189" t="s">
        <v>592</v>
      </c>
      <c r="G16" s="190" t="s">
        <v>742</v>
      </c>
      <c r="H16" s="190" t="s">
        <v>593</v>
      </c>
    </row>
    <row r="17" spans="2:8" ht="117" x14ac:dyDescent="0.35">
      <c r="B17" s="35"/>
      <c r="C17" s="188" t="s">
        <v>594</v>
      </c>
      <c r="D17" s="507" t="s">
        <v>595</v>
      </c>
      <c r="E17" s="507"/>
      <c r="F17" s="189" t="s">
        <v>596</v>
      </c>
      <c r="G17" s="191" t="s">
        <v>743</v>
      </c>
      <c r="H17" s="190" t="s">
        <v>597</v>
      </c>
    </row>
    <row r="18" spans="2:8" ht="46" x14ac:dyDescent="0.35">
      <c r="B18" s="35"/>
      <c r="C18" s="188" t="s">
        <v>594</v>
      </c>
      <c r="D18" s="509" t="s">
        <v>598</v>
      </c>
      <c r="E18" s="509"/>
      <c r="F18" s="189" t="s">
        <v>599</v>
      </c>
      <c r="G18" s="344" t="s">
        <v>911</v>
      </c>
      <c r="H18" s="193" t="s">
        <v>600</v>
      </c>
    </row>
    <row r="19" spans="2:8" ht="34.5" x14ac:dyDescent="0.35">
      <c r="B19" s="35"/>
      <c r="C19" s="188" t="s">
        <v>601</v>
      </c>
      <c r="D19" s="506" t="s">
        <v>602</v>
      </c>
      <c r="E19" s="506"/>
      <c r="F19" s="189" t="s">
        <v>603</v>
      </c>
      <c r="G19" s="191" t="s">
        <v>747</v>
      </c>
      <c r="H19" s="193" t="s">
        <v>604</v>
      </c>
    </row>
    <row r="20" spans="2:8" ht="69" x14ac:dyDescent="0.35">
      <c r="B20" s="35"/>
      <c r="C20" s="188" t="s">
        <v>601</v>
      </c>
      <c r="D20" s="506" t="s">
        <v>605</v>
      </c>
      <c r="E20" s="506"/>
      <c r="F20" s="189" t="s">
        <v>606</v>
      </c>
      <c r="G20" s="191" t="s">
        <v>607</v>
      </c>
      <c r="H20" s="193" t="s">
        <v>608</v>
      </c>
    </row>
    <row r="21" spans="2:8" ht="57.5" x14ac:dyDescent="0.35">
      <c r="B21" s="35"/>
      <c r="C21" s="188" t="s">
        <v>601</v>
      </c>
      <c r="D21" s="506" t="s">
        <v>609</v>
      </c>
      <c r="E21" s="506"/>
      <c r="F21" s="189" t="s">
        <v>610</v>
      </c>
      <c r="G21" s="191" t="s">
        <v>744</v>
      </c>
      <c r="H21" s="193" t="s">
        <v>611</v>
      </c>
    </row>
    <row r="22" spans="2:8" ht="130" x14ac:dyDescent="0.35">
      <c r="B22" s="35"/>
      <c r="C22" s="188" t="s">
        <v>612</v>
      </c>
      <c r="D22" s="506" t="s">
        <v>613</v>
      </c>
      <c r="E22" s="506"/>
      <c r="F22" s="189" t="s">
        <v>614</v>
      </c>
      <c r="G22" s="191" t="s">
        <v>615</v>
      </c>
      <c r="H22" s="190" t="s">
        <v>616</v>
      </c>
    </row>
    <row r="23" spans="2:8" ht="156" x14ac:dyDescent="0.35">
      <c r="B23" s="35"/>
      <c r="C23" s="188" t="s">
        <v>612</v>
      </c>
      <c r="D23" s="507" t="s">
        <v>617</v>
      </c>
      <c r="E23" s="507"/>
      <c r="F23" s="189" t="s">
        <v>618</v>
      </c>
      <c r="G23" s="191" t="s">
        <v>619</v>
      </c>
      <c r="H23" s="190" t="s">
        <v>620</v>
      </c>
    </row>
    <row r="24" spans="2:8" ht="182" x14ac:dyDescent="0.35">
      <c r="B24" s="35"/>
      <c r="C24" s="188" t="s">
        <v>621</v>
      </c>
      <c r="D24" s="507" t="s">
        <v>622</v>
      </c>
      <c r="E24" s="507"/>
      <c r="F24" s="189" t="s">
        <v>623</v>
      </c>
      <c r="G24" s="191" t="s">
        <v>662</v>
      </c>
      <c r="H24" s="192" t="s">
        <v>624</v>
      </c>
    </row>
    <row r="25" spans="2:8" ht="104" x14ac:dyDescent="0.35">
      <c r="B25" s="35"/>
      <c r="C25" s="188" t="s">
        <v>621</v>
      </c>
      <c r="D25" s="507" t="s">
        <v>625</v>
      </c>
      <c r="E25" s="507"/>
      <c r="F25" s="189" t="s">
        <v>614</v>
      </c>
      <c r="G25" s="191" t="s">
        <v>626</v>
      </c>
      <c r="H25" s="193" t="s">
        <v>627</v>
      </c>
    </row>
    <row r="26" spans="2:8" ht="104" x14ac:dyDescent="0.35">
      <c r="B26" s="35"/>
      <c r="C26" s="188" t="s">
        <v>628</v>
      </c>
      <c r="D26" s="508" t="s">
        <v>629</v>
      </c>
      <c r="E26" s="508"/>
      <c r="F26" s="189" t="s">
        <v>630</v>
      </c>
      <c r="G26" s="191" t="s">
        <v>717</v>
      </c>
      <c r="H26" s="190" t="s">
        <v>631</v>
      </c>
    </row>
    <row r="27" spans="2:8" ht="91" x14ac:dyDescent="0.35">
      <c r="B27" s="35"/>
      <c r="C27" s="188" t="s">
        <v>632</v>
      </c>
      <c r="D27" s="507" t="s">
        <v>633</v>
      </c>
      <c r="E27" s="507"/>
      <c r="F27" s="189" t="s">
        <v>614</v>
      </c>
      <c r="G27" s="191" t="s">
        <v>746</v>
      </c>
      <c r="H27" s="190" t="s">
        <v>634</v>
      </c>
    </row>
    <row r="28" spans="2:8" ht="52" x14ac:dyDescent="0.35">
      <c r="B28" s="35"/>
      <c r="C28" s="188" t="s">
        <v>632</v>
      </c>
      <c r="D28" s="507" t="s">
        <v>635</v>
      </c>
      <c r="E28" s="507"/>
      <c r="F28" s="189" t="s">
        <v>614</v>
      </c>
      <c r="G28" s="191" t="s">
        <v>745</v>
      </c>
      <c r="H28" s="194" t="s">
        <v>636</v>
      </c>
    </row>
    <row r="29" spans="2:8" ht="247" x14ac:dyDescent="0.35">
      <c r="B29" s="35"/>
      <c r="C29" s="188" t="s">
        <v>637</v>
      </c>
      <c r="D29" s="507" t="s">
        <v>638</v>
      </c>
      <c r="E29" s="507"/>
      <c r="F29" s="189" t="s">
        <v>614</v>
      </c>
      <c r="G29" s="195" t="s">
        <v>748</v>
      </c>
      <c r="H29" s="190" t="s">
        <v>634</v>
      </c>
    </row>
    <row r="30" spans="2:8" ht="65" x14ac:dyDescent="0.35">
      <c r="B30" s="35"/>
      <c r="C30" s="188" t="s">
        <v>639</v>
      </c>
      <c r="D30" s="507" t="s">
        <v>640</v>
      </c>
      <c r="E30" s="507"/>
      <c r="F30" s="189" t="s">
        <v>614</v>
      </c>
      <c r="G30" s="191" t="s">
        <v>749</v>
      </c>
      <c r="H30" s="190" t="s">
        <v>641</v>
      </c>
    </row>
    <row r="31" spans="2:8" x14ac:dyDescent="0.35">
      <c r="B31" s="35"/>
      <c r="C31" s="502"/>
      <c r="D31" s="503"/>
      <c r="E31" s="503"/>
      <c r="F31" s="503"/>
      <c r="G31" s="503"/>
      <c r="H31" s="504"/>
    </row>
    <row r="32" spans="2:8" ht="15" thickBot="1" x14ac:dyDescent="0.4">
      <c r="B32" s="73"/>
      <c r="C32" s="196"/>
      <c r="D32" s="197"/>
      <c r="E32" s="197"/>
      <c r="F32" s="196"/>
      <c r="G32" s="198"/>
      <c r="H32" s="199"/>
    </row>
  </sheetData>
  <mergeCells count="33">
    <mergeCell ref="C3:F3"/>
    <mergeCell ref="C4:F4"/>
    <mergeCell ref="C5:F5"/>
    <mergeCell ref="D7:E7"/>
    <mergeCell ref="D8:E8"/>
    <mergeCell ref="C6:D6"/>
    <mergeCell ref="D13:E13"/>
    <mergeCell ref="D30:E30"/>
    <mergeCell ref="D23:E23"/>
    <mergeCell ref="D24:E24"/>
    <mergeCell ref="D26:E26"/>
    <mergeCell ref="D18:E18"/>
    <mergeCell ref="D27:E27"/>
    <mergeCell ref="D28:E28"/>
    <mergeCell ref="D29:E29"/>
    <mergeCell ref="D16:E16"/>
    <mergeCell ref="D21:E21"/>
    <mergeCell ref="G13:G14"/>
    <mergeCell ref="C31:H31"/>
    <mergeCell ref="C9:C11"/>
    <mergeCell ref="C13:C14"/>
    <mergeCell ref="C15:C16"/>
    <mergeCell ref="D22:E22"/>
    <mergeCell ref="D20:E20"/>
    <mergeCell ref="D11:E11"/>
    <mergeCell ref="D12:E12"/>
    <mergeCell ref="D14:E14"/>
    <mergeCell ref="D15:E15"/>
    <mergeCell ref="D17:E17"/>
    <mergeCell ref="D9:E9"/>
    <mergeCell ref="D10:E10"/>
    <mergeCell ref="D25:E25"/>
    <mergeCell ref="D19:E19"/>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G29"/>
  <sheetViews>
    <sheetView workbookViewId="0">
      <selection activeCell="E8" sqref="E8"/>
    </sheetView>
  </sheetViews>
  <sheetFormatPr defaultColWidth="8.81640625" defaultRowHeight="14.5" x14ac:dyDescent="0.35"/>
  <cols>
    <col min="1" max="1" width="1.1796875" style="226" customWidth="1"/>
    <col min="2" max="2" width="2" style="226" customWidth="1"/>
    <col min="3" max="3" width="43" style="226" customWidth="1"/>
    <col min="4" max="4" width="146.1796875" style="226" customWidth="1"/>
    <col min="5" max="5" width="20" style="226" customWidth="1"/>
    <col min="6" max="6" width="1.453125" style="226" customWidth="1"/>
    <col min="7" max="7" width="58.453125" style="226" customWidth="1"/>
    <col min="8" max="16384" width="8.81640625" style="226"/>
  </cols>
  <sheetData>
    <row r="1" spans="1:7" ht="15" thickBot="1" x14ac:dyDescent="0.4">
      <c r="A1" s="226" t="s">
        <v>750</v>
      </c>
    </row>
    <row r="2" spans="1:7" ht="15" thickBot="1" x14ac:dyDescent="0.4">
      <c r="B2" s="88"/>
      <c r="C2" s="52"/>
      <c r="D2" s="52"/>
      <c r="E2" s="53"/>
    </row>
    <row r="3" spans="1:7" ht="18" thickBot="1" x14ac:dyDescent="0.4">
      <c r="B3" s="89"/>
      <c r="C3" s="517" t="s">
        <v>145</v>
      </c>
      <c r="D3" s="518"/>
      <c r="E3" s="90"/>
    </row>
    <row r="4" spans="1:7" x14ac:dyDescent="0.35">
      <c r="B4" s="89"/>
      <c r="C4" s="243"/>
      <c r="D4" s="243"/>
      <c r="E4" s="90"/>
    </row>
    <row r="5" spans="1:7" ht="15" thickBot="1" x14ac:dyDescent="0.4">
      <c r="B5" s="89"/>
      <c r="C5" s="244" t="s">
        <v>175</v>
      </c>
      <c r="D5" s="243"/>
      <c r="E5" s="90"/>
    </row>
    <row r="6" spans="1:7" ht="15" thickBot="1" x14ac:dyDescent="0.4">
      <c r="B6" s="89"/>
      <c r="C6" s="245" t="s">
        <v>146</v>
      </c>
      <c r="D6" s="246" t="s">
        <v>147</v>
      </c>
      <c r="E6" s="90"/>
      <c r="G6" s="247"/>
    </row>
    <row r="7" spans="1:7" ht="159" customHeight="1" thickBot="1" x14ac:dyDescent="0.4">
      <c r="B7" s="89"/>
      <c r="C7" s="248" t="s">
        <v>179</v>
      </c>
      <c r="D7" s="249" t="s">
        <v>763</v>
      </c>
      <c r="E7" s="90"/>
    </row>
    <row r="8" spans="1:7" ht="88.5" customHeight="1" thickBot="1" x14ac:dyDescent="0.4">
      <c r="B8" s="89"/>
      <c r="C8" s="250" t="s">
        <v>180</v>
      </c>
      <c r="D8" s="372" t="s">
        <v>922</v>
      </c>
      <c r="E8" s="90"/>
      <c r="G8" s="251"/>
    </row>
    <row r="9" spans="1:7" ht="42.5" thickBot="1" x14ac:dyDescent="0.4">
      <c r="B9" s="89"/>
      <c r="C9" s="252" t="s">
        <v>751</v>
      </c>
      <c r="D9" s="253" t="s">
        <v>752</v>
      </c>
      <c r="E9" s="90"/>
    </row>
    <row r="10" spans="1:7" ht="112.5" thickBot="1" x14ac:dyDescent="0.4">
      <c r="B10" s="89"/>
      <c r="C10" s="248" t="s">
        <v>753</v>
      </c>
      <c r="D10" s="254" t="s">
        <v>895</v>
      </c>
      <c r="E10" s="90"/>
      <c r="G10" s="251"/>
    </row>
    <row r="11" spans="1:7" x14ac:dyDescent="0.35">
      <c r="B11" s="89"/>
      <c r="C11" s="243"/>
      <c r="D11" s="243"/>
      <c r="E11" s="90"/>
    </row>
    <row r="12" spans="1:7" ht="15" thickBot="1" x14ac:dyDescent="0.4">
      <c r="B12" s="89"/>
      <c r="C12" s="516" t="s">
        <v>176</v>
      </c>
      <c r="D12" s="516"/>
      <c r="E12" s="90"/>
    </row>
    <row r="13" spans="1:7" ht="15" thickBot="1" x14ac:dyDescent="0.4">
      <c r="B13" s="89"/>
      <c r="C13" s="255" t="s">
        <v>148</v>
      </c>
      <c r="D13" s="255" t="s">
        <v>147</v>
      </c>
      <c r="E13" s="90"/>
    </row>
    <row r="14" spans="1:7" ht="15" thickBot="1" x14ac:dyDescent="0.4">
      <c r="B14" s="89"/>
      <c r="C14" s="515" t="s">
        <v>177</v>
      </c>
      <c r="D14" s="515"/>
      <c r="E14" s="90"/>
    </row>
    <row r="15" spans="1:7" ht="348.5" thickBot="1" x14ac:dyDescent="0.4">
      <c r="B15" s="89"/>
      <c r="C15" s="252" t="s">
        <v>181</v>
      </c>
      <c r="D15" s="256" t="s">
        <v>754</v>
      </c>
      <c r="E15" s="90"/>
    </row>
    <row r="16" spans="1:7" ht="56.5" thickBot="1" x14ac:dyDescent="0.4">
      <c r="B16" s="89"/>
      <c r="C16" s="252" t="s">
        <v>182</v>
      </c>
      <c r="D16" s="252" t="s">
        <v>755</v>
      </c>
      <c r="E16" s="90"/>
      <c r="G16" s="251"/>
    </row>
    <row r="17" spans="2:7" ht="15" thickBot="1" x14ac:dyDescent="0.4">
      <c r="B17" s="89"/>
      <c r="C17" s="515" t="s">
        <v>178</v>
      </c>
      <c r="D17" s="515"/>
      <c r="E17" s="90"/>
    </row>
    <row r="18" spans="2:7" ht="141" thickBot="1" x14ac:dyDescent="0.4">
      <c r="B18" s="89"/>
      <c r="C18" s="252" t="s">
        <v>183</v>
      </c>
      <c r="D18" s="257" t="s">
        <v>756</v>
      </c>
      <c r="E18" s="90"/>
      <c r="G18" s="251"/>
    </row>
    <row r="19" spans="2:7" ht="56.5" thickBot="1" x14ac:dyDescent="0.4">
      <c r="B19" s="89"/>
      <c r="C19" s="252" t="s">
        <v>174</v>
      </c>
      <c r="D19" s="257" t="s">
        <v>757</v>
      </c>
      <c r="E19" s="90"/>
      <c r="G19" s="251"/>
    </row>
    <row r="20" spans="2:7" ht="15" thickBot="1" x14ac:dyDescent="0.4">
      <c r="B20" s="89"/>
      <c r="C20" s="515" t="s">
        <v>149</v>
      </c>
      <c r="D20" s="515"/>
      <c r="E20" s="90"/>
    </row>
    <row r="21" spans="2:7" ht="42.5" thickBot="1" x14ac:dyDescent="0.4">
      <c r="B21" s="89"/>
      <c r="C21" s="258" t="s">
        <v>150</v>
      </c>
      <c r="D21" s="258" t="s">
        <v>758</v>
      </c>
      <c r="E21" s="90"/>
    </row>
    <row r="22" spans="2:7" ht="350.5" thickBot="1" x14ac:dyDescent="0.4">
      <c r="B22" s="89"/>
      <c r="C22" s="258" t="s">
        <v>151</v>
      </c>
      <c r="D22" s="371" t="s">
        <v>932</v>
      </c>
      <c r="E22" s="90"/>
    </row>
    <row r="23" spans="2:7" ht="84.5" thickBot="1" x14ac:dyDescent="0.4">
      <c r="B23" s="89"/>
      <c r="C23" s="258" t="s">
        <v>152</v>
      </c>
      <c r="D23" s="258" t="s">
        <v>759</v>
      </c>
      <c r="E23" s="90"/>
    </row>
    <row r="24" spans="2:7" ht="15" thickBot="1" x14ac:dyDescent="0.4">
      <c r="B24" s="89"/>
      <c r="C24" s="515" t="s">
        <v>153</v>
      </c>
      <c r="D24" s="515"/>
      <c r="E24" s="90"/>
    </row>
    <row r="25" spans="2:7" ht="127" thickBot="1" x14ac:dyDescent="0.4">
      <c r="B25" s="89"/>
      <c r="C25" s="252" t="s">
        <v>184</v>
      </c>
      <c r="D25" s="257" t="s">
        <v>760</v>
      </c>
      <c r="E25" s="90"/>
    </row>
    <row r="26" spans="2:7" ht="57" thickBot="1" x14ac:dyDescent="0.4">
      <c r="B26" s="89"/>
      <c r="C26" s="252" t="s">
        <v>185</v>
      </c>
      <c r="D26" s="257" t="s">
        <v>761</v>
      </c>
      <c r="E26" s="90"/>
    </row>
    <row r="27" spans="2:7" ht="70.5" thickBot="1" x14ac:dyDescent="0.4">
      <c r="B27" s="89"/>
      <c r="C27" s="252" t="s">
        <v>154</v>
      </c>
      <c r="D27" s="259" t="s">
        <v>674</v>
      </c>
      <c r="E27" s="90"/>
    </row>
    <row r="28" spans="2:7" ht="71" thickBot="1" x14ac:dyDescent="0.4">
      <c r="B28" s="89"/>
      <c r="C28" s="252" t="s">
        <v>186</v>
      </c>
      <c r="D28" s="257" t="s">
        <v>762</v>
      </c>
      <c r="E28" s="90"/>
    </row>
    <row r="29" spans="2:7" ht="15" thickBot="1" x14ac:dyDescent="0.4">
      <c r="B29" s="108"/>
      <c r="C29" s="91"/>
      <c r="D29" s="91"/>
      <c r="E29" s="109"/>
    </row>
  </sheetData>
  <mergeCells count="6">
    <mergeCell ref="C24:D24"/>
    <mergeCell ref="C12:D12"/>
    <mergeCell ref="C3:D3"/>
    <mergeCell ref="C14:D14"/>
    <mergeCell ref="C17:D17"/>
    <mergeCell ref="C20:D20"/>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3003550</xdr:colOff>
                    <xdr:row>38</xdr:row>
                    <xdr:rowOff>0</xdr:rowOff>
                  </from>
                  <to>
                    <xdr:col>3</xdr:col>
                    <xdr:colOff>590550</xdr:colOff>
                    <xdr:row>38</xdr:row>
                    <xdr:rowOff>184150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184150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18168-0CB2-44AD-B63C-402F831D2ABD}">
  <dimension ref="B1:S322"/>
  <sheetViews>
    <sheetView topLeftCell="F129" workbookViewId="0">
      <selection activeCell="A41" sqref="A41"/>
    </sheetView>
  </sheetViews>
  <sheetFormatPr defaultColWidth="9.1796875" defaultRowHeight="14.5" outlineLevelRow="1" x14ac:dyDescent="0.35"/>
  <cols>
    <col min="1" max="1" width="3" style="226" customWidth="1"/>
    <col min="2" max="2" width="28.453125" style="226" customWidth="1"/>
    <col min="3" max="3" width="50.453125" style="226" customWidth="1"/>
    <col min="4" max="4" width="34.453125" style="226" customWidth="1"/>
    <col min="5" max="5" width="32" style="226" customWidth="1"/>
    <col min="6" max="6" width="26.54296875" style="226" customWidth="1"/>
    <col min="7" max="7" width="26.453125" style="226" bestFit="1" customWidth="1"/>
    <col min="8" max="8" width="30" style="226" customWidth="1"/>
    <col min="9" max="9" width="26.1796875" style="226" customWidth="1"/>
    <col min="10" max="10" width="25.81640625" style="226" customWidth="1"/>
    <col min="11" max="11" width="31" style="226" bestFit="1" customWidth="1"/>
    <col min="12" max="12" width="30.453125" style="226" customWidth="1"/>
    <col min="13" max="13" width="27.1796875" style="226" bestFit="1" customWidth="1"/>
    <col min="14" max="14" width="25" style="226" customWidth="1"/>
    <col min="15" max="15" width="25.81640625" style="226" bestFit="1" customWidth="1"/>
    <col min="16" max="16" width="30.453125" style="226" customWidth="1"/>
    <col min="17" max="17" width="27.1796875" style="226" bestFit="1" customWidth="1"/>
    <col min="18" max="18" width="24.453125" style="226" customWidth="1"/>
    <col min="19" max="19" width="23.1796875" style="226" bestFit="1" customWidth="1"/>
    <col min="20" max="20" width="27.54296875" style="226" customWidth="1"/>
    <col min="21" max="16384" width="9.1796875" style="226"/>
  </cols>
  <sheetData>
    <row r="1" spans="2:19" ht="15" thickBot="1" x14ac:dyDescent="0.4"/>
    <row r="2" spans="2:19" ht="26" x14ac:dyDescent="0.35">
      <c r="B2" s="69"/>
      <c r="C2" s="618"/>
      <c r="D2" s="618"/>
      <c r="E2" s="618"/>
      <c r="F2" s="618"/>
      <c r="G2" s="618"/>
      <c r="H2" s="227"/>
      <c r="I2" s="227"/>
      <c r="J2" s="227"/>
      <c r="K2" s="227"/>
      <c r="L2" s="227"/>
      <c r="M2" s="227"/>
      <c r="N2" s="227"/>
      <c r="O2" s="227"/>
      <c r="P2" s="227"/>
      <c r="Q2" s="227"/>
      <c r="R2" s="227"/>
      <c r="S2" s="228"/>
    </row>
    <row r="3" spans="2:19" ht="26" x14ac:dyDescent="0.35">
      <c r="B3" s="70"/>
      <c r="C3" s="619" t="s">
        <v>164</v>
      </c>
      <c r="D3" s="620"/>
      <c r="E3" s="620"/>
      <c r="F3" s="620"/>
      <c r="G3" s="621"/>
      <c r="H3" s="107"/>
      <c r="I3" s="107"/>
      <c r="J3" s="107"/>
      <c r="K3" s="107"/>
      <c r="L3" s="107"/>
      <c r="M3" s="107"/>
      <c r="N3" s="107"/>
      <c r="O3" s="107"/>
      <c r="P3" s="107"/>
      <c r="Q3" s="107"/>
      <c r="R3" s="107"/>
      <c r="S3" s="68"/>
    </row>
    <row r="4" spans="2:19" ht="26" x14ac:dyDescent="0.35">
      <c r="B4" s="70"/>
      <c r="C4" s="307"/>
      <c r="D4" s="307"/>
      <c r="E4" s="307"/>
      <c r="F4" s="307"/>
      <c r="G4" s="307"/>
      <c r="H4" s="107"/>
      <c r="I4" s="107"/>
      <c r="J4" s="107"/>
      <c r="K4" s="107"/>
      <c r="L4" s="107"/>
      <c r="M4" s="107"/>
      <c r="N4" s="107"/>
      <c r="O4" s="107"/>
      <c r="P4" s="107"/>
      <c r="Q4" s="107"/>
      <c r="R4" s="107"/>
      <c r="S4" s="68"/>
    </row>
    <row r="5" spans="2:19" ht="15" thickBot="1" x14ac:dyDescent="0.4">
      <c r="B5" s="229"/>
      <c r="C5" s="107"/>
      <c r="D5" s="107"/>
      <c r="E5" s="107"/>
      <c r="F5" s="107"/>
      <c r="G5" s="107"/>
      <c r="H5" s="107"/>
      <c r="I5" s="107"/>
      <c r="J5" s="107"/>
      <c r="K5" s="107"/>
      <c r="L5" s="107"/>
      <c r="M5" s="107"/>
      <c r="N5" s="107"/>
      <c r="O5" s="107"/>
      <c r="P5" s="107"/>
      <c r="Q5" s="107"/>
      <c r="R5" s="107"/>
      <c r="S5" s="68"/>
    </row>
    <row r="6" spans="2:19" ht="34.5" customHeight="1" thickBot="1" x14ac:dyDescent="0.4">
      <c r="B6" s="622" t="s">
        <v>896</v>
      </c>
      <c r="C6" s="623"/>
      <c r="D6" s="623"/>
      <c r="E6" s="623"/>
      <c r="F6" s="623"/>
      <c r="G6" s="623"/>
      <c r="H6" s="162"/>
      <c r="I6" s="162"/>
      <c r="J6" s="162"/>
      <c r="K6" s="162"/>
      <c r="L6" s="162"/>
      <c r="M6" s="162"/>
      <c r="N6" s="162"/>
      <c r="O6" s="162"/>
      <c r="P6" s="162"/>
      <c r="Q6" s="162"/>
      <c r="R6" s="162"/>
      <c r="S6" s="163"/>
    </row>
    <row r="7" spans="2:19" ht="15.75" customHeight="1" x14ac:dyDescent="0.35">
      <c r="B7" s="622" t="s">
        <v>536</v>
      </c>
      <c r="C7" s="624"/>
      <c r="D7" s="624"/>
      <c r="E7" s="624"/>
      <c r="F7" s="624"/>
      <c r="G7" s="624"/>
      <c r="H7" s="162"/>
      <c r="I7" s="162"/>
      <c r="J7" s="162"/>
      <c r="K7" s="162"/>
      <c r="L7" s="162"/>
      <c r="M7" s="162"/>
      <c r="N7" s="162"/>
      <c r="O7" s="162"/>
      <c r="P7" s="162"/>
      <c r="Q7" s="162"/>
      <c r="R7" s="162"/>
      <c r="S7" s="163"/>
    </row>
    <row r="8" spans="2:19" ht="15.75" customHeight="1" thickBot="1" x14ac:dyDescent="0.4">
      <c r="B8" s="625" t="s">
        <v>897</v>
      </c>
      <c r="C8" s="626"/>
      <c r="D8" s="626"/>
      <c r="E8" s="626"/>
      <c r="F8" s="626"/>
      <c r="G8" s="626"/>
      <c r="H8" s="164"/>
      <c r="I8" s="164"/>
      <c r="J8" s="164"/>
      <c r="K8" s="164"/>
      <c r="L8" s="164"/>
      <c r="M8" s="164"/>
      <c r="N8" s="164"/>
      <c r="O8" s="164"/>
      <c r="P8" s="164"/>
      <c r="Q8" s="164"/>
      <c r="R8" s="164"/>
      <c r="S8" s="165"/>
    </row>
    <row r="10" spans="2:19" ht="21" x14ac:dyDescent="0.5">
      <c r="B10" s="627" t="s">
        <v>189</v>
      </c>
      <c r="C10" s="627"/>
    </row>
    <row r="11" spans="2:19" ht="15" thickBot="1" x14ac:dyDescent="0.4"/>
    <row r="12" spans="2:19" ht="29.5" thickBot="1" x14ac:dyDescent="0.4">
      <c r="B12" s="308" t="s">
        <v>190</v>
      </c>
      <c r="C12" s="309" t="s">
        <v>898</v>
      </c>
    </row>
    <row r="13" spans="2:19" ht="15.75" customHeight="1" thickBot="1" x14ac:dyDescent="0.4">
      <c r="B13" s="308" t="s">
        <v>158</v>
      </c>
      <c r="C13" s="110" t="s">
        <v>899</v>
      </c>
    </row>
    <row r="14" spans="2:19" ht="15.75" customHeight="1" thickBot="1" x14ac:dyDescent="0.4">
      <c r="B14" s="308" t="s">
        <v>537</v>
      </c>
      <c r="C14" s="110" t="s">
        <v>475</v>
      </c>
    </row>
    <row r="15" spans="2:19" ht="15.75" customHeight="1" thickBot="1" x14ac:dyDescent="0.4">
      <c r="B15" s="308" t="s">
        <v>191</v>
      </c>
      <c r="C15" s="110" t="s">
        <v>13</v>
      </c>
    </row>
    <row r="16" spans="2:19" ht="15" thickBot="1" x14ac:dyDescent="0.4">
      <c r="B16" s="308" t="s">
        <v>192</v>
      </c>
      <c r="C16" s="110" t="s">
        <v>480</v>
      </c>
    </row>
    <row r="17" spans="2:19" ht="15" thickBot="1" x14ac:dyDescent="0.4">
      <c r="B17" s="308" t="s">
        <v>193</v>
      </c>
      <c r="C17" s="110" t="s">
        <v>315</v>
      </c>
    </row>
    <row r="18" spans="2:19" ht="15" thickBot="1" x14ac:dyDescent="0.4"/>
    <row r="19" spans="2:19" ht="15" thickBot="1" x14ac:dyDescent="0.4">
      <c r="D19" s="534" t="s">
        <v>194</v>
      </c>
      <c r="E19" s="535"/>
      <c r="F19" s="535"/>
      <c r="G19" s="536"/>
      <c r="H19" s="534" t="s">
        <v>195</v>
      </c>
      <c r="I19" s="535"/>
      <c r="J19" s="535"/>
      <c r="K19" s="536"/>
      <c r="L19" s="534" t="s">
        <v>196</v>
      </c>
      <c r="M19" s="535"/>
      <c r="N19" s="535"/>
      <c r="O19" s="536"/>
      <c r="P19" s="534" t="s">
        <v>197</v>
      </c>
      <c r="Q19" s="535"/>
      <c r="R19" s="535"/>
      <c r="S19" s="536"/>
    </row>
    <row r="20" spans="2:19" ht="45" customHeight="1" thickBot="1" x14ac:dyDescent="0.4">
      <c r="B20" s="537" t="s">
        <v>198</v>
      </c>
      <c r="C20" s="615" t="s">
        <v>900</v>
      </c>
      <c r="D20" s="310"/>
      <c r="E20" s="311" t="s">
        <v>199</v>
      </c>
      <c r="F20" s="312" t="s">
        <v>200</v>
      </c>
      <c r="G20" s="313" t="s">
        <v>201</v>
      </c>
      <c r="H20" s="310"/>
      <c r="I20" s="311" t="s">
        <v>199</v>
      </c>
      <c r="J20" s="312" t="s">
        <v>200</v>
      </c>
      <c r="K20" s="313" t="s">
        <v>201</v>
      </c>
      <c r="L20" s="310"/>
      <c r="M20" s="311" t="s">
        <v>199</v>
      </c>
      <c r="N20" s="312" t="s">
        <v>200</v>
      </c>
      <c r="O20" s="313" t="s">
        <v>201</v>
      </c>
      <c r="P20" s="310"/>
      <c r="Q20" s="311" t="s">
        <v>199</v>
      </c>
      <c r="R20" s="312" t="s">
        <v>200</v>
      </c>
      <c r="S20" s="313" t="s">
        <v>201</v>
      </c>
    </row>
    <row r="21" spans="2:19" ht="40.5" customHeight="1" x14ac:dyDescent="0.35">
      <c r="B21" s="580"/>
      <c r="C21" s="616"/>
      <c r="D21" s="314" t="s">
        <v>202</v>
      </c>
      <c r="E21" s="134">
        <v>0</v>
      </c>
      <c r="F21" s="111">
        <v>0</v>
      </c>
      <c r="G21" s="112">
        <v>0</v>
      </c>
      <c r="H21" s="315" t="s">
        <v>202</v>
      </c>
      <c r="I21" s="136">
        <f>J21+K21</f>
        <v>1137000</v>
      </c>
      <c r="J21" s="113">
        <v>137000</v>
      </c>
      <c r="K21" s="114">
        <v>1000000</v>
      </c>
      <c r="L21" s="314" t="s">
        <v>202</v>
      </c>
      <c r="M21" s="136">
        <f>N21+O21</f>
        <v>350000</v>
      </c>
      <c r="N21" s="113">
        <v>70000</v>
      </c>
      <c r="O21" s="114">
        <v>280000</v>
      </c>
      <c r="P21" s="314" t="s">
        <v>202</v>
      </c>
      <c r="Q21" s="136">
        <f>R21+S21</f>
        <v>729800</v>
      </c>
      <c r="R21" s="113">
        <v>145960</v>
      </c>
      <c r="S21" s="114">
        <f>R21*4</f>
        <v>583840</v>
      </c>
    </row>
    <row r="22" spans="2:19" ht="39.75" customHeight="1" x14ac:dyDescent="0.35">
      <c r="B22" s="580"/>
      <c r="C22" s="616"/>
      <c r="D22" s="316" t="s">
        <v>203</v>
      </c>
      <c r="E22" s="115">
        <v>0</v>
      </c>
      <c r="F22" s="115">
        <v>0</v>
      </c>
      <c r="G22" s="116">
        <v>0</v>
      </c>
      <c r="H22" s="317" t="s">
        <v>203</v>
      </c>
      <c r="I22" s="117">
        <v>0.4</v>
      </c>
      <c r="J22" s="117">
        <v>0.4</v>
      </c>
      <c r="K22" s="118">
        <v>0.4</v>
      </c>
      <c r="L22" s="316" t="s">
        <v>203</v>
      </c>
      <c r="M22" s="117">
        <v>0.25</v>
      </c>
      <c r="N22" s="117">
        <v>0.25</v>
      </c>
      <c r="O22" s="118">
        <v>0.25</v>
      </c>
      <c r="P22" s="316" t="s">
        <v>203</v>
      </c>
      <c r="Q22" s="117">
        <v>0.25</v>
      </c>
      <c r="R22" s="117">
        <v>0.25</v>
      </c>
      <c r="S22" s="118">
        <v>0.25</v>
      </c>
    </row>
    <row r="23" spans="2:19" ht="37.5" customHeight="1" x14ac:dyDescent="0.35">
      <c r="B23" s="538"/>
      <c r="C23" s="617"/>
      <c r="D23" s="316" t="s">
        <v>204</v>
      </c>
      <c r="E23" s="115">
        <v>0</v>
      </c>
      <c r="F23" s="115">
        <v>0</v>
      </c>
      <c r="G23" s="116">
        <v>0</v>
      </c>
      <c r="H23" s="317" t="s">
        <v>204</v>
      </c>
      <c r="I23" s="117">
        <v>0.2</v>
      </c>
      <c r="J23" s="117">
        <v>0.2</v>
      </c>
      <c r="K23" s="118">
        <v>0.2</v>
      </c>
      <c r="L23" s="316" t="s">
        <v>204</v>
      </c>
      <c r="M23" s="117">
        <v>0.11</v>
      </c>
      <c r="N23" s="117">
        <v>0.11</v>
      </c>
      <c r="O23" s="118">
        <v>0.11</v>
      </c>
      <c r="P23" s="316" t="s">
        <v>204</v>
      </c>
      <c r="Q23" s="117">
        <v>0.11</v>
      </c>
      <c r="R23" s="117">
        <v>0.11</v>
      </c>
      <c r="S23" s="118">
        <v>0.11</v>
      </c>
    </row>
    <row r="24" spans="2:19" ht="15" thickBot="1" x14ac:dyDescent="0.4">
      <c r="B24" s="318"/>
      <c r="C24" s="318"/>
      <c r="Q24" s="119"/>
      <c r="R24" s="119"/>
      <c r="S24" s="119"/>
    </row>
    <row r="25" spans="2:19" ht="30" customHeight="1" thickBot="1" x14ac:dyDescent="0.4">
      <c r="B25" s="318"/>
      <c r="C25" s="318"/>
      <c r="D25" s="534" t="s">
        <v>194</v>
      </c>
      <c r="E25" s="535"/>
      <c r="F25" s="535"/>
      <c r="G25" s="536"/>
      <c r="H25" s="534" t="s">
        <v>195</v>
      </c>
      <c r="I25" s="535"/>
      <c r="J25" s="535"/>
      <c r="K25" s="536"/>
      <c r="L25" s="534" t="s">
        <v>196</v>
      </c>
      <c r="M25" s="535"/>
      <c r="N25" s="535"/>
      <c r="O25" s="536"/>
      <c r="P25" s="534" t="s">
        <v>197</v>
      </c>
      <c r="Q25" s="535"/>
      <c r="R25" s="535"/>
      <c r="S25" s="536"/>
    </row>
    <row r="26" spans="2:19" ht="47.25" customHeight="1" x14ac:dyDescent="0.35">
      <c r="B26" s="537" t="s">
        <v>205</v>
      </c>
      <c r="C26" s="537" t="s">
        <v>206</v>
      </c>
      <c r="D26" s="595" t="s">
        <v>207</v>
      </c>
      <c r="E26" s="596"/>
      <c r="F26" s="319" t="s">
        <v>208</v>
      </c>
      <c r="G26" s="320" t="s">
        <v>209</v>
      </c>
      <c r="H26" s="595" t="s">
        <v>207</v>
      </c>
      <c r="I26" s="596"/>
      <c r="J26" s="319" t="s">
        <v>208</v>
      </c>
      <c r="K26" s="320" t="s">
        <v>209</v>
      </c>
      <c r="L26" s="595" t="s">
        <v>207</v>
      </c>
      <c r="M26" s="596"/>
      <c r="N26" s="319" t="s">
        <v>208</v>
      </c>
      <c r="O26" s="320" t="s">
        <v>209</v>
      </c>
      <c r="P26" s="595" t="s">
        <v>207</v>
      </c>
      <c r="Q26" s="596"/>
      <c r="R26" s="319" t="s">
        <v>208</v>
      </c>
      <c r="S26" s="320" t="s">
        <v>209</v>
      </c>
    </row>
    <row r="27" spans="2:19" ht="51" customHeight="1" x14ac:dyDescent="0.35">
      <c r="B27" s="580"/>
      <c r="C27" s="580"/>
      <c r="D27" s="321" t="s">
        <v>202</v>
      </c>
      <c r="E27" s="120">
        <v>0</v>
      </c>
      <c r="F27" s="603"/>
      <c r="G27" s="605"/>
      <c r="H27" s="321"/>
      <c r="I27" s="121"/>
      <c r="J27" s="599"/>
      <c r="K27" s="601"/>
      <c r="L27" s="321"/>
      <c r="M27" s="121"/>
      <c r="N27" s="599"/>
      <c r="O27" s="601"/>
      <c r="P27" s="321"/>
      <c r="Q27" s="121"/>
      <c r="R27" s="599"/>
      <c r="S27" s="601"/>
    </row>
    <row r="28" spans="2:19" ht="51" customHeight="1" x14ac:dyDescent="0.35">
      <c r="B28" s="538"/>
      <c r="C28" s="538"/>
      <c r="D28" s="322"/>
      <c r="E28" s="122"/>
      <c r="F28" s="604"/>
      <c r="G28" s="606"/>
      <c r="H28" s="322"/>
      <c r="I28" s="123"/>
      <c r="J28" s="600"/>
      <c r="K28" s="602"/>
      <c r="L28" s="322"/>
      <c r="M28" s="123"/>
      <c r="N28" s="600"/>
      <c r="O28" s="602"/>
      <c r="P28" s="322"/>
      <c r="Q28" s="123"/>
      <c r="R28" s="600"/>
      <c r="S28" s="602"/>
    </row>
    <row r="29" spans="2:19" ht="33.75" customHeight="1" x14ac:dyDescent="0.35">
      <c r="B29" s="531" t="s">
        <v>211</v>
      </c>
      <c r="C29" s="542" t="s">
        <v>212</v>
      </c>
      <c r="D29" s="323" t="s">
        <v>213</v>
      </c>
      <c r="E29" s="324" t="s">
        <v>193</v>
      </c>
      <c r="F29" s="324" t="s">
        <v>214</v>
      </c>
      <c r="G29" s="325" t="s">
        <v>215</v>
      </c>
      <c r="H29" s="323" t="s">
        <v>213</v>
      </c>
      <c r="I29" s="324" t="s">
        <v>193</v>
      </c>
      <c r="J29" s="324" t="s">
        <v>214</v>
      </c>
      <c r="K29" s="325" t="s">
        <v>215</v>
      </c>
      <c r="L29" s="323" t="s">
        <v>213</v>
      </c>
      <c r="M29" s="324" t="s">
        <v>193</v>
      </c>
      <c r="N29" s="324" t="s">
        <v>214</v>
      </c>
      <c r="O29" s="325" t="s">
        <v>215</v>
      </c>
      <c r="P29" s="323" t="s">
        <v>213</v>
      </c>
      <c r="Q29" s="324" t="s">
        <v>193</v>
      </c>
      <c r="R29" s="324" t="s">
        <v>214</v>
      </c>
      <c r="S29" s="325" t="s">
        <v>215</v>
      </c>
    </row>
    <row r="30" spans="2:19" ht="30" customHeight="1" x14ac:dyDescent="0.35">
      <c r="B30" s="532"/>
      <c r="C30" s="543"/>
      <c r="D30" s="124"/>
      <c r="E30" s="125"/>
      <c r="F30" s="125"/>
      <c r="G30" s="126"/>
      <c r="H30" s="127"/>
      <c r="I30" s="128"/>
      <c r="J30" s="127"/>
      <c r="K30" s="129"/>
      <c r="L30" s="127"/>
      <c r="M30" s="128"/>
      <c r="N30" s="127"/>
      <c r="O30" s="129"/>
      <c r="P30" s="127"/>
      <c r="Q30" s="128"/>
      <c r="R30" s="127"/>
      <c r="S30" s="129"/>
    </row>
    <row r="31" spans="2:19" ht="36.75" hidden="1" customHeight="1" outlineLevel="1" x14ac:dyDescent="0.35">
      <c r="B31" s="532"/>
      <c r="C31" s="543"/>
      <c r="D31" s="323" t="s">
        <v>213</v>
      </c>
      <c r="E31" s="324" t="s">
        <v>193</v>
      </c>
      <c r="F31" s="324" t="s">
        <v>214</v>
      </c>
      <c r="G31" s="325" t="s">
        <v>215</v>
      </c>
      <c r="H31" s="323" t="s">
        <v>213</v>
      </c>
      <c r="I31" s="324" t="s">
        <v>193</v>
      </c>
      <c r="J31" s="324" t="s">
        <v>214</v>
      </c>
      <c r="K31" s="325" t="s">
        <v>215</v>
      </c>
      <c r="L31" s="323" t="s">
        <v>213</v>
      </c>
      <c r="M31" s="324" t="s">
        <v>193</v>
      </c>
      <c r="N31" s="324" t="s">
        <v>214</v>
      </c>
      <c r="O31" s="325" t="s">
        <v>215</v>
      </c>
      <c r="P31" s="323" t="s">
        <v>213</v>
      </c>
      <c r="Q31" s="324" t="s">
        <v>193</v>
      </c>
      <c r="R31" s="324" t="s">
        <v>214</v>
      </c>
      <c r="S31" s="325" t="s">
        <v>215</v>
      </c>
    </row>
    <row r="32" spans="2:19" ht="30" hidden="1" customHeight="1" outlineLevel="1" x14ac:dyDescent="0.35">
      <c r="B32" s="532"/>
      <c r="C32" s="543"/>
      <c r="D32" s="124"/>
      <c r="E32" s="125"/>
      <c r="F32" s="125"/>
      <c r="G32" s="126"/>
      <c r="H32" s="127"/>
      <c r="I32" s="128"/>
      <c r="J32" s="127"/>
      <c r="K32" s="129"/>
      <c r="L32" s="127"/>
      <c r="M32" s="128"/>
      <c r="N32" s="127"/>
      <c r="O32" s="129"/>
      <c r="P32" s="127"/>
      <c r="Q32" s="128"/>
      <c r="R32" s="127"/>
      <c r="S32" s="129"/>
    </row>
    <row r="33" spans="2:19" ht="36" hidden="1" customHeight="1" outlineLevel="1" x14ac:dyDescent="0.35">
      <c r="B33" s="532"/>
      <c r="C33" s="543"/>
      <c r="D33" s="323" t="s">
        <v>213</v>
      </c>
      <c r="E33" s="324" t="s">
        <v>193</v>
      </c>
      <c r="F33" s="324" t="s">
        <v>214</v>
      </c>
      <c r="G33" s="325" t="s">
        <v>215</v>
      </c>
      <c r="H33" s="323" t="s">
        <v>213</v>
      </c>
      <c r="I33" s="324" t="s">
        <v>193</v>
      </c>
      <c r="J33" s="324" t="s">
        <v>214</v>
      </c>
      <c r="K33" s="325" t="s">
        <v>215</v>
      </c>
      <c r="L33" s="323" t="s">
        <v>213</v>
      </c>
      <c r="M33" s="324" t="s">
        <v>193</v>
      </c>
      <c r="N33" s="324" t="s">
        <v>214</v>
      </c>
      <c r="O33" s="325" t="s">
        <v>215</v>
      </c>
      <c r="P33" s="323" t="s">
        <v>213</v>
      </c>
      <c r="Q33" s="324" t="s">
        <v>193</v>
      </c>
      <c r="R33" s="324" t="s">
        <v>214</v>
      </c>
      <c r="S33" s="325" t="s">
        <v>215</v>
      </c>
    </row>
    <row r="34" spans="2:19" ht="30" hidden="1" customHeight="1" outlineLevel="1" x14ac:dyDescent="0.35">
      <c r="B34" s="532"/>
      <c r="C34" s="543"/>
      <c r="D34" s="124"/>
      <c r="E34" s="125"/>
      <c r="F34" s="125"/>
      <c r="G34" s="126"/>
      <c r="H34" s="127"/>
      <c r="I34" s="128"/>
      <c r="J34" s="127"/>
      <c r="K34" s="129"/>
      <c r="L34" s="127"/>
      <c r="M34" s="128"/>
      <c r="N34" s="127"/>
      <c r="O34" s="129"/>
      <c r="P34" s="127"/>
      <c r="Q34" s="128"/>
      <c r="R34" s="127"/>
      <c r="S34" s="129"/>
    </row>
    <row r="35" spans="2:19" ht="39" hidden="1" customHeight="1" outlineLevel="1" x14ac:dyDescent="0.35">
      <c r="B35" s="532"/>
      <c r="C35" s="543"/>
      <c r="D35" s="323" t="s">
        <v>213</v>
      </c>
      <c r="E35" s="324" t="s">
        <v>193</v>
      </c>
      <c r="F35" s="324" t="s">
        <v>214</v>
      </c>
      <c r="G35" s="325" t="s">
        <v>215</v>
      </c>
      <c r="H35" s="323" t="s">
        <v>213</v>
      </c>
      <c r="I35" s="324" t="s">
        <v>193</v>
      </c>
      <c r="J35" s="324" t="s">
        <v>214</v>
      </c>
      <c r="K35" s="325" t="s">
        <v>215</v>
      </c>
      <c r="L35" s="323" t="s">
        <v>213</v>
      </c>
      <c r="M35" s="324" t="s">
        <v>193</v>
      </c>
      <c r="N35" s="324" t="s">
        <v>214</v>
      </c>
      <c r="O35" s="325" t="s">
        <v>215</v>
      </c>
      <c r="P35" s="323" t="s">
        <v>213</v>
      </c>
      <c r="Q35" s="324" t="s">
        <v>193</v>
      </c>
      <c r="R35" s="324" t="s">
        <v>214</v>
      </c>
      <c r="S35" s="325" t="s">
        <v>215</v>
      </c>
    </row>
    <row r="36" spans="2:19" ht="30" hidden="1" customHeight="1" outlineLevel="1" x14ac:dyDescent="0.35">
      <c r="B36" s="532"/>
      <c r="C36" s="543"/>
      <c r="D36" s="124"/>
      <c r="E36" s="125"/>
      <c r="F36" s="125"/>
      <c r="G36" s="126"/>
      <c r="H36" s="127"/>
      <c r="I36" s="128"/>
      <c r="J36" s="127"/>
      <c r="K36" s="129"/>
      <c r="L36" s="127"/>
      <c r="M36" s="128"/>
      <c r="N36" s="127"/>
      <c r="O36" s="129"/>
      <c r="P36" s="127"/>
      <c r="Q36" s="128"/>
      <c r="R36" s="127"/>
      <c r="S36" s="129"/>
    </row>
    <row r="37" spans="2:19" ht="36.75" hidden="1" customHeight="1" outlineLevel="1" x14ac:dyDescent="0.35">
      <c r="B37" s="532"/>
      <c r="C37" s="543"/>
      <c r="D37" s="323" t="s">
        <v>213</v>
      </c>
      <c r="E37" s="324" t="s">
        <v>193</v>
      </c>
      <c r="F37" s="324" t="s">
        <v>214</v>
      </c>
      <c r="G37" s="325" t="s">
        <v>215</v>
      </c>
      <c r="H37" s="323" t="s">
        <v>213</v>
      </c>
      <c r="I37" s="324" t="s">
        <v>193</v>
      </c>
      <c r="J37" s="324" t="s">
        <v>214</v>
      </c>
      <c r="K37" s="325" t="s">
        <v>215</v>
      </c>
      <c r="L37" s="323" t="s">
        <v>213</v>
      </c>
      <c r="M37" s="324" t="s">
        <v>193</v>
      </c>
      <c r="N37" s="324" t="s">
        <v>214</v>
      </c>
      <c r="O37" s="325" t="s">
        <v>215</v>
      </c>
      <c r="P37" s="323" t="s">
        <v>213</v>
      </c>
      <c r="Q37" s="324" t="s">
        <v>193</v>
      </c>
      <c r="R37" s="324" t="s">
        <v>214</v>
      </c>
      <c r="S37" s="325" t="s">
        <v>215</v>
      </c>
    </row>
    <row r="38" spans="2:19" ht="30" hidden="1" customHeight="1" outlineLevel="1" x14ac:dyDescent="0.35">
      <c r="B38" s="533"/>
      <c r="C38" s="544"/>
      <c r="D38" s="124"/>
      <c r="E38" s="125"/>
      <c r="F38" s="125"/>
      <c r="G38" s="126"/>
      <c r="H38" s="127"/>
      <c r="I38" s="128"/>
      <c r="J38" s="127"/>
      <c r="K38" s="129"/>
      <c r="L38" s="127"/>
      <c r="M38" s="128"/>
      <c r="N38" s="127"/>
      <c r="O38" s="129"/>
      <c r="P38" s="127"/>
      <c r="Q38" s="128"/>
      <c r="R38" s="127"/>
      <c r="S38" s="129"/>
    </row>
    <row r="39" spans="2:19" ht="30" customHeight="1" collapsed="1" x14ac:dyDescent="0.35">
      <c r="B39" s="531" t="s">
        <v>216</v>
      </c>
      <c r="C39" s="531" t="s">
        <v>901</v>
      </c>
      <c r="D39" s="324" t="s">
        <v>217</v>
      </c>
      <c r="E39" s="324" t="s">
        <v>218</v>
      </c>
      <c r="F39" s="312" t="s">
        <v>219</v>
      </c>
      <c r="G39" s="130"/>
      <c r="H39" s="324" t="s">
        <v>217</v>
      </c>
      <c r="I39" s="324" t="s">
        <v>218</v>
      </c>
      <c r="J39" s="312" t="s">
        <v>219</v>
      </c>
      <c r="K39" s="131"/>
      <c r="L39" s="324" t="s">
        <v>217</v>
      </c>
      <c r="M39" s="324" t="s">
        <v>218</v>
      </c>
      <c r="N39" s="312" t="s">
        <v>219</v>
      </c>
      <c r="O39" s="131"/>
      <c r="P39" s="324" t="s">
        <v>217</v>
      </c>
      <c r="Q39" s="324" t="s">
        <v>218</v>
      </c>
      <c r="R39" s="312" t="s">
        <v>219</v>
      </c>
      <c r="S39" s="131"/>
    </row>
    <row r="40" spans="2:19" ht="30" customHeight="1" x14ac:dyDescent="0.35">
      <c r="B40" s="532"/>
      <c r="C40" s="532"/>
      <c r="D40" s="613"/>
      <c r="E40" s="613"/>
      <c r="F40" s="312"/>
      <c r="G40" s="132"/>
      <c r="H40" s="611"/>
      <c r="I40" s="611"/>
      <c r="J40" s="312"/>
      <c r="K40" s="133"/>
      <c r="L40" s="611"/>
      <c r="M40" s="611"/>
      <c r="N40" s="312"/>
      <c r="O40" s="133"/>
      <c r="P40" s="611"/>
      <c r="Q40" s="611"/>
      <c r="R40" s="312" t="s">
        <v>220</v>
      </c>
      <c r="S40" s="133"/>
    </row>
    <row r="41" spans="2:19" ht="30" customHeight="1" x14ac:dyDescent="0.35">
      <c r="B41" s="532"/>
      <c r="C41" s="532"/>
      <c r="D41" s="614"/>
      <c r="E41" s="614"/>
      <c r="F41" s="312"/>
      <c r="G41" s="126">
        <v>0</v>
      </c>
      <c r="H41" s="612"/>
      <c r="I41" s="612"/>
      <c r="J41" s="312"/>
      <c r="K41" s="129"/>
      <c r="L41" s="612"/>
      <c r="M41" s="612"/>
      <c r="N41" s="312"/>
      <c r="O41" s="129"/>
      <c r="P41" s="612"/>
      <c r="Q41" s="612"/>
      <c r="R41" s="312" t="s">
        <v>221</v>
      </c>
      <c r="S41" s="129"/>
    </row>
    <row r="42" spans="2:19" ht="30" hidden="1" customHeight="1" outlineLevel="1" x14ac:dyDescent="0.35">
      <c r="B42" s="532"/>
      <c r="C42" s="532"/>
      <c r="D42" s="324" t="s">
        <v>217</v>
      </c>
      <c r="E42" s="324" t="s">
        <v>218</v>
      </c>
      <c r="F42" s="312" t="s">
        <v>219</v>
      </c>
      <c r="G42" s="130"/>
      <c r="H42" s="324" t="s">
        <v>217</v>
      </c>
      <c r="I42" s="324" t="s">
        <v>218</v>
      </c>
      <c r="J42" s="312" t="s">
        <v>219</v>
      </c>
      <c r="K42" s="131"/>
      <c r="L42" s="324" t="s">
        <v>217</v>
      </c>
      <c r="M42" s="324" t="s">
        <v>218</v>
      </c>
      <c r="N42" s="312" t="s">
        <v>219</v>
      </c>
      <c r="O42" s="131"/>
      <c r="P42" s="324" t="s">
        <v>217</v>
      </c>
      <c r="Q42" s="324" t="s">
        <v>218</v>
      </c>
      <c r="R42" s="312" t="s">
        <v>219</v>
      </c>
      <c r="S42" s="131"/>
    </row>
    <row r="43" spans="2:19" ht="30" hidden="1" customHeight="1" outlineLevel="1" x14ac:dyDescent="0.35">
      <c r="B43" s="532"/>
      <c r="C43" s="532"/>
      <c r="D43" s="613"/>
      <c r="E43" s="613"/>
      <c r="F43" s="312" t="s">
        <v>220</v>
      </c>
      <c r="G43" s="132"/>
      <c r="H43" s="611"/>
      <c r="I43" s="611"/>
      <c r="J43" s="312" t="s">
        <v>220</v>
      </c>
      <c r="K43" s="133"/>
      <c r="L43" s="611"/>
      <c r="M43" s="611"/>
      <c r="N43" s="312" t="s">
        <v>220</v>
      </c>
      <c r="O43" s="133"/>
      <c r="P43" s="611"/>
      <c r="Q43" s="611"/>
      <c r="R43" s="312" t="s">
        <v>220</v>
      </c>
      <c r="S43" s="133"/>
    </row>
    <row r="44" spans="2:19" ht="30" hidden="1" customHeight="1" outlineLevel="1" x14ac:dyDescent="0.35">
      <c r="B44" s="532"/>
      <c r="C44" s="532"/>
      <c r="D44" s="614"/>
      <c r="E44" s="614"/>
      <c r="F44" s="312" t="s">
        <v>221</v>
      </c>
      <c r="G44" s="126"/>
      <c r="H44" s="612"/>
      <c r="I44" s="612"/>
      <c r="J44" s="312" t="s">
        <v>221</v>
      </c>
      <c r="K44" s="129"/>
      <c r="L44" s="612"/>
      <c r="M44" s="612"/>
      <c r="N44" s="312" t="s">
        <v>221</v>
      </c>
      <c r="O44" s="129"/>
      <c r="P44" s="612"/>
      <c r="Q44" s="612"/>
      <c r="R44" s="312" t="s">
        <v>221</v>
      </c>
      <c r="S44" s="129"/>
    </row>
    <row r="45" spans="2:19" ht="30" hidden="1" customHeight="1" outlineLevel="1" x14ac:dyDescent="0.35">
      <c r="B45" s="532"/>
      <c r="C45" s="532"/>
      <c r="D45" s="324" t="s">
        <v>217</v>
      </c>
      <c r="E45" s="324" t="s">
        <v>218</v>
      </c>
      <c r="F45" s="312" t="s">
        <v>219</v>
      </c>
      <c r="G45" s="130"/>
      <c r="H45" s="324" t="s">
        <v>217</v>
      </c>
      <c r="I45" s="324" t="s">
        <v>218</v>
      </c>
      <c r="J45" s="312" t="s">
        <v>219</v>
      </c>
      <c r="K45" s="131"/>
      <c r="L45" s="324" t="s">
        <v>217</v>
      </c>
      <c r="M45" s="324" t="s">
        <v>218</v>
      </c>
      <c r="N45" s="312" t="s">
        <v>219</v>
      </c>
      <c r="O45" s="131"/>
      <c r="P45" s="324" t="s">
        <v>217</v>
      </c>
      <c r="Q45" s="324" t="s">
        <v>218</v>
      </c>
      <c r="R45" s="312" t="s">
        <v>219</v>
      </c>
      <c r="S45" s="131"/>
    </row>
    <row r="46" spans="2:19" ht="30" hidden="1" customHeight="1" outlineLevel="1" x14ac:dyDescent="0.35">
      <c r="B46" s="532"/>
      <c r="C46" s="532"/>
      <c r="D46" s="613"/>
      <c r="E46" s="613"/>
      <c r="F46" s="312" t="s">
        <v>220</v>
      </c>
      <c r="G46" s="132"/>
      <c r="H46" s="611"/>
      <c r="I46" s="611"/>
      <c r="J46" s="312" t="s">
        <v>220</v>
      </c>
      <c r="K46" s="133"/>
      <c r="L46" s="611"/>
      <c r="M46" s="611"/>
      <c r="N46" s="312" t="s">
        <v>220</v>
      </c>
      <c r="O46" s="133"/>
      <c r="P46" s="611"/>
      <c r="Q46" s="611"/>
      <c r="R46" s="312" t="s">
        <v>220</v>
      </c>
      <c r="S46" s="133"/>
    </row>
    <row r="47" spans="2:19" ht="30" hidden="1" customHeight="1" outlineLevel="1" x14ac:dyDescent="0.35">
      <c r="B47" s="532"/>
      <c r="C47" s="532"/>
      <c r="D47" s="614"/>
      <c r="E47" s="614"/>
      <c r="F47" s="312" t="s">
        <v>221</v>
      </c>
      <c r="G47" s="126"/>
      <c r="H47" s="612"/>
      <c r="I47" s="612"/>
      <c r="J47" s="312" t="s">
        <v>221</v>
      </c>
      <c r="K47" s="129"/>
      <c r="L47" s="612"/>
      <c r="M47" s="612"/>
      <c r="N47" s="312" t="s">
        <v>221</v>
      </c>
      <c r="O47" s="129"/>
      <c r="P47" s="612"/>
      <c r="Q47" s="612"/>
      <c r="R47" s="312" t="s">
        <v>221</v>
      </c>
      <c r="S47" s="129"/>
    </row>
    <row r="48" spans="2:19" ht="30" hidden="1" customHeight="1" outlineLevel="1" x14ac:dyDescent="0.35">
      <c r="B48" s="532"/>
      <c r="C48" s="532"/>
      <c r="D48" s="324" t="s">
        <v>217</v>
      </c>
      <c r="E48" s="324" t="s">
        <v>218</v>
      </c>
      <c r="F48" s="312" t="s">
        <v>219</v>
      </c>
      <c r="G48" s="130"/>
      <c r="H48" s="324" t="s">
        <v>217</v>
      </c>
      <c r="I48" s="324" t="s">
        <v>218</v>
      </c>
      <c r="J48" s="312" t="s">
        <v>219</v>
      </c>
      <c r="K48" s="131"/>
      <c r="L48" s="324" t="s">
        <v>217</v>
      </c>
      <c r="M48" s="324" t="s">
        <v>218</v>
      </c>
      <c r="N48" s="312" t="s">
        <v>219</v>
      </c>
      <c r="O48" s="131"/>
      <c r="P48" s="324" t="s">
        <v>217</v>
      </c>
      <c r="Q48" s="324" t="s">
        <v>218</v>
      </c>
      <c r="R48" s="312" t="s">
        <v>219</v>
      </c>
      <c r="S48" s="131"/>
    </row>
    <row r="49" spans="2:19" ht="30" hidden="1" customHeight="1" outlineLevel="1" x14ac:dyDescent="0.35">
      <c r="B49" s="532"/>
      <c r="C49" s="532"/>
      <c r="D49" s="613"/>
      <c r="E49" s="613"/>
      <c r="F49" s="312" t="s">
        <v>220</v>
      </c>
      <c r="G49" s="132"/>
      <c r="H49" s="611"/>
      <c r="I49" s="611"/>
      <c r="J49" s="312" t="s">
        <v>220</v>
      </c>
      <c r="K49" s="133"/>
      <c r="L49" s="611"/>
      <c r="M49" s="611"/>
      <c r="N49" s="312" t="s">
        <v>220</v>
      </c>
      <c r="O49" s="133"/>
      <c r="P49" s="611"/>
      <c r="Q49" s="611"/>
      <c r="R49" s="312" t="s">
        <v>220</v>
      </c>
      <c r="S49" s="133"/>
    </row>
    <row r="50" spans="2:19" ht="30" hidden="1" customHeight="1" outlineLevel="1" x14ac:dyDescent="0.35">
      <c r="B50" s="533"/>
      <c r="C50" s="533"/>
      <c r="D50" s="614"/>
      <c r="E50" s="614"/>
      <c r="F50" s="312" t="s">
        <v>221</v>
      </c>
      <c r="G50" s="126"/>
      <c r="H50" s="612"/>
      <c r="I50" s="612"/>
      <c r="J50" s="312" t="s">
        <v>221</v>
      </c>
      <c r="K50" s="129"/>
      <c r="L50" s="612"/>
      <c r="M50" s="612"/>
      <c r="N50" s="312" t="s">
        <v>221</v>
      </c>
      <c r="O50" s="129"/>
      <c r="P50" s="612"/>
      <c r="Q50" s="612"/>
      <c r="R50" s="312" t="s">
        <v>221</v>
      </c>
      <c r="S50" s="129"/>
    </row>
    <row r="51" spans="2:19" ht="30" customHeight="1" collapsed="1" thickBot="1" x14ac:dyDescent="0.4">
      <c r="C51" s="230"/>
    </row>
    <row r="52" spans="2:19" ht="30" customHeight="1" thickBot="1" x14ac:dyDescent="0.4">
      <c r="D52" s="534" t="s">
        <v>194</v>
      </c>
      <c r="E52" s="535"/>
      <c r="F52" s="535"/>
      <c r="G52" s="536"/>
      <c r="H52" s="534" t="s">
        <v>195</v>
      </c>
      <c r="I52" s="535"/>
      <c r="J52" s="535"/>
      <c r="K52" s="536"/>
      <c r="L52" s="534" t="s">
        <v>196</v>
      </c>
      <c r="M52" s="535"/>
      <c r="N52" s="535"/>
      <c r="O52" s="536"/>
      <c r="P52" s="534" t="s">
        <v>197</v>
      </c>
      <c r="Q52" s="535"/>
      <c r="R52" s="535"/>
      <c r="S52" s="536"/>
    </row>
    <row r="53" spans="2:19" ht="30" customHeight="1" x14ac:dyDescent="0.35">
      <c r="B53" s="537" t="s">
        <v>222</v>
      </c>
      <c r="C53" s="537" t="s">
        <v>223</v>
      </c>
      <c r="D53" s="539" t="s">
        <v>224</v>
      </c>
      <c r="E53" s="570"/>
      <c r="F53" s="326" t="s">
        <v>193</v>
      </c>
      <c r="G53" s="327" t="s">
        <v>225</v>
      </c>
      <c r="H53" s="539" t="s">
        <v>224</v>
      </c>
      <c r="I53" s="570"/>
      <c r="J53" s="326" t="s">
        <v>193</v>
      </c>
      <c r="K53" s="327" t="s">
        <v>225</v>
      </c>
      <c r="L53" s="539" t="s">
        <v>224</v>
      </c>
      <c r="M53" s="570"/>
      <c r="N53" s="326" t="s">
        <v>193</v>
      </c>
      <c r="O53" s="327" t="s">
        <v>225</v>
      </c>
      <c r="P53" s="539" t="s">
        <v>224</v>
      </c>
      <c r="Q53" s="570"/>
      <c r="R53" s="326" t="s">
        <v>193</v>
      </c>
      <c r="S53" s="327" t="s">
        <v>225</v>
      </c>
    </row>
    <row r="54" spans="2:19" ht="45" customHeight="1" x14ac:dyDescent="0.35">
      <c r="B54" s="580"/>
      <c r="C54" s="580"/>
      <c r="D54" s="321" t="s">
        <v>202</v>
      </c>
      <c r="E54" s="120">
        <v>0</v>
      </c>
      <c r="F54" s="603" t="s">
        <v>370</v>
      </c>
      <c r="G54" s="605" t="s">
        <v>395</v>
      </c>
      <c r="H54" s="321" t="s">
        <v>202</v>
      </c>
      <c r="I54" s="121">
        <v>300</v>
      </c>
      <c r="J54" s="599" t="s">
        <v>315</v>
      </c>
      <c r="K54" s="601" t="s">
        <v>373</v>
      </c>
      <c r="L54" s="321" t="s">
        <v>202</v>
      </c>
      <c r="M54" s="121">
        <v>180</v>
      </c>
      <c r="N54" s="599" t="s">
        <v>370</v>
      </c>
      <c r="O54" s="601" t="s">
        <v>373</v>
      </c>
      <c r="P54" s="321" t="s">
        <v>202</v>
      </c>
      <c r="Q54" s="121">
        <v>440</v>
      </c>
      <c r="R54" s="599" t="s">
        <v>354</v>
      </c>
      <c r="S54" s="601" t="s">
        <v>373</v>
      </c>
    </row>
    <row r="55" spans="2:19" ht="45" customHeight="1" x14ac:dyDescent="0.35">
      <c r="B55" s="538"/>
      <c r="C55" s="538"/>
      <c r="D55" s="322" t="s">
        <v>210</v>
      </c>
      <c r="E55" s="122">
        <v>0</v>
      </c>
      <c r="F55" s="604"/>
      <c r="G55" s="606"/>
      <c r="H55" s="322" t="s">
        <v>210</v>
      </c>
      <c r="I55" s="123">
        <v>0.4</v>
      </c>
      <c r="J55" s="600"/>
      <c r="K55" s="602"/>
      <c r="L55" s="322" t="s">
        <v>210</v>
      </c>
      <c r="M55" s="123">
        <v>0.35</v>
      </c>
      <c r="N55" s="600"/>
      <c r="O55" s="602"/>
      <c r="P55" s="322" t="s">
        <v>210</v>
      </c>
      <c r="Q55" s="123">
        <v>0.35</v>
      </c>
      <c r="R55" s="600"/>
      <c r="S55" s="602"/>
    </row>
    <row r="56" spans="2:19" ht="30" customHeight="1" x14ac:dyDescent="0.35">
      <c r="B56" s="531" t="s">
        <v>226</v>
      </c>
      <c r="C56" s="531" t="s">
        <v>227</v>
      </c>
      <c r="D56" s="324" t="s">
        <v>228</v>
      </c>
      <c r="E56" s="328" t="s">
        <v>229</v>
      </c>
      <c r="F56" s="519" t="s">
        <v>230</v>
      </c>
      <c r="G56" s="581"/>
      <c r="H56" s="324" t="s">
        <v>228</v>
      </c>
      <c r="I56" s="328" t="s">
        <v>229</v>
      </c>
      <c r="J56" s="519" t="s">
        <v>230</v>
      </c>
      <c r="K56" s="581"/>
      <c r="L56" s="324" t="s">
        <v>228</v>
      </c>
      <c r="M56" s="328" t="s">
        <v>229</v>
      </c>
      <c r="N56" s="519" t="s">
        <v>230</v>
      </c>
      <c r="O56" s="581"/>
      <c r="P56" s="324" t="s">
        <v>228</v>
      </c>
      <c r="Q56" s="328" t="s">
        <v>229</v>
      </c>
      <c r="R56" s="519" t="s">
        <v>230</v>
      </c>
      <c r="S56" s="581"/>
    </row>
    <row r="57" spans="2:19" ht="30" customHeight="1" x14ac:dyDescent="0.35">
      <c r="B57" s="532"/>
      <c r="C57" s="533"/>
      <c r="D57" s="134">
        <v>0</v>
      </c>
      <c r="E57" s="135">
        <v>0</v>
      </c>
      <c r="F57" s="607" t="s">
        <v>343</v>
      </c>
      <c r="G57" s="608"/>
      <c r="H57" s="136">
        <v>440</v>
      </c>
      <c r="I57" s="137">
        <v>0.35</v>
      </c>
      <c r="J57" s="609" t="s">
        <v>343</v>
      </c>
      <c r="K57" s="610"/>
      <c r="L57" s="136">
        <v>440</v>
      </c>
      <c r="M57" s="137">
        <v>0.3</v>
      </c>
      <c r="N57" s="609" t="s">
        <v>343</v>
      </c>
      <c r="O57" s="610"/>
      <c r="P57" s="136">
        <v>440</v>
      </c>
      <c r="Q57" s="137">
        <v>0.35</v>
      </c>
      <c r="R57" s="609" t="s">
        <v>343</v>
      </c>
      <c r="S57" s="610"/>
    </row>
    <row r="58" spans="2:19" ht="30" customHeight="1" x14ac:dyDescent="0.35">
      <c r="B58" s="532"/>
      <c r="C58" s="531" t="s">
        <v>231</v>
      </c>
      <c r="D58" s="329" t="s">
        <v>230</v>
      </c>
      <c r="E58" s="330" t="s">
        <v>214</v>
      </c>
      <c r="F58" s="324" t="s">
        <v>193</v>
      </c>
      <c r="G58" s="331" t="s">
        <v>225</v>
      </c>
      <c r="H58" s="329" t="s">
        <v>230</v>
      </c>
      <c r="I58" s="330" t="s">
        <v>214</v>
      </c>
      <c r="J58" s="324" t="s">
        <v>193</v>
      </c>
      <c r="K58" s="331" t="s">
        <v>225</v>
      </c>
      <c r="L58" s="329" t="s">
        <v>230</v>
      </c>
      <c r="M58" s="330" t="s">
        <v>214</v>
      </c>
      <c r="N58" s="324" t="s">
        <v>193</v>
      </c>
      <c r="O58" s="331" t="s">
        <v>225</v>
      </c>
      <c r="P58" s="329" t="s">
        <v>230</v>
      </c>
      <c r="Q58" s="330" t="s">
        <v>214</v>
      </c>
      <c r="R58" s="324" t="s">
        <v>193</v>
      </c>
      <c r="S58" s="331" t="s">
        <v>225</v>
      </c>
    </row>
    <row r="59" spans="2:19" ht="30" customHeight="1" x14ac:dyDescent="0.35">
      <c r="B59" s="533"/>
      <c r="C59" s="598"/>
      <c r="D59" s="138" t="s">
        <v>348</v>
      </c>
      <c r="E59" s="139" t="s">
        <v>365</v>
      </c>
      <c r="F59" s="125" t="s">
        <v>315</v>
      </c>
      <c r="G59" s="140" t="s">
        <v>395</v>
      </c>
      <c r="H59" s="141" t="s">
        <v>348</v>
      </c>
      <c r="I59" s="142" t="s">
        <v>365</v>
      </c>
      <c r="J59" s="127" t="s">
        <v>354</v>
      </c>
      <c r="K59" s="143" t="s">
        <v>381</v>
      </c>
      <c r="L59" s="141" t="s">
        <v>348</v>
      </c>
      <c r="M59" s="142" t="s">
        <v>365</v>
      </c>
      <c r="N59" s="127" t="s">
        <v>354</v>
      </c>
      <c r="O59" s="143" t="s">
        <v>373</v>
      </c>
      <c r="P59" s="141" t="s">
        <v>348</v>
      </c>
      <c r="Q59" s="142" t="s">
        <v>365</v>
      </c>
      <c r="R59" s="127" t="s">
        <v>354</v>
      </c>
      <c r="S59" s="143" t="s">
        <v>373</v>
      </c>
    </row>
    <row r="60" spans="2:19" ht="30" customHeight="1" thickBot="1" x14ac:dyDescent="0.4">
      <c r="B60" s="318"/>
      <c r="C60" s="332"/>
    </row>
    <row r="61" spans="2:19" ht="30" customHeight="1" thickBot="1" x14ac:dyDescent="0.4">
      <c r="B61" s="318"/>
      <c r="C61" s="318"/>
      <c r="D61" s="534" t="s">
        <v>194</v>
      </c>
      <c r="E61" s="535"/>
      <c r="F61" s="535"/>
      <c r="G61" s="535"/>
      <c r="H61" s="534" t="s">
        <v>195</v>
      </c>
      <c r="I61" s="535"/>
      <c r="J61" s="535"/>
      <c r="K61" s="536"/>
      <c r="L61" s="535" t="s">
        <v>196</v>
      </c>
      <c r="M61" s="535"/>
      <c r="N61" s="535"/>
      <c r="O61" s="535"/>
      <c r="P61" s="534" t="s">
        <v>197</v>
      </c>
      <c r="Q61" s="535"/>
      <c r="R61" s="535"/>
      <c r="S61" s="536"/>
    </row>
    <row r="62" spans="2:19" ht="30" customHeight="1" x14ac:dyDescent="0.35">
      <c r="B62" s="537" t="s">
        <v>232</v>
      </c>
      <c r="C62" s="537" t="s">
        <v>233</v>
      </c>
      <c r="D62" s="595" t="s">
        <v>234</v>
      </c>
      <c r="E62" s="596"/>
      <c r="F62" s="539" t="s">
        <v>193</v>
      </c>
      <c r="G62" s="540"/>
      <c r="H62" s="597" t="s">
        <v>234</v>
      </c>
      <c r="I62" s="596"/>
      <c r="J62" s="539" t="s">
        <v>193</v>
      </c>
      <c r="K62" s="541"/>
      <c r="L62" s="597" t="s">
        <v>234</v>
      </c>
      <c r="M62" s="596"/>
      <c r="N62" s="539" t="s">
        <v>193</v>
      </c>
      <c r="O62" s="541"/>
      <c r="P62" s="597" t="s">
        <v>234</v>
      </c>
      <c r="Q62" s="596"/>
      <c r="R62" s="539" t="s">
        <v>193</v>
      </c>
      <c r="S62" s="541"/>
    </row>
    <row r="63" spans="2:19" ht="36.75" customHeight="1" x14ac:dyDescent="0.35">
      <c r="B63" s="538"/>
      <c r="C63" s="538"/>
      <c r="D63" s="592"/>
      <c r="E63" s="593"/>
      <c r="F63" s="557"/>
      <c r="G63" s="594"/>
      <c r="H63" s="588"/>
      <c r="I63" s="589"/>
      <c r="J63" s="577"/>
      <c r="K63" s="578"/>
      <c r="L63" s="588"/>
      <c r="M63" s="589"/>
      <c r="N63" s="577"/>
      <c r="O63" s="578"/>
      <c r="P63" s="588"/>
      <c r="Q63" s="589"/>
      <c r="R63" s="577"/>
      <c r="S63" s="578"/>
    </row>
    <row r="64" spans="2:19" ht="45" customHeight="1" x14ac:dyDescent="0.35">
      <c r="B64" s="531" t="s">
        <v>235</v>
      </c>
      <c r="C64" s="531" t="s">
        <v>902</v>
      </c>
      <c r="D64" s="324" t="s">
        <v>236</v>
      </c>
      <c r="E64" s="324" t="s">
        <v>237</v>
      </c>
      <c r="F64" s="519" t="s">
        <v>238</v>
      </c>
      <c r="G64" s="581"/>
      <c r="H64" s="333" t="s">
        <v>236</v>
      </c>
      <c r="I64" s="324" t="s">
        <v>237</v>
      </c>
      <c r="J64" s="590" t="s">
        <v>238</v>
      </c>
      <c r="K64" s="581"/>
      <c r="L64" s="333" t="s">
        <v>236</v>
      </c>
      <c r="M64" s="324" t="s">
        <v>237</v>
      </c>
      <c r="N64" s="590" t="s">
        <v>238</v>
      </c>
      <c r="O64" s="581"/>
      <c r="P64" s="333" t="s">
        <v>236</v>
      </c>
      <c r="Q64" s="324" t="s">
        <v>237</v>
      </c>
      <c r="R64" s="590" t="s">
        <v>238</v>
      </c>
      <c r="S64" s="581"/>
    </row>
    <row r="65" spans="2:19" ht="27" customHeight="1" x14ac:dyDescent="0.35">
      <c r="B65" s="533"/>
      <c r="C65" s="533"/>
      <c r="D65" s="134"/>
      <c r="E65" s="135"/>
      <c r="F65" s="591"/>
      <c r="G65" s="591"/>
      <c r="H65" s="136"/>
      <c r="I65" s="137"/>
      <c r="J65" s="586"/>
      <c r="K65" s="587"/>
      <c r="L65" s="136"/>
      <c r="M65" s="137"/>
      <c r="N65" s="586"/>
      <c r="O65" s="587"/>
      <c r="P65" s="136"/>
      <c r="Q65" s="137"/>
      <c r="R65" s="586"/>
      <c r="S65" s="587"/>
    </row>
    <row r="66" spans="2:19" ht="33.75" customHeight="1" thickBot="1" x14ac:dyDescent="0.4">
      <c r="B66" s="318"/>
      <c r="C66" s="318"/>
    </row>
    <row r="67" spans="2:19" ht="37.5" customHeight="1" thickBot="1" x14ac:dyDescent="0.4">
      <c r="B67" s="318"/>
      <c r="C67" s="318"/>
      <c r="D67" s="534" t="s">
        <v>194</v>
      </c>
      <c r="E67" s="535"/>
      <c r="F67" s="535"/>
      <c r="G67" s="536"/>
      <c r="H67" s="535" t="s">
        <v>195</v>
      </c>
      <c r="I67" s="535"/>
      <c r="J67" s="535"/>
      <c r="K67" s="536"/>
      <c r="L67" s="535" t="s">
        <v>195</v>
      </c>
      <c r="M67" s="535"/>
      <c r="N67" s="535"/>
      <c r="O67" s="536"/>
      <c r="P67" s="535" t="s">
        <v>195</v>
      </c>
      <c r="Q67" s="535"/>
      <c r="R67" s="535"/>
      <c r="S67" s="536"/>
    </row>
    <row r="68" spans="2:19" ht="37.5" customHeight="1" x14ac:dyDescent="0.35">
      <c r="B68" s="537" t="s">
        <v>239</v>
      </c>
      <c r="C68" s="537" t="s">
        <v>240</v>
      </c>
      <c r="D68" s="334" t="s">
        <v>241</v>
      </c>
      <c r="E68" s="326" t="s">
        <v>242</v>
      </c>
      <c r="F68" s="539" t="s">
        <v>243</v>
      </c>
      <c r="G68" s="541"/>
      <c r="H68" s="334" t="s">
        <v>241</v>
      </c>
      <c r="I68" s="326" t="s">
        <v>242</v>
      </c>
      <c r="J68" s="539" t="s">
        <v>243</v>
      </c>
      <c r="K68" s="541"/>
      <c r="L68" s="334" t="s">
        <v>241</v>
      </c>
      <c r="M68" s="326" t="s">
        <v>242</v>
      </c>
      <c r="N68" s="539" t="s">
        <v>243</v>
      </c>
      <c r="O68" s="541"/>
      <c r="P68" s="334" t="s">
        <v>241</v>
      </c>
      <c r="Q68" s="326" t="s">
        <v>242</v>
      </c>
      <c r="R68" s="539" t="s">
        <v>243</v>
      </c>
      <c r="S68" s="541"/>
    </row>
    <row r="69" spans="2:19" ht="44.25" customHeight="1" x14ac:dyDescent="0.35">
      <c r="B69" s="580"/>
      <c r="C69" s="538"/>
      <c r="D69" s="144"/>
      <c r="E69" s="145"/>
      <c r="F69" s="582"/>
      <c r="G69" s="583"/>
      <c r="H69" s="146"/>
      <c r="I69" s="147"/>
      <c r="J69" s="584"/>
      <c r="K69" s="585"/>
      <c r="L69" s="146"/>
      <c r="M69" s="147"/>
      <c r="N69" s="584"/>
      <c r="O69" s="585"/>
      <c r="P69" s="146"/>
      <c r="Q69" s="147"/>
      <c r="R69" s="584"/>
      <c r="S69" s="585"/>
    </row>
    <row r="70" spans="2:19" ht="36.75" customHeight="1" x14ac:dyDescent="0.35">
      <c r="B70" s="580"/>
      <c r="C70" s="537" t="s">
        <v>903</v>
      </c>
      <c r="D70" s="324" t="s">
        <v>193</v>
      </c>
      <c r="E70" s="323" t="s">
        <v>244</v>
      </c>
      <c r="F70" s="519" t="s">
        <v>245</v>
      </c>
      <c r="G70" s="581"/>
      <c r="H70" s="324" t="s">
        <v>193</v>
      </c>
      <c r="I70" s="323" t="s">
        <v>244</v>
      </c>
      <c r="J70" s="519" t="s">
        <v>245</v>
      </c>
      <c r="K70" s="581"/>
      <c r="L70" s="324" t="s">
        <v>193</v>
      </c>
      <c r="M70" s="323" t="s">
        <v>244</v>
      </c>
      <c r="N70" s="519" t="s">
        <v>245</v>
      </c>
      <c r="O70" s="581"/>
      <c r="P70" s="324" t="s">
        <v>193</v>
      </c>
      <c r="Q70" s="323" t="s">
        <v>244</v>
      </c>
      <c r="R70" s="519" t="s">
        <v>245</v>
      </c>
      <c r="S70" s="581"/>
    </row>
    <row r="71" spans="2:19" ht="30" customHeight="1" x14ac:dyDescent="0.35">
      <c r="B71" s="580"/>
      <c r="C71" s="580"/>
      <c r="D71" s="125"/>
      <c r="E71" s="145"/>
      <c r="F71" s="557"/>
      <c r="G71" s="558"/>
      <c r="H71" s="127"/>
      <c r="I71" s="147"/>
      <c r="J71" s="577"/>
      <c r="K71" s="578"/>
      <c r="L71" s="127"/>
      <c r="M71" s="147"/>
      <c r="N71" s="577"/>
      <c r="O71" s="578"/>
      <c r="P71" s="127"/>
      <c r="Q71" s="147"/>
      <c r="R71" s="577"/>
      <c r="S71" s="578"/>
    </row>
    <row r="72" spans="2:19" ht="30" hidden="1" customHeight="1" outlineLevel="1" x14ac:dyDescent="0.35">
      <c r="B72" s="580"/>
      <c r="C72" s="580"/>
      <c r="D72" s="125"/>
      <c r="E72" s="145"/>
      <c r="F72" s="557"/>
      <c r="G72" s="558"/>
      <c r="H72" s="127"/>
      <c r="I72" s="147"/>
      <c r="J72" s="577"/>
      <c r="K72" s="578"/>
      <c r="L72" s="127"/>
      <c r="M72" s="147"/>
      <c r="N72" s="577"/>
      <c r="O72" s="578"/>
      <c r="P72" s="127"/>
      <c r="Q72" s="147"/>
      <c r="R72" s="577"/>
      <c r="S72" s="578"/>
    </row>
    <row r="73" spans="2:19" ht="30" hidden="1" customHeight="1" outlineLevel="1" x14ac:dyDescent="0.35">
      <c r="B73" s="580"/>
      <c r="C73" s="580"/>
      <c r="D73" s="125"/>
      <c r="E73" s="145"/>
      <c r="F73" s="557"/>
      <c r="G73" s="558"/>
      <c r="H73" s="127"/>
      <c r="I73" s="147"/>
      <c r="J73" s="577"/>
      <c r="K73" s="578"/>
      <c r="L73" s="127"/>
      <c r="M73" s="147"/>
      <c r="N73" s="577"/>
      <c r="O73" s="578"/>
      <c r="P73" s="127"/>
      <c r="Q73" s="147"/>
      <c r="R73" s="577"/>
      <c r="S73" s="578"/>
    </row>
    <row r="74" spans="2:19" ht="30" hidden="1" customHeight="1" outlineLevel="1" x14ac:dyDescent="0.35">
      <c r="B74" s="580"/>
      <c r="C74" s="580"/>
      <c r="D74" s="125"/>
      <c r="E74" s="145"/>
      <c r="F74" s="557"/>
      <c r="G74" s="558"/>
      <c r="H74" s="127"/>
      <c r="I74" s="147"/>
      <c r="J74" s="577"/>
      <c r="K74" s="578"/>
      <c r="L74" s="127"/>
      <c r="M74" s="147"/>
      <c r="N74" s="577"/>
      <c r="O74" s="578"/>
      <c r="P74" s="127"/>
      <c r="Q74" s="147"/>
      <c r="R74" s="577"/>
      <c r="S74" s="578"/>
    </row>
    <row r="75" spans="2:19" ht="30" hidden="1" customHeight="1" outlineLevel="1" x14ac:dyDescent="0.35">
      <c r="B75" s="580"/>
      <c r="C75" s="580"/>
      <c r="D75" s="125"/>
      <c r="E75" s="145"/>
      <c r="F75" s="557"/>
      <c r="G75" s="558"/>
      <c r="H75" s="127"/>
      <c r="I75" s="147"/>
      <c r="J75" s="577"/>
      <c r="K75" s="578"/>
      <c r="L75" s="127"/>
      <c r="M75" s="147"/>
      <c r="N75" s="577"/>
      <c r="O75" s="578"/>
      <c r="P75" s="127"/>
      <c r="Q75" s="147"/>
      <c r="R75" s="577"/>
      <c r="S75" s="578"/>
    </row>
    <row r="76" spans="2:19" ht="30" hidden="1" customHeight="1" outlineLevel="1" x14ac:dyDescent="0.35">
      <c r="B76" s="538"/>
      <c r="C76" s="538"/>
      <c r="D76" s="125"/>
      <c r="E76" s="145"/>
      <c r="F76" s="557"/>
      <c r="G76" s="558"/>
      <c r="H76" s="127"/>
      <c r="I76" s="147"/>
      <c r="J76" s="577"/>
      <c r="K76" s="578"/>
      <c r="L76" s="127"/>
      <c r="M76" s="147"/>
      <c r="N76" s="577"/>
      <c r="O76" s="578"/>
      <c r="P76" s="127"/>
      <c r="Q76" s="147"/>
      <c r="R76" s="577"/>
      <c r="S76" s="578"/>
    </row>
    <row r="77" spans="2:19" ht="35.25" customHeight="1" collapsed="1" x14ac:dyDescent="0.35">
      <c r="B77" s="531" t="s">
        <v>246</v>
      </c>
      <c r="C77" s="579" t="s">
        <v>538</v>
      </c>
      <c r="D77" s="328" t="s">
        <v>247</v>
      </c>
      <c r="E77" s="519" t="s">
        <v>230</v>
      </c>
      <c r="F77" s="520"/>
      <c r="G77" s="325" t="s">
        <v>193</v>
      </c>
      <c r="H77" s="328" t="s">
        <v>247</v>
      </c>
      <c r="I77" s="519" t="s">
        <v>230</v>
      </c>
      <c r="J77" s="520"/>
      <c r="K77" s="325" t="s">
        <v>193</v>
      </c>
      <c r="L77" s="328" t="s">
        <v>247</v>
      </c>
      <c r="M77" s="519" t="s">
        <v>230</v>
      </c>
      <c r="N77" s="520"/>
      <c r="O77" s="325" t="s">
        <v>193</v>
      </c>
      <c r="P77" s="328" t="s">
        <v>247</v>
      </c>
      <c r="Q77" s="519" t="s">
        <v>230</v>
      </c>
      <c r="R77" s="520"/>
      <c r="S77" s="325" t="s">
        <v>193</v>
      </c>
    </row>
    <row r="78" spans="2:19" ht="35.25" customHeight="1" x14ac:dyDescent="0.35">
      <c r="B78" s="532"/>
      <c r="C78" s="579"/>
      <c r="D78" s="242"/>
      <c r="E78" s="572"/>
      <c r="F78" s="573"/>
      <c r="G78" s="148"/>
      <c r="H78" s="241"/>
      <c r="I78" s="574"/>
      <c r="J78" s="575"/>
      <c r="K78" s="149"/>
      <c r="L78" s="241"/>
      <c r="M78" s="574"/>
      <c r="N78" s="575"/>
      <c r="O78" s="149"/>
      <c r="P78" s="241"/>
      <c r="Q78" s="574"/>
      <c r="R78" s="575"/>
      <c r="S78" s="149"/>
    </row>
    <row r="79" spans="2:19" ht="35.25" hidden="1" customHeight="1" outlineLevel="1" x14ac:dyDescent="0.35">
      <c r="B79" s="532"/>
      <c r="C79" s="579"/>
      <c r="D79" s="242"/>
      <c r="E79" s="572"/>
      <c r="F79" s="573"/>
      <c r="G79" s="148"/>
      <c r="H79" s="241"/>
      <c r="I79" s="574"/>
      <c r="J79" s="575"/>
      <c r="K79" s="149"/>
      <c r="L79" s="241"/>
      <c r="M79" s="574"/>
      <c r="N79" s="575"/>
      <c r="O79" s="149"/>
      <c r="P79" s="241"/>
      <c r="Q79" s="574"/>
      <c r="R79" s="575"/>
      <c r="S79" s="149"/>
    </row>
    <row r="80" spans="2:19" ht="35.25" hidden="1" customHeight="1" outlineLevel="1" x14ac:dyDescent="0.35">
      <c r="B80" s="532"/>
      <c r="C80" s="579"/>
      <c r="D80" s="242"/>
      <c r="E80" s="572"/>
      <c r="F80" s="573"/>
      <c r="G80" s="148"/>
      <c r="H80" s="241"/>
      <c r="I80" s="574"/>
      <c r="J80" s="575"/>
      <c r="K80" s="149"/>
      <c r="L80" s="241"/>
      <c r="M80" s="574"/>
      <c r="N80" s="575"/>
      <c r="O80" s="149"/>
      <c r="P80" s="241"/>
      <c r="Q80" s="574"/>
      <c r="R80" s="575"/>
      <c r="S80" s="149"/>
    </row>
    <row r="81" spans="2:19" ht="35.25" hidden="1" customHeight="1" outlineLevel="1" x14ac:dyDescent="0.35">
      <c r="B81" s="532"/>
      <c r="C81" s="579"/>
      <c r="D81" s="242"/>
      <c r="E81" s="572"/>
      <c r="F81" s="573"/>
      <c r="G81" s="148"/>
      <c r="H81" s="241"/>
      <c r="I81" s="574"/>
      <c r="J81" s="575"/>
      <c r="K81" s="149"/>
      <c r="L81" s="241"/>
      <c r="M81" s="574"/>
      <c r="N81" s="575"/>
      <c r="O81" s="149"/>
      <c r="P81" s="241"/>
      <c r="Q81" s="574"/>
      <c r="R81" s="575"/>
      <c r="S81" s="149"/>
    </row>
    <row r="82" spans="2:19" ht="35.25" hidden="1" customHeight="1" outlineLevel="1" x14ac:dyDescent="0.35">
      <c r="B82" s="532"/>
      <c r="C82" s="579"/>
      <c r="D82" s="242"/>
      <c r="E82" s="572"/>
      <c r="F82" s="573"/>
      <c r="G82" s="148"/>
      <c r="H82" s="241"/>
      <c r="I82" s="574"/>
      <c r="J82" s="575"/>
      <c r="K82" s="149"/>
      <c r="L82" s="241"/>
      <c r="M82" s="574"/>
      <c r="N82" s="575"/>
      <c r="O82" s="149"/>
      <c r="P82" s="241"/>
      <c r="Q82" s="574"/>
      <c r="R82" s="575"/>
      <c r="S82" s="149"/>
    </row>
    <row r="83" spans="2:19" ht="33" hidden="1" customHeight="1" outlineLevel="1" x14ac:dyDescent="0.35">
      <c r="B83" s="533"/>
      <c r="C83" s="579"/>
      <c r="D83" s="242"/>
      <c r="E83" s="572"/>
      <c r="F83" s="573"/>
      <c r="G83" s="148"/>
      <c r="H83" s="241"/>
      <c r="I83" s="574"/>
      <c r="J83" s="575"/>
      <c r="K83" s="149"/>
      <c r="L83" s="241"/>
      <c r="M83" s="574"/>
      <c r="N83" s="575"/>
      <c r="O83" s="149"/>
      <c r="P83" s="241"/>
      <c r="Q83" s="574"/>
      <c r="R83" s="575"/>
      <c r="S83" s="149"/>
    </row>
    <row r="84" spans="2:19" ht="31.5" customHeight="1" collapsed="1" thickBot="1" x14ac:dyDescent="0.4">
      <c r="B84" s="318"/>
      <c r="C84" s="335"/>
    </row>
    <row r="85" spans="2:19" ht="30.75" customHeight="1" thickBot="1" x14ac:dyDescent="0.4">
      <c r="B85" s="318"/>
      <c r="C85" s="318"/>
      <c r="D85" s="534" t="s">
        <v>194</v>
      </c>
      <c r="E85" s="535"/>
      <c r="F85" s="535"/>
      <c r="G85" s="536"/>
      <c r="H85" s="547" t="s">
        <v>194</v>
      </c>
      <c r="I85" s="548"/>
      <c r="J85" s="548"/>
      <c r="K85" s="549"/>
      <c r="L85" s="547" t="s">
        <v>194</v>
      </c>
      <c r="M85" s="548"/>
      <c r="N85" s="548"/>
      <c r="O85" s="568"/>
      <c r="P85" s="569" t="s">
        <v>194</v>
      </c>
      <c r="Q85" s="548"/>
      <c r="R85" s="548"/>
      <c r="S85" s="549"/>
    </row>
    <row r="86" spans="2:19" ht="30.75" customHeight="1" x14ac:dyDescent="0.35">
      <c r="B86" s="537" t="s">
        <v>248</v>
      </c>
      <c r="C86" s="537" t="s">
        <v>249</v>
      </c>
      <c r="D86" s="539" t="s">
        <v>250</v>
      </c>
      <c r="E86" s="570"/>
      <c r="F86" s="326" t="s">
        <v>193</v>
      </c>
      <c r="G86" s="336" t="s">
        <v>230</v>
      </c>
      <c r="H86" s="571" t="s">
        <v>250</v>
      </c>
      <c r="I86" s="570"/>
      <c r="J86" s="326" t="s">
        <v>193</v>
      </c>
      <c r="K86" s="336" t="s">
        <v>230</v>
      </c>
      <c r="L86" s="571" t="s">
        <v>250</v>
      </c>
      <c r="M86" s="570"/>
      <c r="N86" s="326" t="s">
        <v>193</v>
      </c>
      <c r="O86" s="336" t="s">
        <v>230</v>
      </c>
      <c r="P86" s="571" t="s">
        <v>250</v>
      </c>
      <c r="Q86" s="570"/>
      <c r="R86" s="326" t="s">
        <v>193</v>
      </c>
      <c r="S86" s="336" t="s">
        <v>230</v>
      </c>
    </row>
    <row r="87" spans="2:19" ht="29.25" customHeight="1" x14ac:dyDescent="0.35">
      <c r="B87" s="538"/>
      <c r="C87" s="538"/>
      <c r="D87" s="557"/>
      <c r="E87" s="576"/>
      <c r="F87" s="144"/>
      <c r="G87" s="150"/>
      <c r="H87" s="240"/>
      <c r="I87" s="239"/>
      <c r="J87" s="146"/>
      <c r="K87" s="151"/>
      <c r="L87" s="240"/>
      <c r="M87" s="239"/>
      <c r="N87" s="146"/>
      <c r="O87" s="151"/>
      <c r="P87" s="240"/>
      <c r="Q87" s="239"/>
      <c r="R87" s="146"/>
      <c r="S87" s="151"/>
    </row>
    <row r="88" spans="2:19" ht="45" customHeight="1" x14ac:dyDescent="0.35">
      <c r="B88" s="567" t="s">
        <v>251</v>
      </c>
      <c r="C88" s="531" t="s">
        <v>904</v>
      </c>
      <c r="D88" s="324" t="s">
        <v>252</v>
      </c>
      <c r="E88" s="324" t="s">
        <v>253</v>
      </c>
      <c r="F88" s="328" t="s">
        <v>254</v>
      </c>
      <c r="G88" s="325" t="s">
        <v>255</v>
      </c>
      <c r="H88" s="324" t="s">
        <v>252</v>
      </c>
      <c r="I88" s="324" t="s">
        <v>253</v>
      </c>
      <c r="J88" s="328" t="s">
        <v>254</v>
      </c>
      <c r="K88" s="325" t="s">
        <v>255</v>
      </c>
      <c r="L88" s="324" t="s">
        <v>252</v>
      </c>
      <c r="M88" s="324" t="s">
        <v>253</v>
      </c>
      <c r="N88" s="328" t="s">
        <v>254</v>
      </c>
      <c r="O88" s="325" t="s">
        <v>255</v>
      </c>
      <c r="P88" s="324" t="s">
        <v>252</v>
      </c>
      <c r="Q88" s="324" t="s">
        <v>253</v>
      </c>
      <c r="R88" s="328" t="s">
        <v>254</v>
      </c>
      <c r="S88" s="325" t="s">
        <v>255</v>
      </c>
    </row>
    <row r="89" spans="2:19" ht="29.25" customHeight="1" x14ac:dyDescent="0.35">
      <c r="B89" s="567"/>
      <c r="C89" s="532"/>
      <c r="D89" s="561"/>
      <c r="E89" s="563"/>
      <c r="F89" s="561"/>
      <c r="G89" s="565"/>
      <c r="H89" s="550"/>
      <c r="I89" s="550"/>
      <c r="J89" s="550"/>
      <c r="K89" s="552"/>
      <c r="L89" s="550"/>
      <c r="M89" s="550"/>
      <c r="N89" s="550"/>
      <c r="O89" s="552"/>
      <c r="P89" s="550"/>
      <c r="Q89" s="550"/>
      <c r="R89" s="550"/>
      <c r="S89" s="552"/>
    </row>
    <row r="90" spans="2:19" ht="29.25" customHeight="1" x14ac:dyDescent="0.35">
      <c r="B90" s="567"/>
      <c r="C90" s="532"/>
      <c r="D90" s="562"/>
      <c r="E90" s="564"/>
      <c r="F90" s="562"/>
      <c r="G90" s="566"/>
      <c r="H90" s="551"/>
      <c r="I90" s="551"/>
      <c r="J90" s="551"/>
      <c r="K90" s="553"/>
      <c r="L90" s="551"/>
      <c r="M90" s="551"/>
      <c r="N90" s="551"/>
      <c r="O90" s="553"/>
      <c r="P90" s="551"/>
      <c r="Q90" s="551"/>
      <c r="R90" s="551"/>
      <c r="S90" s="553"/>
    </row>
    <row r="91" spans="2:19" ht="24" hidden="1" outlineLevel="1" x14ac:dyDescent="0.35">
      <c r="B91" s="567"/>
      <c r="C91" s="532"/>
      <c r="D91" s="324" t="s">
        <v>252</v>
      </c>
      <c r="E91" s="324" t="s">
        <v>253</v>
      </c>
      <c r="F91" s="328" t="s">
        <v>254</v>
      </c>
      <c r="G91" s="325" t="s">
        <v>255</v>
      </c>
      <c r="H91" s="324" t="s">
        <v>252</v>
      </c>
      <c r="I91" s="324" t="s">
        <v>253</v>
      </c>
      <c r="J91" s="328" t="s">
        <v>254</v>
      </c>
      <c r="K91" s="325" t="s">
        <v>255</v>
      </c>
      <c r="L91" s="324" t="s">
        <v>252</v>
      </c>
      <c r="M91" s="324" t="s">
        <v>253</v>
      </c>
      <c r="N91" s="328" t="s">
        <v>254</v>
      </c>
      <c r="O91" s="325" t="s">
        <v>255</v>
      </c>
      <c r="P91" s="324" t="s">
        <v>252</v>
      </c>
      <c r="Q91" s="324" t="s">
        <v>253</v>
      </c>
      <c r="R91" s="328" t="s">
        <v>254</v>
      </c>
      <c r="S91" s="325" t="s">
        <v>255</v>
      </c>
    </row>
    <row r="92" spans="2:19" ht="29.25" hidden="1" customHeight="1" outlineLevel="1" x14ac:dyDescent="0.35">
      <c r="B92" s="567"/>
      <c r="C92" s="532"/>
      <c r="D92" s="561"/>
      <c r="E92" s="563"/>
      <c r="F92" s="561"/>
      <c r="G92" s="565"/>
      <c r="H92" s="550"/>
      <c r="I92" s="550"/>
      <c r="J92" s="550"/>
      <c r="K92" s="552"/>
      <c r="L92" s="550"/>
      <c r="M92" s="550"/>
      <c r="N92" s="550"/>
      <c r="O92" s="552"/>
      <c r="P92" s="550"/>
      <c r="Q92" s="550"/>
      <c r="R92" s="550"/>
      <c r="S92" s="552"/>
    </row>
    <row r="93" spans="2:19" ht="29.25" hidden="1" customHeight="1" outlineLevel="1" x14ac:dyDescent="0.35">
      <c r="B93" s="567"/>
      <c r="C93" s="532"/>
      <c r="D93" s="562"/>
      <c r="E93" s="564"/>
      <c r="F93" s="562"/>
      <c r="G93" s="566"/>
      <c r="H93" s="551"/>
      <c r="I93" s="551"/>
      <c r="J93" s="551"/>
      <c r="K93" s="553"/>
      <c r="L93" s="551"/>
      <c r="M93" s="551"/>
      <c r="N93" s="551"/>
      <c r="O93" s="553"/>
      <c r="P93" s="551"/>
      <c r="Q93" s="551"/>
      <c r="R93" s="551"/>
      <c r="S93" s="553"/>
    </row>
    <row r="94" spans="2:19" ht="24" hidden="1" outlineLevel="1" x14ac:dyDescent="0.35">
      <c r="B94" s="567"/>
      <c r="C94" s="532"/>
      <c r="D94" s="324" t="s">
        <v>252</v>
      </c>
      <c r="E94" s="324" t="s">
        <v>253</v>
      </c>
      <c r="F94" s="328" t="s">
        <v>254</v>
      </c>
      <c r="G94" s="325" t="s">
        <v>255</v>
      </c>
      <c r="H94" s="324" t="s">
        <v>252</v>
      </c>
      <c r="I94" s="324" t="s">
        <v>253</v>
      </c>
      <c r="J94" s="328" t="s">
        <v>254</v>
      </c>
      <c r="K94" s="325" t="s">
        <v>255</v>
      </c>
      <c r="L94" s="324" t="s">
        <v>252</v>
      </c>
      <c r="M94" s="324" t="s">
        <v>253</v>
      </c>
      <c r="N94" s="328" t="s">
        <v>254</v>
      </c>
      <c r="O94" s="325" t="s">
        <v>255</v>
      </c>
      <c r="P94" s="324" t="s">
        <v>252</v>
      </c>
      <c r="Q94" s="324" t="s">
        <v>253</v>
      </c>
      <c r="R94" s="328" t="s">
        <v>254</v>
      </c>
      <c r="S94" s="325" t="s">
        <v>255</v>
      </c>
    </row>
    <row r="95" spans="2:19" ht="29.25" hidden="1" customHeight="1" outlineLevel="1" x14ac:dyDescent="0.35">
      <c r="B95" s="567"/>
      <c r="C95" s="532"/>
      <c r="D95" s="561"/>
      <c r="E95" s="563"/>
      <c r="F95" s="561"/>
      <c r="G95" s="565"/>
      <c r="H95" s="550"/>
      <c r="I95" s="550"/>
      <c r="J95" s="550"/>
      <c r="K95" s="552"/>
      <c r="L95" s="550"/>
      <c r="M95" s="550"/>
      <c r="N95" s="550"/>
      <c r="O95" s="552"/>
      <c r="P95" s="550"/>
      <c r="Q95" s="550"/>
      <c r="R95" s="550"/>
      <c r="S95" s="552"/>
    </row>
    <row r="96" spans="2:19" ht="29.25" hidden="1" customHeight="1" outlineLevel="1" x14ac:dyDescent="0.35">
      <c r="B96" s="567"/>
      <c r="C96" s="532"/>
      <c r="D96" s="562"/>
      <c r="E96" s="564"/>
      <c r="F96" s="562"/>
      <c r="G96" s="566"/>
      <c r="H96" s="551"/>
      <c r="I96" s="551"/>
      <c r="J96" s="551"/>
      <c r="K96" s="553"/>
      <c r="L96" s="551"/>
      <c r="M96" s="551"/>
      <c r="N96" s="551"/>
      <c r="O96" s="553"/>
      <c r="P96" s="551"/>
      <c r="Q96" s="551"/>
      <c r="R96" s="551"/>
      <c r="S96" s="553"/>
    </row>
    <row r="97" spans="2:19" ht="24" hidden="1" outlineLevel="1" x14ac:dyDescent="0.35">
      <c r="B97" s="567"/>
      <c r="C97" s="532"/>
      <c r="D97" s="324" t="s">
        <v>252</v>
      </c>
      <c r="E97" s="324" t="s">
        <v>253</v>
      </c>
      <c r="F97" s="328" t="s">
        <v>254</v>
      </c>
      <c r="G97" s="325" t="s">
        <v>255</v>
      </c>
      <c r="H97" s="324" t="s">
        <v>252</v>
      </c>
      <c r="I97" s="324" t="s">
        <v>253</v>
      </c>
      <c r="J97" s="328" t="s">
        <v>254</v>
      </c>
      <c r="K97" s="325" t="s">
        <v>255</v>
      </c>
      <c r="L97" s="324" t="s">
        <v>252</v>
      </c>
      <c r="M97" s="324" t="s">
        <v>253</v>
      </c>
      <c r="N97" s="328" t="s">
        <v>254</v>
      </c>
      <c r="O97" s="325" t="s">
        <v>255</v>
      </c>
      <c r="P97" s="324" t="s">
        <v>252</v>
      </c>
      <c r="Q97" s="324" t="s">
        <v>253</v>
      </c>
      <c r="R97" s="328" t="s">
        <v>254</v>
      </c>
      <c r="S97" s="325" t="s">
        <v>255</v>
      </c>
    </row>
    <row r="98" spans="2:19" ht="29.25" hidden="1" customHeight="1" outlineLevel="1" x14ac:dyDescent="0.35">
      <c r="B98" s="567"/>
      <c r="C98" s="532"/>
      <c r="D98" s="561"/>
      <c r="E98" s="563"/>
      <c r="F98" s="561"/>
      <c r="G98" s="565"/>
      <c r="H98" s="550"/>
      <c r="I98" s="550"/>
      <c r="J98" s="550"/>
      <c r="K98" s="552"/>
      <c r="L98" s="550"/>
      <c r="M98" s="550"/>
      <c r="N98" s="550"/>
      <c r="O98" s="552"/>
      <c r="P98" s="550"/>
      <c r="Q98" s="550"/>
      <c r="R98" s="550"/>
      <c r="S98" s="552"/>
    </row>
    <row r="99" spans="2:19" ht="29.25" hidden="1" customHeight="1" outlineLevel="1" x14ac:dyDescent="0.35">
      <c r="B99" s="567"/>
      <c r="C99" s="533"/>
      <c r="D99" s="562"/>
      <c r="E99" s="564"/>
      <c r="F99" s="562"/>
      <c r="G99" s="566"/>
      <c r="H99" s="551"/>
      <c r="I99" s="551"/>
      <c r="J99" s="551"/>
      <c r="K99" s="553"/>
      <c r="L99" s="551"/>
      <c r="M99" s="551"/>
      <c r="N99" s="551"/>
      <c r="O99" s="553"/>
      <c r="P99" s="551"/>
      <c r="Q99" s="551"/>
      <c r="R99" s="551"/>
      <c r="S99" s="553"/>
    </row>
    <row r="100" spans="2:19" ht="15" collapsed="1" thickBot="1" x14ac:dyDescent="0.4">
      <c r="B100" s="318"/>
      <c r="C100" s="318"/>
    </row>
    <row r="101" spans="2:19" ht="15" thickBot="1" x14ac:dyDescent="0.4">
      <c r="B101" s="318"/>
      <c r="C101" s="318"/>
      <c r="D101" s="534" t="s">
        <v>194</v>
      </c>
      <c r="E101" s="535"/>
      <c r="F101" s="535"/>
      <c r="G101" s="536"/>
      <c r="H101" s="547" t="s">
        <v>256</v>
      </c>
      <c r="I101" s="548"/>
      <c r="J101" s="548"/>
      <c r="K101" s="549"/>
      <c r="L101" s="547" t="s">
        <v>196</v>
      </c>
      <c r="M101" s="548"/>
      <c r="N101" s="548"/>
      <c r="O101" s="549"/>
      <c r="P101" s="547" t="s">
        <v>197</v>
      </c>
      <c r="Q101" s="548"/>
      <c r="R101" s="548"/>
      <c r="S101" s="549"/>
    </row>
    <row r="102" spans="2:19" ht="33.75" customHeight="1" x14ac:dyDescent="0.35">
      <c r="B102" s="554" t="s">
        <v>257</v>
      </c>
      <c r="C102" s="537" t="s">
        <v>258</v>
      </c>
      <c r="D102" s="337" t="s">
        <v>259</v>
      </c>
      <c r="E102" s="338" t="s">
        <v>260</v>
      </c>
      <c r="F102" s="539" t="s">
        <v>261</v>
      </c>
      <c r="G102" s="541"/>
      <c r="H102" s="337" t="s">
        <v>259</v>
      </c>
      <c r="I102" s="338" t="s">
        <v>260</v>
      </c>
      <c r="J102" s="539" t="s">
        <v>261</v>
      </c>
      <c r="K102" s="541"/>
      <c r="L102" s="337" t="s">
        <v>259</v>
      </c>
      <c r="M102" s="338" t="s">
        <v>260</v>
      </c>
      <c r="N102" s="539" t="s">
        <v>261</v>
      </c>
      <c r="O102" s="541"/>
      <c r="P102" s="337" t="s">
        <v>259</v>
      </c>
      <c r="Q102" s="338" t="s">
        <v>260</v>
      </c>
      <c r="R102" s="539" t="s">
        <v>261</v>
      </c>
      <c r="S102" s="541"/>
    </row>
    <row r="103" spans="2:19" ht="30" customHeight="1" x14ac:dyDescent="0.35">
      <c r="B103" s="555"/>
      <c r="C103" s="538"/>
      <c r="D103" s="152"/>
      <c r="E103" s="153"/>
      <c r="F103" s="557"/>
      <c r="G103" s="558"/>
      <c r="H103" s="154"/>
      <c r="I103" s="155"/>
      <c r="J103" s="559"/>
      <c r="K103" s="560"/>
      <c r="L103" s="154"/>
      <c r="M103" s="155"/>
      <c r="N103" s="559"/>
      <c r="O103" s="560"/>
      <c r="P103" s="154"/>
      <c r="Q103" s="155"/>
      <c r="R103" s="559"/>
      <c r="S103" s="560"/>
    </row>
    <row r="104" spans="2:19" ht="32.25" customHeight="1" x14ac:dyDescent="0.35">
      <c r="B104" s="555"/>
      <c r="C104" s="554" t="s">
        <v>262</v>
      </c>
      <c r="D104" s="339" t="s">
        <v>259</v>
      </c>
      <c r="E104" s="324" t="s">
        <v>260</v>
      </c>
      <c r="F104" s="324" t="s">
        <v>263</v>
      </c>
      <c r="G104" s="331" t="s">
        <v>264</v>
      </c>
      <c r="H104" s="339" t="s">
        <v>259</v>
      </c>
      <c r="I104" s="324" t="s">
        <v>260</v>
      </c>
      <c r="J104" s="324" t="s">
        <v>263</v>
      </c>
      <c r="K104" s="331" t="s">
        <v>264</v>
      </c>
      <c r="L104" s="339" t="s">
        <v>259</v>
      </c>
      <c r="M104" s="324" t="s">
        <v>260</v>
      </c>
      <c r="N104" s="324" t="s">
        <v>263</v>
      </c>
      <c r="O104" s="331" t="s">
        <v>264</v>
      </c>
      <c r="P104" s="339" t="s">
        <v>259</v>
      </c>
      <c r="Q104" s="324" t="s">
        <v>260</v>
      </c>
      <c r="R104" s="324" t="s">
        <v>263</v>
      </c>
      <c r="S104" s="331" t="s">
        <v>264</v>
      </c>
    </row>
    <row r="105" spans="2:19" ht="27.75" customHeight="1" x14ac:dyDescent="0.35">
      <c r="B105" s="555"/>
      <c r="C105" s="555"/>
      <c r="D105" s="152">
        <v>0</v>
      </c>
      <c r="E105" s="135">
        <v>0</v>
      </c>
      <c r="F105" s="145" t="s">
        <v>430</v>
      </c>
      <c r="G105" s="150" t="s">
        <v>315</v>
      </c>
      <c r="H105" s="154">
        <v>136000</v>
      </c>
      <c r="I105" s="137">
        <v>0.1</v>
      </c>
      <c r="J105" s="147" t="s">
        <v>449</v>
      </c>
      <c r="K105" s="151" t="s">
        <v>315</v>
      </c>
      <c r="L105" s="154">
        <v>102000</v>
      </c>
      <c r="M105" s="137">
        <v>0.04</v>
      </c>
      <c r="N105" s="147" t="s">
        <v>449</v>
      </c>
      <c r="O105" s="151" t="s">
        <v>315</v>
      </c>
      <c r="P105" s="154">
        <v>145960</v>
      </c>
      <c r="Q105" s="137">
        <v>0.1</v>
      </c>
      <c r="R105" s="147" t="s">
        <v>449</v>
      </c>
      <c r="S105" s="151" t="s">
        <v>315</v>
      </c>
    </row>
    <row r="106" spans="2:19" ht="27.75" hidden="1" customHeight="1" outlineLevel="1" x14ac:dyDescent="0.35">
      <c r="B106" s="555"/>
      <c r="C106" s="555"/>
      <c r="D106" s="339" t="s">
        <v>259</v>
      </c>
      <c r="E106" s="324" t="s">
        <v>260</v>
      </c>
      <c r="F106" s="324" t="s">
        <v>263</v>
      </c>
      <c r="G106" s="331" t="s">
        <v>264</v>
      </c>
      <c r="H106" s="339" t="s">
        <v>259</v>
      </c>
      <c r="I106" s="324" t="s">
        <v>260</v>
      </c>
      <c r="J106" s="324" t="s">
        <v>263</v>
      </c>
      <c r="K106" s="331" t="s">
        <v>264</v>
      </c>
      <c r="L106" s="339" t="s">
        <v>259</v>
      </c>
      <c r="M106" s="324" t="s">
        <v>260</v>
      </c>
      <c r="N106" s="324" t="s">
        <v>263</v>
      </c>
      <c r="O106" s="331" t="s">
        <v>264</v>
      </c>
      <c r="P106" s="339" t="s">
        <v>259</v>
      </c>
      <c r="Q106" s="324" t="s">
        <v>260</v>
      </c>
      <c r="R106" s="324" t="s">
        <v>263</v>
      </c>
      <c r="S106" s="331" t="s">
        <v>264</v>
      </c>
    </row>
    <row r="107" spans="2:19" ht="27.75" hidden="1" customHeight="1" outlineLevel="1" x14ac:dyDescent="0.35">
      <c r="B107" s="555"/>
      <c r="C107" s="555"/>
      <c r="D107" s="152"/>
      <c r="E107" s="135"/>
      <c r="F107" s="145"/>
      <c r="G107" s="150"/>
      <c r="H107" s="154"/>
      <c r="I107" s="137"/>
      <c r="J107" s="147"/>
      <c r="K107" s="151"/>
      <c r="L107" s="154"/>
      <c r="M107" s="137"/>
      <c r="N107" s="147"/>
      <c r="O107" s="151"/>
      <c r="P107" s="154"/>
      <c r="Q107" s="137"/>
      <c r="R107" s="147"/>
      <c r="S107" s="151"/>
    </row>
    <row r="108" spans="2:19" ht="27.75" hidden="1" customHeight="1" outlineLevel="1" x14ac:dyDescent="0.35">
      <c r="B108" s="555"/>
      <c r="C108" s="555"/>
      <c r="D108" s="339" t="s">
        <v>259</v>
      </c>
      <c r="E108" s="324" t="s">
        <v>260</v>
      </c>
      <c r="F108" s="324" t="s">
        <v>263</v>
      </c>
      <c r="G108" s="331" t="s">
        <v>264</v>
      </c>
      <c r="H108" s="339" t="s">
        <v>259</v>
      </c>
      <c r="I108" s="324" t="s">
        <v>260</v>
      </c>
      <c r="J108" s="324" t="s">
        <v>263</v>
      </c>
      <c r="K108" s="331" t="s">
        <v>264</v>
      </c>
      <c r="L108" s="339" t="s">
        <v>259</v>
      </c>
      <c r="M108" s="324" t="s">
        <v>260</v>
      </c>
      <c r="N108" s="324" t="s">
        <v>263</v>
      </c>
      <c r="O108" s="331" t="s">
        <v>264</v>
      </c>
      <c r="P108" s="339" t="s">
        <v>259</v>
      </c>
      <c r="Q108" s="324" t="s">
        <v>260</v>
      </c>
      <c r="R108" s="324" t="s">
        <v>263</v>
      </c>
      <c r="S108" s="331" t="s">
        <v>264</v>
      </c>
    </row>
    <row r="109" spans="2:19" ht="27.75" hidden="1" customHeight="1" outlineLevel="1" x14ac:dyDescent="0.35">
      <c r="B109" s="555"/>
      <c r="C109" s="555"/>
      <c r="D109" s="152"/>
      <c r="E109" s="135"/>
      <c r="F109" s="145"/>
      <c r="G109" s="150"/>
      <c r="H109" s="154"/>
      <c r="I109" s="137"/>
      <c r="J109" s="147"/>
      <c r="K109" s="151"/>
      <c r="L109" s="154"/>
      <c r="M109" s="137"/>
      <c r="N109" s="147"/>
      <c r="O109" s="151"/>
      <c r="P109" s="154"/>
      <c r="Q109" s="137"/>
      <c r="R109" s="147"/>
      <c r="S109" s="151"/>
    </row>
    <row r="110" spans="2:19" ht="27.75" hidden="1" customHeight="1" outlineLevel="1" x14ac:dyDescent="0.35">
      <c r="B110" s="555"/>
      <c r="C110" s="555"/>
      <c r="D110" s="339" t="s">
        <v>259</v>
      </c>
      <c r="E110" s="324" t="s">
        <v>260</v>
      </c>
      <c r="F110" s="324" t="s">
        <v>263</v>
      </c>
      <c r="G110" s="331" t="s">
        <v>264</v>
      </c>
      <c r="H110" s="339" t="s">
        <v>259</v>
      </c>
      <c r="I110" s="324" t="s">
        <v>260</v>
      </c>
      <c r="J110" s="324" t="s">
        <v>263</v>
      </c>
      <c r="K110" s="331" t="s">
        <v>264</v>
      </c>
      <c r="L110" s="339" t="s">
        <v>259</v>
      </c>
      <c r="M110" s="324" t="s">
        <v>260</v>
      </c>
      <c r="N110" s="324" t="s">
        <v>263</v>
      </c>
      <c r="O110" s="331" t="s">
        <v>264</v>
      </c>
      <c r="P110" s="339" t="s">
        <v>259</v>
      </c>
      <c r="Q110" s="324" t="s">
        <v>260</v>
      </c>
      <c r="R110" s="324" t="s">
        <v>263</v>
      </c>
      <c r="S110" s="331" t="s">
        <v>264</v>
      </c>
    </row>
    <row r="111" spans="2:19" ht="27.75" hidden="1" customHeight="1" outlineLevel="1" x14ac:dyDescent="0.35">
      <c r="B111" s="556"/>
      <c r="C111" s="556"/>
      <c r="D111" s="152"/>
      <c r="E111" s="135"/>
      <c r="F111" s="145"/>
      <c r="G111" s="150"/>
      <c r="H111" s="154"/>
      <c r="I111" s="137"/>
      <c r="J111" s="147"/>
      <c r="K111" s="151"/>
      <c r="L111" s="154"/>
      <c r="M111" s="137"/>
      <c r="N111" s="147"/>
      <c r="O111" s="151"/>
      <c r="P111" s="154"/>
      <c r="Q111" s="137"/>
      <c r="R111" s="147"/>
      <c r="S111" s="151"/>
    </row>
    <row r="112" spans="2:19" ht="26.25" customHeight="1" collapsed="1" x14ac:dyDescent="0.35">
      <c r="B112" s="542" t="s">
        <v>265</v>
      </c>
      <c r="C112" s="545" t="s">
        <v>266</v>
      </c>
      <c r="D112" s="340" t="s">
        <v>267</v>
      </c>
      <c r="E112" s="340" t="s">
        <v>268</v>
      </c>
      <c r="F112" s="340" t="s">
        <v>193</v>
      </c>
      <c r="G112" s="341" t="s">
        <v>269</v>
      </c>
      <c r="H112" s="342" t="s">
        <v>267</v>
      </c>
      <c r="I112" s="340" t="s">
        <v>268</v>
      </c>
      <c r="J112" s="340" t="s">
        <v>193</v>
      </c>
      <c r="K112" s="341" t="s">
        <v>269</v>
      </c>
      <c r="L112" s="340" t="s">
        <v>267</v>
      </c>
      <c r="M112" s="340" t="s">
        <v>268</v>
      </c>
      <c r="N112" s="340" t="s">
        <v>193</v>
      </c>
      <c r="O112" s="341" t="s">
        <v>269</v>
      </c>
      <c r="P112" s="340" t="s">
        <v>267</v>
      </c>
      <c r="Q112" s="340" t="s">
        <v>268</v>
      </c>
      <c r="R112" s="340" t="s">
        <v>193</v>
      </c>
      <c r="S112" s="341" t="s">
        <v>269</v>
      </c>
    </row>
    <row r="113" spans="2:19" ht="32.25" customHeight="1" x14ac:dyDescent="0.35">
      <c r="B113" s="543"/>
      <c r="C113" s="546"/>
      <c r="D113" s="134">
        <v>0</v>
      </c>
      <c r="E113" s="134" t="s">
        <v>310</v>
      </c>
      <c r="F113" s="134" t="s">
        <v>354</v>
      </c>
      <c r="G113" s="134" t="s">
        <v>426</v>
      </c>
      <c r="H113" s="241">
        <v>18200</v>
      </c>
      <c r="I113" s="136" t="s">
        <v>320</v>
      </c>
      <c r="J113" s="136" t="s">
        <v>354</v>
      </c>
      <c r="K113" s="149" t="s">
        <v>451</v>
      </c>
      <c r="L113" s="136">
        <v>7500</v>
      </c>
      <c r="M113" s="136" t="s">
        <v>320</v>
      </c>
      <c r="N113" s="136" t="s">
        <v>354</v>
      </c>
      <c r="O113" s="149" t="s">
        <v>451</v>
      </c>
      <c r="P113" s="136">
        <v>36767</v>
      </c>
      <c r="Q113" s="136" t="s">
        <v>320</v>
      </c>
      <c r="R113" s="136" t="s">
        <v>354</v>
      </c>
      <c r="S113" s="149" t="s">
        <v>451</v>
      </c>
    </row>
    <row r="114" spans="2:19" ht="32.25" customHeight="1" x14ac:dyDescent="0.35">
      <c r="B114" s="543"/>
      <c r="C114" s="343"/>
      <c r="D114" s="134">
        <v>0</v>
      </c>
      <c r="E114" s="134" t="s">
        <v>320</v>
      </c>
      <c r="F114" s="134" t="s">
        <v>367</v>
      </c>
      <c r="G114" s="134" t="s">
        <v>423</v>
      </c>
      <c r="H114" s="241">
        <v>4000</v>
      </c>
      <c r="I114" s="136" t="s">
        <v>320</v>
      </c>
      <c r="J114" s="136" t="s">
        <v>367</v>
      </c>
      <c r="K114" s="149" t="s">
        <v>423</v>
      </c>
      <c r="L114" s="136">
        <v>3900</v>
      </c>
      <c r="M114" s="136" t="s">
        <v>320</v>
      </c>
      <c r="N114" s="136" t="s">
        <v>367</v>
      </c>
      <c r="O114" s="149" t="s">
        <v>423</v>
      </c>
      <c r="P114" s="136">
        <v>6960</v>
      </c>
      <c r="Q114" s="136" t="s">
        <v>320</v>
      </c>
      <c r="R114" s="136" t="s">
        <v>367</v>
      </c>
      <c r="S114" s="149" t="s">
        <v>423</v>
      </c>
    </row>
    <row r="115" spans="2:19" ht="32.25" customHeight="1" x14ac:dyDescent="0.35">
      <c r="B115" s="543"/>
      <c r="C115" s="542" t="s">
        <v>905</v>
      </c>
      <c r="D115" s="324" t="s">
        <v>906</v>
      </c>
      <c r="E115" s="519" t="s">
        <v>270</v>
      </c>
      <c r="F115" s="520"/>
      <c r="G115" s="325" t="s">
        <v>271</v>
      </c>
      <c r="H115" s="324" t="s">
        <v>906</v>
      </c>
      <c r="I115" s="519" t="s">
        <v>270</v>
      </c>
      <c r="J115" s="520"/>
      <c r="K115" s="325" t="s">
        <v>271</v>
      </c>
      <c r="L115" s="324" t="s">
        <v>906</v>
      </c>
      <c r="M115" s="519" t="s">
        <v>270</v>
      </c>
      <c r="N115" s="520"/>
      <c r="O115" s="325" t="s">
        <v>271</v>
      </c>
      <c r="P115" s="324" t="s">
        <v>906</v>
      </c>
      <c r="Q115" s="324" t="s">
        <v>270</v>
      </c>
      <c r="R115" s="519" t="s">
        <v>270</v>
      </c>
      <c r="S115" s="520"/>
    </row>
    <row r="116" spans="2:19" ht="23.25" customHeight="1" x14ac:dyDescent="0.35">
      <c r="B116" s="543"/>
      <c r="C116" s="543"/>
      <c r="D116" s="156"/>
      <c r="E116" s="521"/>
      <c r="F116" s="522"/>
      <c r="G116" s="126"/>
      <c r="H116" s="157"/>
      <c r="I116" s="523"/>
      <c r="J116" s="524"/>
      <c r="K116" s="143"/>
      <c r="L116" s="157"/>
      <c r="M116" s="523"/>
      <c r="N116" s="524"/>
      <c r="O116" s="129"/>
      <c r="P116" s="157"/>
      <c r="Q116" s="127"/>
      <c r="R116" s="523"/>
      <c r="S116" s="524"/>
    </row>
    <row r="117" spans="2:19" ht="23.25" hidden="1" customHeight="1" outlineLevel="1" x14ac:dyDescent="0.35">
      <c r="B117" s="543"/>
      <c r="C117" s="543"/>
      <c r="D117" s="324" t="s">
        <v>906</v>
      </c>
      <c r="E117" s="519" t="s">
        <v>270</v>
      </c>
      <c r="F117" s="520"/>
      <c r="G117" s="325" t="s">
        <v>271</v>
      </c>
      <c r="H117" s="324" t="s">
        <v>906</v>
      </c>
      <c r="I117" s="519" t="s">
        <v>270</v>
      </c>
      <c r="J117" s="520"/>
      <c r="K117" s="325" t="s">
        <v>271</v>
      </c>
      <c r="L117" s="324" t="s">
        <v>906</v>
      </c>
      <c r="M117" s="519" t="s">
        <v>270</v>
      </c>
      <c r="N117" s="520"/>
      <c r="O117" s="325" t="s">
        <v>271</v>
      </c>
      <c r="P117" s="324" t="s">
        <v>906</v>
      </c>
      <c r="Q117" s="324" t="s">
        <v>270</v>
      </c>
      <c r="R117" s="519" t="s">
        <v>270</v>
      </c>
      <c r="S117" s="520"/>
    </row>
    <row r="118" spans="2:19" ht="23.25" hidden="1" customHeight="1" outlineLevel="1" x14ac:dyDescent="0.35">
      <c r="B118" s="543"/>
      <c r="C118" s="543"/>
      <c r="D118" s="156"/>
      <c r="E118" s="521"/>
      <c r="F118" s="522"/>
      <c r="G118" s="126"/>
      <c r="H118" s="157"/>
      <c r="I118" s="523"/>
      <c r="J118" s="524"/>
      <c r="K118" s="129"/>
      <c r="L118" s="157"/>
      <c r="M118" s="523"/>
      <c r="N118" s="524"/>
      <c r="O118" s="129"/>
      <c r="P118" s="157"/>
      <c r="Q118" s="127"/>
      <c r="R118" s="523"/>
      <c r="S118" s="524"/>
    </row>
    <row r="119" spans="2:19" ht="23.25" hidden="1" customHeight="1" outlineLevel="1" x14ac:dyDescent="0.35">
      <c r="B119" s="543"/>
      <c r="C119" s="543"/>
      <c r="D119" s="324" t="s">
        <v>906</v>
      </c>
      <c r="E119" s="519" t="s">
        <v>270</v>
      </c>
      <c r="F119" s="520"/>
      <c r="G119" s="325" t="s">
        <v>271</v>
      </c>
      <c r="H119" s="324" t="s">
        <v>906</v>
      </c>
      <c r="I119" s="519" t="s">
        <v>270</v>
      </c>
      <c r="J119" s="520"/>
      <c r="K119" s="325" t="s">
        <v>271</v>
      </c>
      <c r="L119" s="324" t="s">
        <v>906</v>
      </c>
      <c r="M119" s="519" t="s">
        <v>270</v>
      </c>
      <c r="N119" s="520"/>
      <c r="O119" s="325" t="s">
        <v>271</v>
      </c>
      <c r="P119" s="324" t="s">
        <v>906</v>
      </c>
      <c r="Q119" s="324" t="s">
        <v>270</v>
      </c>
      <c r="R119" s="519" t="s">
        <v>270</v>
      </c>
      <c r="S119" s="520"/>
    </row>
    <row r="120" spans="2:19" ht="23.25" hidden="1" customHeight="1" outlineLevel="1" x14ac:dyDescent="0.35">
      <c r="B120" s="543"/>
      <c r="C120" s="543"/>
      <c r="D120" s="156"/>
      <c r="E120" s="521"/>
      <c r="F120" s="522"/>
      <c r="G120" s="126"/>
      <c r="H120" s="157"/>
      <c r="I120" s="523"/>
      <c r="J120" s="524"/>
      <c r="K120" s="129"/>
      <c r="L120" s="157"/>
      <c r="M120" s="523"/>
      <c r="N120" s="524"/>
      <c r="O120" s="129"/>
      <c r="P120" s="157"/>
      <c r="Q120" s="127"/>
      <c r="R120" s="523"/>
      <c r="S120" s="524"/>
    </row>
    <row r="121" spans="2:19" ht="23.25" hidden="1" customHeight="1" outlineLevel="1" x14ac:dyDescent="0.35">
      <c r="B121" s="543"/>
      <c r="C121" s="543"/>
      <c r="D121" s="324" t="s">
        <v>906</v>
      </c>
      <c r="E121" s="519" t="s">
        <v>270</v>
      </c>
      <c r="F121" s="520"/>
      <c r="G121" s="325" t="s">
        <v>271</v>
      </c>
      <c r="H121" s="324" t="s">
        <v>906</v>
      </c>
      <c r="I121" s="519" t="s">
        <v>270</v>
      </c>
      <c r="J121" s="520"/>
      <c r="K121" s="325" t="s">
        <v>271</v>
      </c>
      <c r="L121" s="324" t="s">
        <v>906</v>
      </c>
      <c r="M121" s="519" t="s">
        <v>270</v>
      </c>
      <c r="N121" s="520"/>
      <c r="O121" s="325" t="s">
        <v>271</v>
      </c>
      <c r="P121" s="324" t="s">
        <v>906</v>
      </c>
      <c r="Q121" s="324" t="s">
        <v>270</v>
      </c>
      <c r="R121" s="519" t="s">
        <v>270</v>
      </c>
      <c r="S121" s="520"/>
    </row>
    <row r="122" spans="2:19" ht="23.25" hidden="1" customHeight="1" outlineLevel="1" x14ac:dyDescent="0.35">
      <c r="B122" s="544"/>
      <c r="C122" s="544"/>
      <c r="D122" s="156"/>
      <c r="E122" s="521"/>
      <c r="F122" s="522"/>
      <c r="G122" s="126"/>
      <c r="H122" s="157"/>
      <c r="I122" s="523"/>
      <c r="J122" s="524"/>
      <c r="K122" s="129"/>
      <c r="L122" s="157"/>
      <c r="M122" s="523"/>
      <c r="N122" s="524"/>
      <c r="O122" s="129"/>
      <c r="P122" s="157"/>
      <c r="Q122" s="127"/>
      <c r="R122" s="523"/>
      <c r="S122" s="524"/>
    </row>
    <row r="123" spans="2:19" ht="15" collapsed="1" thickBot="1" x14ac:dyDescent="0.4">
      <c r="B123" s="318"/>
      <c r="C123" s="318"/>
    </row>
    <row r="124" spans="2:19" ht="15" thickBot="1" x14ac:dyDescent="0.4">
      <c r="B124" s="318"/>
      <c r="C124" s="318"/>
      <c r="D124" s="534" t="s">
        <v>194</v>
      </c>
      <c r="E124" s="535"/>
      <c r="F124" s="535"/>
      <c r="G124" s="536"/>
      <c r="H124" s="534" t="s">
        <v>195</v>
      </c>
      <c r="I124" s="535"/>
      <c r="J124" s="535"/>
      <c r="K124" s="536"/>
      <c r="L124" s="535" t="s">
        <v>196</v>
      </c>
      <c r="M124" s="535"/>
      <c r="N124" s="535"/>
      <c r="O124" s="535"/>
      <c r="P124" s="534" t="s">
        <v>197</v>
      </c>
      <c r="Q124" s="535"/>
      <c r="R124" s="535"/>
      <c r="S124" s="536"/>
    </row>
    <row r="125" spans="2:19" x14ac:dyDescent="0.35">
      <c r="B125" s="537" t="s">
        <v>272</v>
      </c>
      <c r="C125" s="537" t="s">
        <v>273</v>
      </c>
      <c r="D125" s="539" t="s">
        <v>274</v>
      </c>
      <c r="E125" s="540"/>
      <c r="F125" s="540"/>
      <c r="G125" s="541"/>
      <c r="H125" s="539" t="s">
        <v>274</v>
      </c>
      <c r="I125" s="540"/>
      <c r="J125" s="540"/>
      <c r="K125" s="541"/>
      <c r="L125" s="539" t="s">
        <v>274</v>
      </c>
      <c r="M125" s="540"/>
      <c r="N125" s="540"/>
      <c r="O125" s="541"/>
      <c r="P125" s="539" t="s">
        <v>274</v>
      </c>
      <c r="Q125" s="540"/>
      <c r="R125" s="540"/>
      <c r="S125" s="541"/>
    </row>
    <row r="126" spans="2:19" ht="45" customHeight="1" x14ac:dyDescent="0.35">
      <c r="B126" s="538"/>
      <c r="C126" s="538"/>
      <c r="D126" s="525"/>
      <c r="E126" s="526"/>
      <c r="F126" s="526"/>
      <c r="G126" s="527"/>
      <c r="H126" s="528"/>
      <c r="I126" s="529"/>
      <c r="J126" s="529"/>
      <c r="K126" s="530"/>
      <c r="L126" s="528"/>
      <c r="M126" s="529"/>
      <c r="N126" s="529"/>
      <c r="O126" s="530"/>
      <c r="P126" s="528"/>
      <c r="Q126" s="529"/>
      <c r="R126" s="529"/>
      <c r="S126" s="530"/>
    </row>
    <row r="127" spans="2:19" ht="32.25" customHeight="1" x14ac:dyDescent="0.35">
      <c r="B127" s="531" t="s">
        <v>275</v>
      </c>
      <c r="C127" s="531" t="s">
        <v>276</v>
      </c>
      <c r="D127" s="340" t="s">
        <v>277</v>
      </c>
      <c r="E127" s="330" t="s">
        <v>193</v>
      </c>
      <c r="F127" s="324" t="s">
        <v>214</v>
      </c>
      <c r="G127" s="325" t="s">
        <v>230</v>
      </c>
      <c r="H127" s="340" t="s">
        <v>277</v>
      </c>
      <c r="I127" s="330" t="s">
        <v>193</v>
      </c>
      <c r="J127" s="324" t="s">
        <v>214</v>
      </c>
      <c r="K127" s="325" t="s">
        <v>230</v>
      </c>
      <c r="L127" s="340" t="s">
        <v>277</v>
      </c>
      <c r="M127" s="330" t="s">
        <v>193</v>
      </c>
      <c r="N127" s="324" t="s">
        <v>214</v>
      </c>
      <c r="O127" s="325" t="s">
        <v>230</v>
      </c>
      <c r="P127" s="340" t="s">
        <v>277</v>
      </c>
      <c r="Q127" s="330" t="s">
        <v>193</v>
      </c>
      <c r="R127" s="324" t="s">
        <v>214</v>
      </c>
      <c r="S127" s="325" t="s">
        <v>230</v>
      </c>
    </row>
    <row r="128" spans="2:19" ht="23.25" customHeight="1" x14ac:dyDescent="0.35">
      <c r="B128" s="532"/>
      <c r="C128" s="533"/>
      <c r="D128" s="134"/>
      <c r="E128" s="158"/>
      <c r="F128" s="125"/>
      <c r="G128" s="148"/>
      <c r="H128" s="136"/>
      <c r="I128" s="166"/>
      <c r="J128" s="136"/>
      <c r="K128" s="238"/>
      <c r="L128" s="136"/>
      <c r="M128" s="166"/>
      <c r="N128" s="136"/>
      <c r="O128" s="238"/>
      <c r="P128" s="136"/>
      <c r="Q128" s="166"/>
      <c r="R128" s="136"/>
      <c r="S128" s="238"/>
    </row>
    <row r="129" spans="2:19" ht="29.25" customHeight="1" x14ac:dyDescent="0.35">
      <c r="B129" s="532"/>
      <c r="C129" s="531" t="s">
        <v>278</v>
      </c>
      <c r="D129" s="324" t="s">
        <v>279</v>
      </c>
      <c r="E129" s="519" t="s">
        <v>280</v>
      </c>
      <c r="F129" s="520"/>
      <c r="G129" s="325" t="s">
        <v>281</v>
      </c>
      <c r="H129" s="324" t="s">
        <v>279</v>
      </c>
      <c r="I129" s="519" t="s">
        <v>280</v>
      </c>
      <c r="J129" s="520"/>
      <c r="K129" s="325" t="s">
        <v>281</v>
      </c>
      <c r="L129" s="324" t="s">
        <v>279</v>
      </c>
      <c r="M129" s="519" t="s">
        <v>280</v>
      </c>
      <c r="N129" s="520"/>
      <c r="O129" s="325" t="s">
        <v>281</v>
      </c>
      <c r="P129" s="324" t="s">
        <v>279</v>
      </c>
      <c r="Q129" s="519" t="s">
        <v>280</v>
      </c>
      <c r="R129" s="520"/>
      <c r="S129" s="325" t="s">
        <v>281</v>
      </c>
    </row>
    <row r="130" spans="2:19" ht="39" customHeight="1" x14ac:dyDescent="0.35">
      <c r="B130" s="533"/>
      <c r="C130" s="533"/>
      <c r="D130" s="156"/>
      <c r="E130" s="521"/>
      <c r="F130" s="522"/>
      <c r="G130" s="126"/>
      <c r="H130" s="157"/>
      <c r="I130" s="523"/>
      <c r="J130" s="524"/>
      <c r="K130" s="129"/>
      <c r="L130" s="157"/>
      <c r="M130" s="523"/>
      <c r="N130" s="524"/>
      <c r="O130" s="129"/>
      <c r="P130" s="157"/>
      <c r="Q130" s="523"/>
      <c r="R130" s="524"/>
      <c r="S130" s="129"/>
    </row>
    <row r="134" spans="2:19" hidden="1" x14ac:dyDescent="0.35"/>
    <row r="135" spans="2:19" hidden="1" x14ac:dyDescent="0.35"/>
    <row r="136" spans="2:19" hidden="1" x14ac:dyDescent="0.35">
      <c r="D136" s="226" t="s">
        <v>282</v>
      </c>
    </row>
    <row r="137" spans="2:19" hidden="1" x14ac:dyDescent="0.35">
      <c r="D137" s="226" t="s">
        <v>283</v>
      </c>
      <c r="E137" s="226" t="s">
        <v>284</v>
      </c>
      <c r="F137" s="226" t="s">
        <v>285</v>
      </c>
      <c r="H137" s="226" t="s">
        <v>286</v>
      </c>
      <c r="I137" s="226" t="s">
        <v>287</v>
      </c>
    </row>
    <row r="138" spans="2:19" hidden="1" x14ac:dyDescent="0.35">
      <c r="D138" s="226" t="s">
        <v>288</v>
      </c>
      <c r="E138" s="226" t="s">
        <v>289</v>
      </c>
      <c r="F138" s="226" t="s">
        <v>290</v>
      </c>
      <c r="H138" s="226" t="s">
        <v>291</v>
      </c>
      <c r="I138" s="226" t="s">
        <v>292</v>
      </c>
    </row>
    <row r="139" spans="2:19" hidden="1" x14ac:dyDescent="0.35">
      <c r="D139" s="226" t="s">
        <v>293</v>
      </c>
      <c r="E139" s="226" t="s">
        <v>294</v>
      </c>
      <c r="F139" s="226" t="s">
        <v>295</v>
      </c>
      <c r="H139" s="226" t="s">
        <v>296</v>
      </c>
      <c r="I139" s="226" t="s">
        <v>297</v>
      </c>
    </row>
    <row r="140" spans="2:19" hidden="1" x14ac:dyDescent="0.35">
      <c r="D140" s="226" t="s">
        <v>298</v>
      </c>
      <c r="F140" s="226" t="s">
        <v>299</v>
      </c>
      <c r="G140" s="226" t="s">
        <v>300</v>
      </c>
      <c r="H140" s="226" t="s">
        <v>301</v>
      </c>
      <c r="I140" s="226" t="s">
        <v>302</v>
      </c>
      <c r="K140" s="226" t="s">
        <v>303</v>
      </c>
    </row>
    <row r="141" spans="2:19" hidden="1" x14ac:dyDescent="0.35">
      <c r="D141" s="226" t="s">
        <v>304</v>
      </c>
      <c r="F141" s="226" t="s">
        <v>305</v>
      </c>
      <c r="G141" s="226" t="s">
        <v>306</v>
      </c>
      <c r="H141" s="226" t="s">
        <v>307</v>
      </c>
      <c r="I141" s="226" t="s">
        <v>308</v>
      </c>
      <c r="K141" s="226" t="s">
        <v>309</v>
      </c>
      <c r="L141" s="226" t="s">
        <v>310</v>
      </c>
    </row>
    <row r="142" spans="2:19" hidden="1" x14ac:dyDescent="0.35">
      <c r="D142" s="226" t="s">
        <v>311</v>
      </c>
      <c r="E142" s="159" t="s">
        <v>312</v>
      </c>
      <c r="G142" s="226" t="s">
        <v>313</v>
      </c>
      <c r="H142" s="226" t="s">
        <v>314</v>
      </c>
      <c r="K142" s="226" t="s">
        <v>315</v>
      </c>
      <c r="L142" s="226" t="s">
        <v>316</v>
      </c>
    </row>
    <row r="143" spans="2:19" hidden="1" x14ac:dyDescent="0.35">
      <c r="D143" s="226" t="s">
        <v>317</v>
      </c>
      <c r="E143" s="160" t="s">
        <v>318</v>
      </c>
      <c r="K143" s="226" t="s">
        <v>319</v>
      </c>
      <c r="L143" s="226" t="s">
        <v>320</v>
      </c>
    </row>
    <row r="144" spans="2:19" hidden="1" x14ac:dyDescent="0.35">
      <c r="E144" s="161" t="s">
        <v>321</v>
      </c>
      <c r="H144" s="226" t="s">
        <v>322</v>
      </c>
      <c r="K144" s="226" t="s">
        <v>323</v>
      </c>
      <c r="L144" s="226" t="s">
        <v>324</v>
      </c>
    </row>
    <row r="145" spans="2:12" hidden="1" x14ac:dyDescent="0.35">
      <c r="H145" s="226" t="s">
        <v>325</v>
      </c>
      <c r="K145" s="226" t="s">
        <v>326</v>
      </c>
      <c r="L145" s="226" t="s">
        <v>327</v>
      </c>
    </row>
    <row r="146" spans="2:12" hidden="1" x14ac:dyDescent="0.35">
      <c r="H146" s="226" t="s">
        <v>328</v>
      </c>
      <c r="K146" s="226" t="s">
        <v>329</v>
      </c>
      <c r="L146" s="226" t="s">
        <v>330</v>
      </c>
    </row>
    <row r="147" spans="2:12" hidden="1" x14ac:dyDescent="0.35">
      <c r="B147" s="226" t="s">
        <v>331</v>
      </c>
      <c r="C147" s="226" t="s">
        <v>332</v>
      </c>
      <c r="D147" s="226" t="s">
        <v>331</v>
      </c>
      <c r="G147" s="226" t="s">
        <v>333</v>
      </c>
      <c r="H147" s="226" t="s">
        <v>334</v>
      </c>
      <c r="J147" s="226" t="s">
        <v>161</v>
      </c>
      <c r="K147" s="226" t="s">
        <v>335</v>
      </c>
      <c r="L147" s="226" t="s">
        <v>336</v>
      </c>
    </row>
    <row r="148" spans="2:12" hidden="1" x14ac:dyDescent="0.35">
      <c r="B148" s="226">
        <v>1</v>
      </c>
      <c r="C148" s="226" t="s">
        <v>337</v>
      </c>
      <c r="D148" s="226" t="s">
        <v>338</v>
      </c>
      <c r="E148" s="226" t="s">
        <v>230</v>
      </c>
      <c r="F148" s="226" t="s">
        <v>0</v>
      </c>
      <c r="G148" s="226" t="s">
        <v>339</v>
      </c>
      <c r="H148" s="226" t="s">
        <v>340</v>
      </c>
      <c r="J148" s="226" t="s">
        <v>315</v>
      </c>
      <c r="K148" s="226" t="s">
        <v>341</v>
      </c>
    </row>
    <row r="149" spans="2:12" hidden="1" x14ac:dyDescent="0.35">
      <c r="B149" s="226">
        <v>2</v>
      </c>
      <c r="C149" s="226" t="s">
        <v>342</v>
      </c>
      <c r="D149" s="226" t="s">
        <v>343</v>
      </c>
      <c r="E149" s="226" t="s">
        <v>214</v>
      </c>
      <c r="F149" s="226" t="s">
        <v>2</v>
      </c>
      <c r="G149" s="226" t="s">
        <v>344</v>
      </c>
      <c r="J149" s="226" t="s">
        <v>345</v>
      </c>
      <c r="K149" s="226" t="s">
        <v>346</v>
      </c>
    </row>
    <row r="150" spans="2:12" hidden="1" x14ac:dyDescent="0.35">
      <c r="B150" s="226">
        <v>3</v>
      </c>
      <c r="C150" s="226" t="s">
        <v>347</v>
      </c>
      <c r="D150" s="226" t="s">
        <v>348</v>
      </c>
      <c r="E150" s="226" t="s">
        <v>193</v>
      </c>
      <c r="G150" s="226" t="s">
        <v>349</v>
      </c>
      <c r="J150" s="226" t="s">
        <v>350</v>
      </c>
      <c r="K150" s="226" t="s">
        <v>351</v>
      </c>
    </row>
    <row r="151" spans="2:12" hidden="1" x14ac:dyDescent="0.35">
      <c r="B151" s="226">
        <v>4</v>
      </c>
      <c r="C151" s="226" t="s">
        <v>340</v>
      </c>
      <c r="H151" s="226" t="s">
        <v>352</v>
      </c>
      <c r="I151" s="226" t="s">
        <v>353</v>
      </c>
      <c r="J151" s="226" t="s">
        <v>354</v>
      </c>
      <c r="K151" s="226" t="s">
        <v>355</v>
      </c>
    </row>
    <row r="152" spans="2:12" hidden="1" x14ac:dyDescent="0.35">
      <c r="D152" s="226" t="s">
        <v>349</v>
      </c>
      <c r="H152" s="226" t="s">
        <v>356</v>
      </c>
      <c r="I152" s="226" t="s">
        <v>357</v>
      </c>
      <c r="J152" s="226" t="s">
        <v>358</v>
      </c>
      <c r="K152" s="226" t="s">
        <v>359</v>
      </c>
    </row>
    <row r="153" spans="2:12" hidden="1" x14ac:dyDescent="0.35">
      <c r="D153" s="226" t="s">
        <v>360</v>
      </c>
      <c r="H153" s="226" t="s">
        <v>361</v>
      </c>
      <c r="I153" s="226" t="s">
        <v>362</v>
      </c>
      <c r="J153" s="226" t="s">
        <v>363</v>
      </c>
      <c r="K153" s="226" t="s">
        <v>364</v>
      </c>
    </row>
    <row r="154" spans="2:12" hidden="1" x14ac:dyDescent="0.35">
      <c r="D154" s="226" t="s">
        <v>365</v>
      </c>
      <c r="H154" s="226" t="s">
        <v>366</v>
      </c>
      <c r="J154" s="226" t="s">
        <v>367</v>
      </c>
      <c r="K154" s="226" t="s">
        <v>368</v>
      </c>
    </row>
    <row r="155" spans="2:12" hidden="1" x14ac:dyDescent="0.35">
      <c r="H155" s="226" t="s">
        <v>369</v>
      </c>
      <c r="J155" s="226" t="s">
        <v>370</v>
      </c>
    </row>
    <row r="156" spans="2:12" ht="58" hidden="1" x14ac:dyDescent="0.35">
      <c r="D156" s="230" t="s">
        <v>371</v>
      </c>
      <c r="E156" s="226" t="s">
        <v>372</v>
      </c>
      <c r="F156" s="226" t="s">
        <v>373</v>
      </c>
      <c r="G156" s="226" t="s">
        <v>374</v>
      </c>
      <c r="H156" s="226" t="s">
        <v>375</v>
      </c>
      <c r="I156" s="226" t="s">
        <v>376</v>
      </c>
      <c r="J156" s="226" t="s">
        <v>377</v>
      </c>
      <c r="K156" s="226" t="s">
        <v>378</v>
      </c>
    </row>
    <row r="157" spans="2:12" ht="72.5" hidden="1" x14ac:dyDescent="0.35">
      <c r="B157" s="226" t="s">
        <v>478</v>
      </c>
      <c r="C157" s="226" t="s">
        <v>477</v>
      </c>
      <c r="D157" s="230" t="s">
        <v>379</v>
      </c>
      <c r="E157" s="226" t="s">
        <v>380</v>
      </c>
      <c r="F157" s="226" t="s">
        <v>381</v>
      </c>
      <c r="G157" s="226" t="s">
        <v>382</v>
      </c>
      <c r="H157" s="226" t="s">
        <v>383</v>
      </c>
      <c r="I157" s="226" t="s">
        <v>384</v>
      </c>
      <c r="J157" s="226" t="s">
        <v>385</v>
      </c>
      <c r="K157" s="226" t="s">
        <v>386</v>
      </c>
    </row>
    <row r="158" spans="2:12" ht="43.5" hidden="1" x14ac:dyDescent="0.35">
      <c r="B158" s="226" t="s">
        <v>479</v>
      </c>
      <c r="C158" s="226" t="s">
        <v>476</v>
      </c>
      <c r="D158" s="230" t="s">
        <v>387</v>
      </c>
      <c r="E158" s="226" t="s">
        <v>388</v>
      </c>
      <c r="F158" s="226" t="s">
        <v>389</v>
      </c>
      <c r="G158" s="226" t="s">
        <v>390</v>
      </c>
      <c r="H158" s="226" t="s">
        <v>391</v>
      </c>
      <c r="I158" s="226" t="s">
        <v>392</v>
      </c>
      <c r="J158" s="226" t="s">
        <v>393</v>
      </c>
      <c r="K158" s="226" t="s">
        <v>394</v>
      </c>
    </row>
    <row r="159" spans="2:12" hidden="1" x14ac:dyDescent="0.35">
      <c r="B159" s="226" t="s">
        <v>480</v>
      </c>
      <c r="C159" s="226" t="s">
        <v>475</v>
      </c>
      <c r="F159" s="226" t="s">
        <v>395</v>
      </c>
      <c r="G159" s="226" t="s">
        <v>396</v>
      </c>
      <c r="H159" s="226" t="s">
        <v>397</v>
      </c>
      <c r="I159" s="226" t="s">
        <v>398</v>
      </c>
      <c r="J159" s="226" t="s">
        <v>399</v>
      </c>
      <c r="K159" s="226" t="s">
        <v>400</v>
      </c>
    </row>
    <row r="160" spans="2:12" hidden="1" x14ac:dyDescent="0.35">
      <c r="B160" s="226" t="s">
        <v>481</v>
      </c>
      <c r="G160" s="226" t="s">
        <v>401</v>
      </c>
      <c r="H160" s="226" t="s">
        <v>402</v>
      </c>
      <c r="I160" s="226" t="s">
        <v>403</v>
      </c>
      <c r="J160" s="226" t="s">
        <v>404</v>
      </c>
      <c r="K160" s="226" t="s">
        <v>405</v>
      </c>
    </row>
    <row r="161" spans="2:10" hidden="1" x14ac:dyDescent="0.35">
      <c r="C161" s="226" t="s">
        <v>406</v>
      </c>
      <c r="J161" s="226" t="s">
        <v>407</v>
      </c>
    </row>
    <row r="162" spans="2:10" hidden="1" x14ac:dyDescent="0.35">
      <c r="C162" s="226" t="s">
        <v>408</v>
      </c>
      <c r="I162" s="226" t="s">
        <v>409</v>
      </c>
      <c r="J162" s="226" t="s">
        <v>410</v>
      </c>
    </row>
    <row r="163" spans="2:10" hidden="1" x14ac:dyDescent="0.35">
      <c r="B163" s="167" t="s">
        <v>482</v>
      </c>
      <c r="C163" s="226" t="s">
        <v>411</v>
      </c>
      <c r="I163" s="226" t="s">
        <v>412</v>
      </c>
      <c r="J163" s="226" t="s">
        <v>413</v>
      </c>
    </row>
    <row r="164" spans="2:10" hidden="1" x14ac:dyDescent="0.35">
      <c r="B164" s="167" t="s">
        <v>4</v>
      </c>
      <c r="C164" s="226" t="s">
        <v>414</v>
      </c>
      <c r="D164" s="226" t="s">
        <v>415</v>
      </c>
      <c r="E164" s="226" t="s">
        <v>416</v>
      </c>
      <c r="I164" s="226" t="s">
        <v>417</v>
      </c>
      <c r="J164" s="226" t="s">
        <v>161</v>
      </c>
    </row>
    <row r="165" spans="2:10" hidden="1" x14ac:dyDescent="0.35">
      <c r="B165" s="167" t="s">
        <v>1</v>
      </c>
      <c r="D165" s="226" t="s">
        <v>418</v>
      </c>
      <c r="E165" s="226" t="s">
        <v>419</v>
      </c>
      <c r="H165" s="226" t="s">
        <v>291</v>
      </c>
      <c r="I165" s="226" t="s">
        <v>420</v>
      </c>
    </row>
    <row r="166" spans="2:10" hidden="1" x14ac:dyDescent="0.35">
      <c r="B166" s="167" t="s">
        <v>5</v>
      </c>
      <c r="D166" s="226" t="s">
        <v>421</v>
      </c>
      <c r="E166" s="226" t="s">
        <v>422</v>
      </c>
      <c r="H166" s="226" t="s">
        <v>301</v>
      </c>
      <c r="I166" s="226" t="s">
        <v>423</v>
      </c>
      <c r="J166" s="226" t="s">
        <v>907</v>
      </c>
    </row>
    <row r="167" spans="2:10" hidden="1" x14ac:dyDescent="0.35">
      <c r="B167" s="167" t="s">
        <v>483</v>
      </c>
      <c r="C167" s="226" t="s">
        <v>424</v>
      </c>
      <c r="D167" s="226" t="s">
        <v>425</v>
      </c>
      <c r="H167" s="226" t="s">
        <v>307</v>
      </c>
      <c r="I167" s="226" t="s">
        <v>426</v>
      </c>
      <c r="J167" s="226" t="s">
        <v>908</v>
      </c>
    </row>
    <row r="168" spans="2:10" hidden="1" x14ac:dyDescent="0.35">
      <c r="B168" s="167" t="s">
        <v>484</v>
      </c>
      <c r="C168" s="226" t="s">
        <v>427</v>
      </c>
      <c r="H168" s="226" t="s">
        <v>314</v>
      </c>
      <c r="I168" s="226" t="s">
        <v>428</v>
      </c>
    </row>
    <row r="169" spans="2:10" hidden="1" x14ac:dyDescent="0.35">
      <c r="B169" s="167" t="s">
        <v>485</v>
      </c>
      <c r="C169" s="226" t="s">
        <v>429</v>
      </c>
      <c r="E169" s="226" t="s">
        <v>430</v>
      </c>
      <c r="H169" s="226" t="s">
        <v>431</v>
      </c>
      <c r="I169" s="226" t="s">
        <v>432</v>
      </c>
    </row>
    <row r="170" spans="2:10" hidden="1" x14ac:dyDescent="0.35">
      <c r="B170" s="167" t="s">
        <v>486</v>
      </c>
      <c r="C170" s="226" t="s">
        <v>433</v>
      </c>
      <c r="E170" s="226" t="s">
        <v>434</v>
      </c>
      <c r="H170" s="226" t="s">
        <v>435</v>
      </c>
      <c r="I170" s="226" t="s">
        <v>436</v>
      </c>
    </row>
    <row r="171" spans="2:10" hidden="1" x14ac:dyDescent="0.35">
      <c r="B171" s="167" t="s">
        <v>487</v>
      </c>
      <c r="C171" s="226" t="s">
        <v>437</v>
      </c>
      <c r="E171" s="226" t="s">
        <v>438</v>
      </c>
      <c r="H171" s="226" t="s">
        <v>439</v>
      </c>
      <c r="I171" s="226" t="s">
        <v>440</v>
      </c>
    </row>
    <row r="172" spans="2:10" hidden="1" x14ac:dyDescent="0.35">
      <c r="B172" s="167" t="s">
        <v>488</v>
      </c>
      <c r="C172" s="226" t="s">
        <v>441</v>
      </c>
      <c r="E172" s="226" t="s">
        <v>442</v>
      </c>
      <c r="H172" s="226" t="s">
        <v>443</v>
      </c>
      <c r="I172" s="226" t="s">
        <v>444</v>
      </c>
    </row>
    <row r="173" spans="2:10" hidden="1" x14ac:dyDescent="0.35">
      <c r="B173" s="167" t="s">
        <v>489</v>
      </c>
      <c r="C173" s="226" t="s">
        <v>445</v>
      </c>
      <c r="E173" s="226" t="s">
        <v>446</v>
      </c>
      <c r="H173" s="226" t="s">
        <v>447</v>
      </c>
      <c r="I173" s="226" t="s">
        <v>448</v>
      </c>
    </row>
    <row r="174" spans="2:10" hidden="1" x14ac:dyDescent="0.35">
      <c r="B174" s="167" t="s">
        <v>490</v>
      </c>
      <c r="C174" s="226" t="s">
        <v>161</v>
      </c>
      <c r="E174" s="226" t="s">
        <v>449</v>
      </c>
      <c r="H174" s="226" t="s">
        <v>450</v>
      </c>
      <c r="I174" s="226" t="s">
        <v>451</v>
      </c>
    </row>
    <row r="175" spans="2:10" hidden="1" x14ac:dyDescent="0.35">
      <c r="B175" s="167" t="s">
        <v>491</v>
      </c>
      <c r="E175" s="226" t="s">
        <v>452</v>
      </c>
      <c r="H175" s="226" t="s">
        <v>453</v>
      </c>
      <c r="I175" s="226" t="s">
        <v>454</v>
      </c>
    </row>
    <row r="176" spans="2:10" hidden="1" x14ac:dyDescent="0.35">
      <c r="B176" s="167" t="s">
        <v>492</v>
      </c>
      <c r="E176" s="226" t="s">
        <v>455</v>
      </c>
      <c r="H176" s="226" t="s">
        <v>456</v>
      </c>
      <c r="I176" s="226" t="s">
        <v>457</v>
      </c>
    </row>
    <row r="177" spans="2:9" hidden="1" x14ac:dyDescent="0.35">
      <c r="B177" s="167" t="s">
        <v>493</v>
      </c>
      <c r="E177" s="226" t="s">
        <v>458</v>
      </c>
      <c r="H177" s="226" t="s">
        <v>459</v>
      </c>
      <c r="I177" s="226" t="s">
        <v>460</v>
      </c>
    </row>
    <row r="178" spans="2:9" hidden="1" x14ac:dyDescent="0.35">
      <c r="B178" s="167" t="s">
        <v>494</v>
      </c>
      <c r="H178" s="226" t="s">
        <v>461</v>
      </c>
      <c r="I178" s="226" t="s">
        <v>462</v>
      </c>
    </row>
    <row r="179" spans="2:9" hidden="1" x14ac:dyDescent="0.35">
      <c r="B179" s="167" t="s">
        <v>495</v>
      </c>
      <c r="H179" s="226" t="s">
        <v>463</v>
      </c>
    </row>
    <row r="180" spans="2:9" hidden="1" x14ac:dyDescent="0.35">
      <c r="B180" s="167" t="s">
        <v>496</v>
      </c>
      <c r="H180" s="226" t="s">
        <v>464</v>
      </c>
    </row>
    <row r="181" spans="2:9" hidden="1" x14ac:dyDescent="0.35">
      <c r="B181" s="167" t="s">
        <v>497</v>
      </c>
      <c r="H181" s="226" t="s">
        <v>465</v>
      </c>
    </row>
    <row r="182" spans="2:9" hidden="1" x14ac:dyDescent="0.35">
      <c r="B182" s="167" t="s">
        <v>498</v>
      </c>
      <c r="H182" s="226" t="s">
        <v>466</v>
      </c>
    </row>
    <row r="183" spans="2:9" hidden="1" x14ac:dyDescent="0.35">
      <c r="B183" s="167" t="s">
        <v>499</v>
      </c>
      <c r="D183" s="226" t="s">
        <v>467</v>
      </c>
      <c r="H183" s="226" t="s">
        <v>468</v>
      </c>
    </row>
    <row r="184" spans="2:9" hidden="1" x14ac:dyDescent="0.35">
      <c r="B184" s="167" t="s">
        <v>500</v>
      </c>
      <c r="D184" s="226" t="s">
        <v>469</v>
      </c>
      <c r="H184" s="226" t="s">
        <v>470</v>
      </c>
    </row>
    <row r="185" spans="2:9" hidden="1" x14ac:dyDescent="0.35">
      <c r="B185" s="167" t="s">
        <v>501</v>
      </c>
      <c r="D185" s="226" t="s">
        <v>471</v>
      </c>
      <c r="H185" s="226" t="s">
        <v>472</v>
      </c>
    </row>
    <row r="186" spans="2:9" hidden="1" x14ac:dyDescent="0.35">
      <c r="B186" s="167" t="s">
        <v>502</v>
      </c>
      <c r="D186" s="226" t="s">
        <v>469</v>
      </c>
      <c r="H186" s="226" t="s">
        <v>473</v>
      </c>
    </row>
    <row r="187" spans="2:9" hidden="1" x14ac:dyDescent="0.35">
      <c r="B187" s="167" t="s">
        <v>503</v>
      </c>
      <c r="D187" s="226" t="s">
        <v>474</v>
      </c>
    </row>
    <row r="188" spans="2:9" hidden="1" x14ac:dyDescent="0.35">
      <c r="B188" s="167" t="s">
        <v>504</v>
      </c>
      <c r="D188" s="226" t="s">
        <v>469</v>
      </c>
    </row>
    <row r="189" spans="2:9" hidden="1" x14ac:dyDescent="0.35">
      <c r="B189" s="167" t="s">
        <v>505</v>
      </c>
    </row>
    <row r="190" spans="2:9" hidden="1" x14ac:dyDescent="0.35">
      <c r="B190" s="167" t="s">
        <v>506</v>
      </c>
    </row>
    <row r="191" spans="2:9" hidden="1" x14ac:dyDescent="0.35">
      <c r="B191" s="167" t="s">
        <v>507</v>
      </c>
    </row>
    <row r="192" spans="2:9" hidden="1" x14ac:dyDescent="0.35">
      <c r="B192" s="167" t="s">
        <v>508</v>
      </c>
    </row>
    <row r="193" spans="2:2" hidden="1" x14ac:dyDescent="0.35">
      <c r="B193" s="167" t="s">
        <v>509</v>
      </c>
    </row>
    <row r="194" spans="2:2" hidden="1" x14ac:dyDescent="0.35">
      <c r="B194" s="167" t="s">
        <v>510</v>
      </c>
    </row>
    <row r="195" spans="2:2" hidden="1" x14ac:dyDescent="0.35">
      <c r="B195" s="167" t="s">
        <v>511</v>
      </c>
    </row>
    <row r="196" spans="2:2" hidden="1" x14ac:dyDescent="0.35">
      <c r="B196" s="167" t="s">
        <v>512</v>
      </c>
    </row>
    <row r="197" spans="2:2" hidden="1" x14ac:dyDescent="0.35">
      <c r="B197" s="167" t="s">
        <v>513</v>
      </c>
    </row>
    <row r="198" spans="2:2" hidden="1" x14ac:dyDescent="0.35">
      <c r="B198" s="167" t="s">
        <v>6</v>
      </c>
    </row>
    <row r="199" spans="2:2" hidden="1" x14ac:dyDescent="0.35">
      <c r="B199" s="167" t="s">
        <v>7</v>
      </c>
    </row>
    <row r="200" spans="2:2" hidden="1" x14ac:dyDescent="0.35">
      <c r="B200" s="167" t="s">
        <v>8</v>
      </c>
    </row>
    <row r="201" spans="2:2" hidden="1" x14ac:dyDescent="0.35">
      <c r="B201" s="167" t="s">
        <v>10</v>
      </c>
    </row>
    <row r="202" spans="2:2" hidden="1" x14ac:dyDescent="0.35">
      <c r="B202" s="167" t="s">
        <v>3</v>
      </c>
    </row>
    <row r="203" spans="2:2" hidden="1" x14ac:dyDescent="0.35">
      <c r="B203" s="167" t="s">
        <v>12</v>
      </c>
    </row>
    <row r="204" spans="2:2" hidden="1" x14ac:dyDescent="0.35">
      <c r="B204" s="167" t="s">
        <v>13</v>
      </c>
    </row>
    <row r="205" spans="2:2" hidden="1" x14ac:dyDescent="0.35">
      <c r="B205" s="167" t="s">
        <v>15</v>
      </c>
    </row>
    <row r="206" spans="2:2" hidden="1" x14ac:dyDescent="0.35">
      <c r="B206" s="167" t="s">
        <v>16</v>
      </c>
    </row>
    <row r="207" spans="2:2" hidden="1" x14ac:dyDescent="0.35">
      <c r="B207" s="167" t="s">
        <v>17</v>
      </c>
    </row>
    <row r="208" spans="2:2" hidden="1" x14ac:dyDescent="0.35">
      <c r="B208" s="167" t="s">
        <v>18</v>
      </c>
    </row>
    <row r="209" spans="2:2" hidden="1" x14ac:dyDescent="0.35">
      <c r="B209" s="167" t="s">
        <v>514</v>
      </c>
    </row>
    <row r="210" spans="2:2" hidden="1" x14ac:dyDescent="0.35">
      <c r="B210" s="167" t="s">
        <v>515</v>
      </c>
    </row>
    <row r="211" spans="2:2" hidden="1" x14ac:dyDescent="0.35">
      <c r="B211" s="167" t="s">
        <v>19</v>
      </c>
    </row>
    <row r="212" spans="2:2" hidden="1" x14ac:dyDescent="0.35">
      <c r="B212" s="167" t="s">
        <v>20</v>
      </c>
    </row>
    <row r="213" spans="2:2" hidden="1" x14ac:dyDescent="0.35">
      <c r="B213" s="167" t="s">
        <v>23</v>
      </c>
    </row>
    <row r="214" spans="2:2" hidden="1" x14ac:dyDescent="0.35">
      <c r="B214" s="167" t="s">
        <v>516</v>
      </c>
    </row>
    <row r="215" spans="2:2" hidden="1" x14ac:dyDescent="0.35">
      <c r="B215" s="167" t="s">
        <v>517</v>
      </c>
    </row>
    <row r="216" spans="2:2" hidden="1" x14ac:dyDescent="0.35">
      <c r="B216" s="167" t="s">
        <v>518</v>
      </c>
    </row>
    <row r="217" spans="2:2" hidden="1" x14ac:dyDescent="0.35">
      <c r="B217" s="167" t="s">
        <v>21</v>
      </c>
    </row>
    <row r="218" spans="2:2" hidden="1" x14ac:dyDescent="0.35">
      <c r="B218" s="167" t="s">
        <v>22</v>
      </c>
    </row>
    <row r="219" spans="2:2" hidden="1" x14ac:dyDescent="0.35">
      <c r="B219" s="167" t="s">
        <v>24</v>
      </c>
    </row>
    <row r="220" spans="2:2" hidden="1" x14ac:dyDescent="0.35">
      <c r="B220" s="167" t="s">
        <v>26</v>
      </c>
    </row>
    <row r="221" spans="2:2" hidden="1" x14ac:dyDescent="0.35">
      <c r="B221" s="167" t="s">
        <v>519</v>
      </c>
    </row>
    <row r="222" spans="2:2" hidden="1" x14ac:dyDescent="0.35">
      <c r="B222" s="167" t="s">
        <v>25</v>
      </c>
    </row>
    <row r="223" spans="2:2" hidden="1" x14ac:dyDescent="0.35">
      <c r="B223" s="167" t="s">
        <v>27</v>
      </c>
    </row>
    <row r="224" spans="2:2" hidden="1" x14ac:dyDescent="0.35">
      <c r="B224" s="167" t="s">
        <v>29</v>
      </c>
    </row>
    <row r="225" spans="2:2" hidden="1" x14ac:dyDescent="0.35">
      <c r="B225" s="167" t="s">
        <v>28</v>
      </c>
    </row>
    <row r="226" spans="2:2" hidden="1" x14ac:dyDescent="0.35">
      <c r="B226" s="167" t="s">
        <v>520</v>
      </c>
    </row>
    <row r="227" spans="2:2" hidden="1" x14ac:dyDescent="0.35">
      <c r="B227" s="167" t="s">
        <v>30</v>
      </c>
    </row>
    <row r="228" spans="2:2" hidden="1" x14ac:dyDescent="0.35">
      <c r="B228" s="167" t="s">
        <v>31</v>
      </c>
    </row>
    <row r="229" spans="2:2" hidden="1" x14ac:dyDescent="0.35">
      <c r="B229" s="167" t="s">
        <v>32</v>
      </c>
    </row>
    <row r="230" spans="2:2" hidden="1" x14ac:dyDescent="0.35">
      <c r="B230" s="167" t="s">
        <v>33</v>
      </c>
    </row>
    <row r="231" spans="2:2" hidden="1" x14ac:dyDescent="0.35">
      <c r="B231" s="167" t="s">
        <v>521</v>
      </c>
    </row>
    <row r="232" spans="2:2" hidden="1" x14ac:dyDescent="0.35">
      <c r="B232" s="167" t="s">
        <v>522</v>
      </c>
    </row>
    <row r="233" spans="2:2" hidden="1" x14ac:dyDescent="0.35">
      <c r="B233" s="167" t="s">
        <v>34</v>
      </c>
    </row>
    <row r="234" spans="2:2" hidden="1" x14ac:dyDescent="0.35">
      <c r="B234" s="167" t="s">
        <v>73</v>
      </c>
    </row>
    <row r="235" spans="2:2" hidden="1" x14ac:dyDescent="0.35">
      <c r="B235" s="167" t="s">
        <v>523</v>
      </c>
    </row>
    <row r="236" spans="2:2" ht="29" hidden="1" x14ac:dyDescent="0.35">
      <c r="B236" s="167" t="s">
        <v>524</v>
      </c>
    </row>
    <row r="237" spans="2:2" hidden="1" x14ac:dyDescent="0.35">
      <c r="B237" s="167" t="s">
        <v>36</v>
      </c>
    </row>
    <row r="238" spans="2:2" hidden="1" x14ac:dyDescent="0.35">
      <c r="B238" s="167" t="s">
        <v>38</v>
      </c>
    </row>
    <row r="239" spans="2:2" hidden="1" x14ac:dyDescent="0.35">
      <c r="B239" s="167" t="s">
        <v>525</v>
      </c>
    </row>
    <row r="240" spans="2:2" hidden="1" x14ac:dyDescent="0.35">
      <c r="B240" s="167" t="s">
        <v>74</v>
      </c>
    </row>
    <row r="241" spans="2:2" hidden="1" x14ac:dyDescent="0.35">
      <c r="B241" s="167" t="s">
        <v>87</v>
      </c>
    </row>
    <row r="242" spans="2:2" hidden="1" x14ac:dyDescent="0.35">
      <c r="B242" s="167" t="s">
        <v>37</v>
      </c>
    </row>
    <row r="243" spans="2:2" hidden="1" x14ac:dyDescent="0.35">
      <c r="B243" s="167" t="s">
        <v>39</v>
      </c>
    </row>
    <row r="244" spans="2:2" hidden="1" x14ac:dyDescent="0.35">
      <c r="B244" s="167" t="s">
        <v>35</v>
      </c>
    </row>
    <row r="245" spans="2:2" hidden="1" x14ac:dyDescent="0.35">
      <c r="B245" s="167" t="s">
        <v>52</v>
      </c>
    </row>
    <row r="246" spans="2:2" hidden="1" x14ac:dyDescent="0.35">
      <c r="B246" s="167" t="s">
        <v>526</v>
      </c>
    </row>
    <row r="247" spans="2:2" hidden="1" x14ac:dyDescent="0.35">
      <c r="B247" s="167" t="s">
        <v>40</v>
      </c>
    </row>
    <row r="248" spans="2:2" hidden="1" x14ac:dyDescent="0.35">
      <c r="B248" s="167" t="s">
        <v>43</v>
      </c>
    </row>
    <row r="249" spans="2:2" hidden="1" x14ac:dyDescent="0.35">
      <c r="B249" s="167" t="s">
        <v>49</v>
      </c>
    </row>
    <row r="250" spans="2:2" hidden="1" x14ac:dyDescent="0.35">
      <c r="B250" s="167" t="s">
        <v>46</v>
      </c>
    </row>
    <row r="251" spans="2:2" ht="29" hidden="1" x14ac:dyDescent="0.35">
      <c r="B251" s="167" t="s">
        <v>527</v>
      </c>
    </row>
    <row r="252" spans="2:2" hidden="1" x14ac:dyDescent="0.35">
      <c r="B252" s="167" t="s">
        <v>44</v>
      </c>
    </row>
    <row r="253" spans="2:2" hidden="1" x14ac:dyDescent="0.35">
      <c r="B253" s="167" t="s">
        <v>45</v>
      </c>
    </row>
    <row r="254" spans="2:2" hidden="1" x14ac:dyDescent="0.35">
      <c r="B254" s="167" t="s">
        <v>54</v>
      </c>
    </row>
    <row r="255" spans="2:2" hidden="1" x14ac:dyDescent="0.35">
      <c r="B255" s="167" t="s">
        <v>51</v>
      </c>
    </row>
    <row r="256" spans="2:2" hidden="1" x14ac:dyDescent="0.35">
      <c r="B256" s="167" t="s">
        <v>50</v>
      </c>
    </row>
    <row r="257" spans="2:2" hidden="1" x14ac:dyDescent="0.35">
      <c r="B257" s="167" t="s">
        <v>53</v>
      </c>
    </row>
    <row r="258" spans="2:2" hidden="1" x14ac:dyDescent="0.35">
      <c r="B258" s="167" t="s">
        <v>47</v>
      </c>
    </row>
    <row r="259" spans="2:2" hidden="1" x14ac:dyDescent="0.35">
      <c r="B259" s="167" t="s">
        <v>48</v>
      </c>
    </row>
    <row r="260" spans="2:2" hidden="1" x14ac:dyDescent="0.35">
      <c r="B260" s="167" t="s">
        <v>41</v>
      </c>
    </row>
    <row r="261" spans="2:2" hidden="1" x14ac:dyDescent="0.35">
      <c r="B261" s="167" t="s">
        <v>42</v>
      </c>
    </row>
    <row r="262" spans="2:2" hidden="1" x14ac:dyDescent="0.35">
      <c r="B262" s="167" t="s">
        <v>55</v>
      </c>
    </row>
    <row r="263" spans="2:2" hidden="1" x14ac:dyDescent="0.35">
      <c r="B263" s="167" t="s">
        <v>59</v>
      </c>
    </row>
    <row r="264" spans="2:2" hidden="1" x14ac:dyDescent="0.35">
      <c r="B264" s="167" t="s">
        <v>60</v>
      </c>
    </row>
    <row r="265" spans="2:2" hidden="1" x14ac:dyDescent="0.35">
      <c r="B265" s="167" t="s">
        <v>58</v>
      </c>
    </row>
    <row r="266" spans="2:2" hidden="1" x14ac:dyDescent="0.35">
      <c r="B266" s="167" t="s">
        <v>528</v>
      </c>
    </row>
    <row r="267" spans="2:2" hidden="1" x14ac:dyDescent="0.35">
      <c r="B267" s="167" t="s">
        <v>57</v>
      </c>
    </row>
    <row r="268" spans="2:2" hidden="1" x14ac:dyDescent="0.35">
      <c r="B268" s="167" t="s">
        <v>56</v>
      </c>
    </row>
    <row r="269" spans="2:2" hidden="1" x14ac:dyDescent="0.35">
      <c r="B269" s="167" t="s">
        <v>61</v>
      </c>
    </row>
    <row r="270" spans="2:2" hidden="1" x14ac:dyDescent="0.35">
      <c r="B270" s="167" t="s">
        <v>62</v>
      </c>
    </row>
    <row r="271" spans="2:2" hidden="1" x14ac:dyDescent="0.35">
      <c r="B271" s="167" t="s">
        <v>64</v>
      </c>
    </row>
    <row r="272" spans="2:2" hidden="1" x14ac:dyDescent="0.35">
      <c r="B272" s="167" t="s">
        <v>67</v>
      </c>
    </row>
    <row r="273" spans="2:2" hidden="1" x14ac:dyDescent="0.35">
      <c r="B273" s="167" t="s">
        <v>68</v>
      </c>
    </row>
    <row r="274" spans="2:2" hidden="1" x14ac:dyDescent="0.35">
      <c r="B274" s="167" t="s">
        <v>63</v>
      </c>
    </row>
    <row r="275" spans="2:2" hidden="1" x14ac:dyDescent="0.35">
      <c r="B275" s="167" t="s">
        <v>65</v>
      </c>
    </row>
    <row r="276" spans="2:2" hidden="1" x14ac:dyDescent="0.35">
      <c r="B276" s="167" t="s">
        <v>69</v>
      </c>
    </row>
    <row r="277" spans="2:2" hidden="1" x14ac:dyDescent="0.35">
      <c r="B277" s="167" t="s">
        <v>529</v>
      </c>
    </row>
    <row r="278" spans="2:2" hidden="1" x14ac:dyDescent="0.35">
      <c r="B278" s="167" t="s">
        <v>66</v>
      </c>
    </row>
    <row r="279" spans="2:2" hidden="1" x14ac:dyDescent="0.35">
      <c r="B279" s="167" t="s">
        <v>70</v>
      </c>
    </row>
    <row r="280" spans="2:2" hidden="1" x14ac:dyDescent="0.35">
      <c r="B280" s="167" t="s">
        <v>71</v>
      </c>
    </row>
    <row r="281" spans="2:2" hidden="1" x14ac:dyDescent="0.35">
      <c r="B281" s="167" t="s">
        <v>72</v>
      </c>
    </row>
    <row r="282" spans="2:2" hidden="1" x14ac:dyDescent="0.35">
      <c r="B282" s="167" t="s">
        <v>79</v>
      </c>
    </row>
    <row r="283" spans="2:2" hidden="1" x14ac:dyDescent="0.35">
      <c r="B283" s="167" t="s">
        <v>88</v>
      </c>
    </row>
    <row r="284" spans="2:2" hidden="1" x14ac:dyDescent="0.35">
      <c r="B284" s="167" t="s">
        <v>80</v>
      </c>
    </row>
    <row r="285" spans="2:2" hidden="1" x14ac:dyDescent="0.35">
      <c r="B285" s="167" t="s">
        <v>85</v>
      </c>
    </row>
    <row r="286" spans="2:2" hidden="1" x14ac:dyDescent="0.35">
      <c r="B286" s="167" t="s">
        <v>83</v>
      </c>
    </row>
    <row r="287" spans="2:2" hidden="1" x14ac:dyDescent="0.35">
      <c r="B287" s="167" t="s">
        <v>14</v>
      </c>
    </row>
    <row r="288" spans="2:2" hidden="1" x14ac:dyDescent="0.35">
      <c r="B288" s="167" t="s">
        <v>77</v>
      </c>
    </row>
    <row r="289" spans="2:2" hidden="1" x14ac:dyDescent="0.35">
      <c r="B289" s="167" t="s">
        <v>81</v>
      </c>
    </row>
    <row r="290" spans="2:2" hidden="1" x14ac:dyDescent="0.35">
      <c r="B290" s="167" t="s">
        <v>78</v>
      </c>
    </row>
    <row r="291" spans="2:2" hidden="1" x14ac:dyDescent="0.35">
      <c r="B291" s="167" t="s">
        <v>89</v>
      </c>
    </row>
    <row r="292" spans="2:2" hidden="1" x14ac:dyDescent="0.35">
      <c r="B292" s="167" t="s">
        <v>530</v>
      </c>
    </row>
    <row r="293" spans="2:2" hidden="1" x14ac:dyDescent="0.35">
      <c r="B293" s="167" t="s">
        <v>84</v>
      </c>
    </row>
    <row r="294" spans="2:2" hidden="1" x14ac:dyDescent="0.35">
      <c r="B294" s="167" t="s">
        <v>90</v>
      </c>
    </row>
    <row r="295" spans="2:2" hidden="1" x14ac:dyDescent="0.35">
      <c r="B295" s="167" t="s">
        <v>82</v>
      </c>
    </row>
    <row r="296" spans="2:2" hidden="1" x14ac:dyDescent="0.35">
      <c r="B296" s="167" t="s">
        <v>91</v>
      </c>
    </row>
    <row r="297" spans="2:2" hidden="1" x14ac:dyDescent="0.35">
      <c r="B297" s="167" t="s">
        <v>531</v>
      </c>
    </row>
    <row r="298" spans="2:2" hidden="1" x14ac:dyDescent="0.35">
      <c r="B298" s="167" t="s">
        <v>95</v>
      </c>
    </row>
    <row r="299" spans="2:2" hidden="1" x14ac:dyDescent="0.35">
      <c r="B299" s="167" t="s">
        <v>93</v>
      </c>
    </row>
    <row r="300" spans="2:2" hidden="1" x14ac:dyDescent="0.35">
      <c r="B300" s="167" t="s">
        <v>92</v>
      </c>
    </row>
    <row r="301" spans="2:2" hidden="1" x14ac:dyDescent="0.35">
      <c r="B301" s="167" t="s">
        <v>100</v>
      </c>
    </row>
    <row r="302" spans="2:2" hidden="1" x14ac:dyDescent="0.35">
      <c r="B302" s="167" t="s">
        <v>96</v>
      </c>
    </row>
    <row r="303" spans="2:2" hidden="1" x14ac:dyDescent="0.35">
      <c r="B303" s="167" t="s">
        <v>97</v>
      </c>
    </row>
    <row r="304" spans="2:2" hidden="1" x14ac:dyDescent="0.35">
      <c r="B304" s="167" t="s">
        <v>98</v>
      </c>
    </row>
    <row r="305" spans="2:2" hidden="1" x14ac:dyDescent="0.35">
      <c r="B305" s="167" t="s">
        <v>99</v>
      </c>
    </row>
    <row r="306" spans="2:2" hidden="1" x14ac:dyDescent="0.35">
      <c r="B306" s="167" t="s">
        <v>101</v>
      </c>
    </row>
    <row r="307" spans="2:2" hidden="1" x14ac:dyDescent="0.35">
      <c r="B307" s="167" t="s">
        <v>532</v>
      </c>
    </row>
    <row r="308" spans="2:2" hidden="1" x14ac:dyDescent="0.35">
      <c r="B308" s="167" t="s">
        <v>102</v>
      </c>
    </row>
    <row r="309" spans="2:2" hidden="1" x14ac:dyDescent="0.35">
      <c r="B309" s="167" t="s">
        <v>103</v>
      </c>
    </row>
    <row r="310" spans="2:2" hidden="1" x14ac:dyDescent="0.35">
      <c r="B310" s="167" t="s">
        <v>104</v>
      </c>
    </row>
    <row r="311" spans="2:2" hidden="1" x14ac:dyDescent="0.35">
      <c r="B311" s="167" t="s">
        <v>105</v>
      </c>
    </row>
    <row r="312" spans="2:2" ht="29" hidden="1" x14ac:dyDescent="0.35">
      <c r="B312" s="167" t="s">
        <v>75</v>
      </c>
    </row>
    <row r="313" spans="2:2" hidden="1" x14ac:dyDescent="0.35">
      <c r="B313" s="167" t="s">
        <v>533</v>
      </c>
    </row>
    <row r="314" spans="2:2" hidden="1" x14ac:dyDescent="0.35">
      <c r="B314" s="167" t="s">
        <v>534</v>
      </c>
    </row>
    <row r="315" spans="2:2" hidden="1" x14ac:dyDescent="0.35">
      <c r="B315" s="167" t="s">
        <v>106</v>
      </c>
    </row>
    <row r="316" spans="2:2" hidden="1" x14ac:dyDescent="0.35">
      <c r="B316" s="167" t="s">
        <v>76</v>
      </c>
    </row>
    <row r="317" spans="2:2" hidden="1" x14ac:dyDescent="0.35">
      <c r="B317" s="167" t="s">
        <v>535</v>
      </c>
    </row>
    <row r="318" spans="2:2" hidden="1" x14ac:dyDescent="0.35">
      <c r="B318" s="167" t="s">
        <v>86</v>
      </c>
    </row>
    <row r="319" spans="2:2" hidden="1" x14ac:dyDescent="0.35">
      <c r="B319" s="167" t="s">
        <v>107</v>
      </c>
    </row>
    <row r="320" spans="2:2" hidden="1" x14ac:dyDescent="0.35">
      <c r="B320" s="167" t="s">
        <v>108</v>
      </c>
    </row>
    <row r="321" spans="2:2" hidden="1" x14ac:dyDescent="0.35">
      <c r="B321" s="167" t="s">
        <v>94</v>
      </c>
    </row>
    <row r="322" spans="2:2" hidden="1" x14ac:dyDescent="0.35"/>
  </sheetData>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20:J120"/>
    <mergeCell ref="M120:N120"/>
    <mergeCell ref="R120:S120"/>
    <mergeCell ref="E118:F118"/>
    <mergeCell ref="I118:J118"/>
    <mergeCell ref="M118:N118"/>
    <mergeCell ref="P101:S101"/>
    <mergeCell ref="Q98:Q99"/>
    <mergeCell ref="R98:R99"/>
    <mergeCell ref="R115:S115"/>
    <mergeCell ref="E116:F116"/>
    <mergeCell ref="I116:J116"/>
    <mergeCell ref="M116:N116"/>
    <mergeCell ref="R116:S116"/>
    <mergeCell ref="E117:F117"/>
    <mergeCell ref="I117:J117"/>
    <mergeCell ref="M117:N117"/>
    <mergeCell ref="R117:S117"/>
    <mergeCell ref="E115:F115"/>
    <mergeCell ref="I115:J115"/>
    <mergeCell ref="M115:N115"/>
    <mergeCell ref="P124:S124"/>
    <mergeCell ref="B125:B126"/>
    <mergeCell ref="C125:C126"/>
    <mergeCell ref="D125:G125"/>
    <mergeCell ref="H125:K125"/>
    <mergeCell ref="L125:O125"/>
    <mergeCell ref="P125:S125"/>
    <mergeCell ref="I121:J121"/>
    <mergeCell ref="M121:N121"/>
    <mergeCell ref="R121:S121"/>
    <mergeCell ref="E122:F122"/>
    <mergeCell ref="I122:J122"/>
    <mergeCell ref="M122:N122"/>
    <mergeCell ref="R122:S122"/>
    <mergeCell ref="B112:B122"/>
    <mergeCell ref="C112:C113"/>
    <mergeCell ref="C115:C122"/>
    <mergeCell ref="E121:F121"/>
    <mergeCell ref="R118:S118"/>
    <mergeCell ref="E119:F119"/>
    <mergeCell ref="I119:J119"/>
    <mergeCell ref="M119:N119"/>
    <mergeCell ref="R119:S119"/>
    <mergeCell ref="E120:F120"/>
    <mergeCell ref="B127:B130"/>
    <mergeCell ref="C127:C128"/>
    <mergeCell ref="C129:C130"/>
    <mergeCell ref="E129:F129"/>
    <mergeCell ref="I129:J129"/>
    <mergeCell ref="M129:N129"/>
    <mergeCell ref="D124:G124"/>
    <mergeCell ref="H124:K124"/>
    <mergeCell ref="L124:O124"/>
    <mergeCell ref="Q129:R129"/>
    <mergeCell ref="E130:F130"/>
    <mergeCell ref="I130:J130"/>
    <mergeCell ref="M130:N130"/>
    <mergeCell ref="Q130:R130"/>
    <mergeCell ref="D126:G126"/>
    <mergeCell ref="H126:K126"/>
    <mergeCell ref="L126:O126"/>
    <mergeCell ref="P126:S126"/>
  </mergeCells>
  <conditionalFormatting sqref="E137">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S27:S28 O27:O28 K27:K28" xr:uid="{2F007864-5C9C-4BDC-91CD-9175077657A8}">
      <formula1>$K$156:$K$160</formula1>
    </dataValidation>
    <dataValidation allowBlank="1" showInputMessage="1" showErrorMessage="1" prompt="Enter the name of the Implementing Entity_x000a_" sqref="C13" xr:uid="{3C5A4062-4FCC-4492-B780-B7F72D2CB08E}"/>
    <dataValidation allowBlank="1" showInputMessage="1" showErrorMessage="1" prompt="Please enter your project ID" sqref="C12" xr:uid="{77333BCC-C70D-48F2-AAED-4F702AB62DA8}"/>
    <dataValidation type="list" allowBlank="1" showInputMessage="1" showErrorMessage="1" error="Select from the drop-down list" prompt="Select from the drop-down list" sqref="C15" xr:uid="{BE8385E2-B8DF-4AAE-A74E-C918F0C6A7D0}">
      <formula1>$B$163:$B$321</formula1>
    </dataValidation>
    <dataValidation type="list" allowBlank="1" showInputMessage="1" showErrorMessage="1" error="Select from the drop-down list" prompt="Select from the drop-down list" sqref="C16" xr:uid="{44463399-4C45-4D5B-A3B5-4D01A0316F71}">
      <formula1>$B$157:$B$160</formula1>
    </dataValidation>
    <dataValidation type="list" allowBlank="1" showInputMessage="1" showErrorMessage="1" error="Please select from the drop-down list" prompt="Please select from the drop-down list" sqref="C14" xr:uid="{1B70B704-2F0B-4D6B-AD0A-3A8BD4BE23CD}">
      <formula1>$C$157:$C$159</formula1>
    </dataValidation>
    <dataValidation type="list" allowBlank="1" showInputMessage="1" showErrorMessage="1" error="Please select the from the drop-down list_x000a_" prompt="Please select from the drop-down list" sqref="C17" xr:uid="{B626D340-AE21-4E57-9E8D-212C47A9DC8F}">
      <formula1>$J$148:$J$155</formula1>
    </dataValidation>
    <dataValidation type="list" allowBlank="1" showInputMessage="1" showErrorMessage="1" prompt="Select adaptation strategy" sqref="S113:S114 O113:O114 K113:K114 G113:G114" xr:uid="{1CF95EA9-9A31-43AF-B5AE-6F0EA9ECC132}">
      <formula1>$I$162:$I$178</formula1>
    </dataValidation>
    <dataValidation type="list" allowBlank="1" showInputMessage="1" showErrorMessage="1" error="Please select improvement level from the drop-down list" prompt="Select improvement level" sqref="F103:G103 J103:K103 N103:O103 R103:S103" xr:uid="{388BA593-D84A-4A9D-932B-95B34941FB9D}">
      <formula1>$H$151:$H$155</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R89:R90" xr:uid="{1B74DF52-C8E4-4878-B0D3-0E110779D2BC}">
      <formula1>$K$156:$K$160</formula1>
    </dataValidation>
    <dataValidation type="list" allowBlank="1" showInputMessage="1" showErrorMessage="1" prompt="Select type" sqref="G87 K87 S87 O87" xr:uid="{8CDC7743-6DA4-4D4A-8576-81B28D859C16}">
      <formula1>$F$137:$F$141</formula1>
    </dataValidation>
    <dataValidation type="list" allowBlank="1" showInputMessage="1" showErrorMessage="1" prompt="Select level of improvements" sqref="D87:E87 H87 L87 P87" xr:uid="{AC4863EF-A004-42A3-8498-2069014FD163}">
      <formula1>$K$156:$K$160</formula1>
    </dataValidation>
    <dataValidation type="list" allowBlank="1" showInputMessage="1" showErrorMessage="1" sqref="E78:F83 I78:J83 M78:N83 Q78:R83" xr:uid="{77C10D7B-534B-4FD3-8841-FD46BF43D938}">
      <formula1>type1</formula1>
    </dataValidation>
    <dataValidation type="list" allowBlank="1" showInputMessage="1" showErrorMessage="1" prompt="Select type" sqref="F57:G57 J57:K57 N57:O57 R57:S57 D59 H59 L59 P59" xr:uid="{2AA32F24-25E0-4C55-897C-631265CD1FBF}">
      <formula1>$D$148:$D$150</formula1>
    </dataValidation>
    <dataValidation type="list" allowBlank="1" showInputMessage="1" showErrorMessage="1" errorTitle="Select from the list" error="Select from the list" prompt="Select hazard addressed by the Early Warning System" sqref="S39 S42 S45 S48 O48 O45 O42 O39 K39 K42 K45 K48 G48 G45 G42 G39" xr:uid="{C1622D50-FA0C-41C9-BDC2-791EA0EA666C}">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5604F939-99D3-4BEE-95CF-D5363846589E}">
      <formula1>0</formula1>
      <formula2>99999</formula2>
    </dataValidation>
    <dataValidation type="list" allowBlank="1" showInputMessage="1" showErrorMessage="1" error="Select from the drop-down list" prompt="Select type of hazards information generated from the drop-down list_x000a_" sqref="F27:F28 J27:J28 N27:N28 R27:R28" xr:uid="{19170782-8756-414C-8200-68B479651CF9}">
      <formula1>$D$136:$D$143</formula1>
    </dataValidation>
    <dataValidation type="list" allowBlank="1" showInputMessage="1" showErrorMessage="1" sqref="B66" xr:uid="{5E8ABC7A-A6B3-43E5-AF08-4D4515587F19}">
      <formula1>selectyn</formula1>
    </dataValidation>
    <dataValidation type="list" allowBlank="1" showInputMessage="1" showErrorMessage="1" prompt="Select capacity level" sqref="G54 O54 K54 S54" xr:uid="{A93F176A-E7AC-4E47-AFD0-99D3B3E8B0B4}">
      <formula1>$F$156:$F$159</formula1>
    </dataValidation>
    <dataValidation type="list" allowBlank="1" showInputMessage="1" showErrorMessage="1" prompt="Select scale" sqref="G59 O59 K59 S59" xr:uid="{82454818-6CFF-4471-B454-FC3F8290E7C1}">
      <formula1>$F$156:$F$159</formula1>
    </dataValidation>
    <dataValidation type="list" allowBlank="1" showInputMessage="1" showErrorMessage="1" prompt="Select level of awarness" sqref="F65:G65 J65:K65 N65:O65 R65:S65" xr:uid="{D93D89D7-F39B-49A9-A516-3E5601A14530}">
      <formula1>$G$156:$G$160</formula1>
    </dataValidation>
    <dataValidation type="list" allowBlank="1" showInputMessage="1" showErrorMessage="1" prompt="Select project/programme sector" sqref="D69 H69 L69 P69 E30 E32 E34 E36 E38 I38 I36 I34 I32 I30 M30 M32 M34 M36 M38 Q38 Q36 Q34 Q32 Q30" xr:uid="{1F5A8268-CE9C-425D-8484-9584F97271F9}">
      <formula1>$J$147:$J$155</formula1>
    </dataValidation>
    <dataValidation type="list" allowBlank="1" showInputMessage="1" showErrorMessage="1" prompt="Select geographical scale" sqref="E69 I69 M69 Q69" xr:uid="{B2775FBB-1725-4649-A755-32921F333D74}">
      <formula1>$D$152:$D$154</formula1>
    </dataValidation>
    <dataValidation type="list" allowBlank="1" showInputMessage="1" showErrorMessage="1" prompt="Select response level" sqref="F69 J69 N69 R69" xr:uid="{977F5390-1272-46F5-8DEC-7B46111FE404}">
      <formula1>$H$156:$H$160</formula1>
    </dataValidation>
    <dataValidation type="list" allowBlank="1" showInputMessage="1" showErrorMessage="1" prompt="Select changes in asset" sqref="F71:G76 J71:K76 N71:O76 R71:S76" xr:uid="{97198278-D69A-492F-887E-7BA924456030}">
      <formula1>$I$156:$I$160</formula1>
    </dataValidation>
    <dataValidation type="list" allowBlank="1" showInputMessage="1" showErrorMessage="1" prompt="Select level of improvements" sqref="I87 M87 Q87" xr:uid="{8CD3240F-E255-421F-BB5D-A31FE8843DD8}">
      <formula1>effectiveness</formula1>
    </dataValidation>
    <dataValidation type="list" allowBlank="1" showInputMessage="1" showErrorMessage="1" prompt="Select programme/sector" sqref="F87 J87 N87 R87" xr:uid="{7C2F3266-B128-419F-8508-6DD65C152823}">
      <formula1>$J$147:$J$155</formula1>
    </dataValidation>
    <dataValidation type="list" allowBlank="1" showInputMessage="1" showErrorMessage="1" prompt="Select the effectiveness of protection/rehabilitation" sqref="S98 S92 S95 S89" xr:uid="{3CA178E1-7AAB-4C1C-8CF6-D84D766A373B}">
      <formula1>effectiveness</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8AE0C6D0-C553-4344-BE79-F961C47F695F}">
      <formula1>0</formula1>
      <formula2>100</formula2>
    </dataValidation>
    <dataValidation type="decimal" allowBlank="1" showInputMessage="1" showErrorMessage="1" errorTitle="Invalid data" error="Enter a percentage between 0 and 100" prompt="Enter a percentage (between 0 and 100)" sqref="F22:G23 J22:K23 R22:S23 N22:O23" xr:uid="{7ACD649D-CE8F-47F9-A6FE-670D2A36861B}">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48B055D6-E96A-42CC-A9D3-7E9908FBDA15}">
      <formula1>0</formula1>
      <formula2>99999999999</formula2>
    </dataValidation>
    <dataValidation type="list" allowBlank="1" showInputMessage="1" showErrorMessage="1" prompt="Select a sector" sqref="F63:G63 J63:K63 N63:O63 R63:S63" xr:uid="{0A92CEC4-5B61-4648-91E3-2DF2EC2C41BB}">
      <formula1>$J$147:$J$155</formula1>
    </dataValidation>
    <dataValidation type="list" allowBlank="1" showInputMessage="1" showErrorMessage="1" prompt="Select status" sqref="O38 K38 G36 G30 G32 G34 G38 K30 K32 K34 K36 O30 O32 O34 O36 S30 S32 S34 S36 S38" xr:uid="{6678C1D2-5F04-49E3-BF1D-9EE7B2F227AA}">
      <formula1>$E$164:$E$166</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BFC3A6AA-9071-497D-8FFA-76FCF2E01E93}">
      <formula1>$D$164:$D$167</formula1>
    </dataValidation>
    <dataValidation type="list" allowBlank="1" showInputMessage="1" showErrorMessage="1" prompt="Select targeted asset" sqref="E71:E76 Q71:Q76 M71:M76 I71:I76" xr:uid="{4DA6BB79-F0AD-4520-81CA-C664D5FFB3F5}">
      <formula1>$J$166:$J$167</formula1>
    </dataValidation>
    <dataValidation type="list" allowBlank="1" showInputMessage="1" showErrorMessage="1" prompt="Enter the unit and type of the natural asset of ecosystem restored" sqref="F89:F90 J89:J90 N89:N90 F92:F93 F95:F96 F98:F99 N98:N99 N95:N96 N92:N93 J98:J99 J95:J96 J92:J93" xr:uid="{9370F51A-85F6-4D27-A87F-1265596A11A9}">
      <formula1>$C$161:$C$164</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96BE61AB-A32C-44AB-8019-5830A8BEA228}">
      <formula1>$C$167:$C$174</formula1>
    </dataValidation>
    <dataValidation type="list" allowBlank="1" showInputMessage="1" showErrorMessage="1" prompt="Select % increase in income level" sqref="F111 N111 F105 J111 F107 F109 J105 J107 J109 N105 N107 N109 R105 R107 R109 R111" xr:uid="{E095A855-D78A-4549-AF85-4A0D43FF48E5}">
      <formula1>$E$169:$E$177</formula1>
    </dataValidation>
    <dataValidation type="list" allowBlank="1" showInputMessage="1" showErrorMessage="1" prompt="Please select the alternate source" sqref="G111 O111 G105 K111 G107 G109 K105 K107 K109 O105 O107 O109 S105 S107 S109 S111" xr:uid="{A7910C87-0789-4212-8081-C380F03A6BC1}">
      <formula1>$K$140:$K$154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B5C37312-C02E-427B-805A-F256C63E5AC3}">
      <formula1>0</formula1>
      <formula2>9999999999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DECB69A-77D7-46AD-A779-BF0099CB093C}">
      <formula1>$D$152:$D$154</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8C13E60B-794E-43E1-9241-DDEAAFB7655E}">
      <formula1>0</formula1>
      <formula2>9999999</formula2>
    </dataValidation>
    <dataValidation type="decimal" allowBlank="1" showInputMessage="1" showErrorMessage="1" errorTitle="Invalid data" error="Please enter a number" sqref="Q54 P57 L57 H57 M54" xr:uid="{FB62C928-A229-457F-9146-96C55A3D3D74}">
      <formula1>0</formula1>
      <formula2>9999999999</formula2>
    </dataValidation>
    <dataValidation type="decimal" allowBlank="1" showInputMessage="1" showErrorMessage="1" errorTitle="Invalid data" error="Please enter a number" prompt="Enter total number of staff trained" sqref="D57" xr:uid="{0B798BD2-04F5-4092-8E57-1DD98D394FF7}">
      <formula1>0</formula1>
      <formula2>9999999999</formula2>
    </dataValidation>
    <dataValidation type="decimal" allowBlank="1" showInputMessage="1" showErrorMessage="1" errorTitle="Invalid data" error="Please enter a number" prompt="Please enter a number here" sqref="E54 I54 D65 H65 L65 P65" xr:uid="{8B433606-6E67-491E-BD1F-702349816B2C}">
      <formula1>0</formula1>
      <formula2>9999999999</formula2>
    </dataValidation>
    <dataValidation type="whole" allowBlank="1" showInputMessage="1" showErrorMessage="1" error="Please enter a number here" prompt="Please enter a number" sqref="D78:D83 H78:H83 L78:L83 P78:P83" xr:uid="{E11DFB92-860D-40A3-B79E-1837698F0647}">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7A2E67E3-C506-4E8B-B4B5-8EADBECBDC5E}">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E0B36A97-6692-4F8B-9AD5-9D402030C73B}">
      <formula1>0</formula1>
      <formula2>999999999999999</formula2>
    </dataValidation>
    <dataValidation type="whole" allowBlank="1" showInputMessage="1" showErrorMessage="1" prompt="Enter number of assets" sqref="P113:P114 D113:D114 H113:H114 L113:L114" xr:uid="{06FF1307-916D-4019-81B0-FBBD4DED781C}">
      <formula1>0</formula1>
      <formula2>9999999999999</formula2>
    </dataValidation>
    <dataValidation type="list" allowBlank="1" showInputMessage="1" showErrorMessage="1" prompt="Select type of assets" sqref="Q113:Q114 M113:M114 I113:I114 E113:E114" xr:uid="{A4B53A60-B1B7-4AA2-AD45-6348E279DB74}">
      <formula1>$L$141:$L$147</formula1>
    </dataValidation>
    <dataValidation type="list" allowBlank="1" showInputMessage="1" showErrorMessage="1" prompt="Select state of enforcement" sqref="E130:F130 I130:J130 M130:N130 Q130:R130" xr:uid="{F0E8FD70-2174-4158-9628-9BA113D156A7}">
      <formula1>$I$137:$I$141</formula1>
    </dataValidation>
    <dataValidation type="list" allowBlank="1" showInputMessage="1" showErrorMessage="1" prompt="Select integration level" sqref="D126:S126" xr:uid="{950D59BD-AA67-4FF4-8B5F-5F3172E4A588}">
      <formula1>$H$144:$H$148</formula1>
    </dataValidation>
    <dataValidation type="list" allowBlank="1" showInputMessage="1" showErrorMessage="1" sqref="I127 O112 K77 I77 G77 Q77 S77 F112 S112 O77 M77 K112 Q127 S127 G127 O127 E127 M127 K127" xr:uid="{2B249036-4091-4065-9C59-3E62258DFA29}">
      <formula1>group</formula1>
    </dataValidation>
    <dataValidation type="list" allowBlank="1" showInputMessage="1" showErrorMessage="1" prompt="Select sector" sqref="Q128 F113:F114 R113:R114 N113:N114 J113:J114 M128 N54 J54 I128 N59 J59 D71:D76 G78:G83 H71:H76 K78:K83 L71:L76 O78:O83 P71:P76 S78:S83 E128 R59 F59 R54 F54" xr:uid="{365CFD1D-3759-4C9D-BA90-98759ECB840F}">
      <formula1>$J$147:$J$155</formula1>
    </dataValidation>
    <dataValidation type="list" allowBlank="1" showInputMessage="1" showErrorMessage="1" prompt="Select scale" sqref="F128 J128 N128 R128 F30 F32 F34 F36 F38 J30 J32 J34 J36 J38 N38 N36 N34 N32 N30 R30 R32 R34 R36 R38 E59 I59 M59 Q59" xr:uid="{FD002D8D-4308-4B66-9FAC-D7CC50FBDD7C}">
      <formula1>$D$152:$D$154</formula1>
    </dataValidation>
    <dataValidation type="list" allowBlank="1" showInputMessage="1" showErrorMessage="1" prompt="Select income source" sqref="Q116 Q118 Q122 Q120" xr:uid="{BC4529DD-E37A-4CC4-BEDE-833954CA1D8E}">
      <formula1>incomesource</formula1>
    </dataValidation>
    <dataValidation type="list" allowBlank="1" showInputMessage="1" showErrorMessage="1" prompt="Select type of policy" sqref="S128 O128 K128" xr:uid="{F79942E5-A7E0-4496-9EF2-570E77D7AB90}">
      <formula1>policy</formula1>
    </dataValidation>
    <dataValidation type="list" allowBlank="1" showInputMessage="1" showErrorMessage="1" prompt="Select effectiveness" sqref="G130 K130 O130 S130" xr:uid="{4F971F4B-A7BC-45CD-87F2-6C0311A5553F}">
      <formula1>$K$156:$K$160</formula1>
    </dataValidation>
    <dataValidation type="list" allowBlank="1" showInputMessage="1" showErrorMessage="1" sqref="E143:E144" xr:uid="{C83C1C84-025E-4A49-ADC1-8C3156EFE95B}">
      <formula1>$D$16:$D$18</formula1>
    </dataValidation>
    <dataValidation type="list" allowBlank="1" showInputMessage="1" showErrorMessage="1" prompt="Select income source" sqref="E116:F116 E122:F122 E120:F120 E118:F118 I116 M116 R116 I118 I120 I122 M118 M120 M122 R118 R120 R122" xr:uid="{FCEDB552-BAA1-47B3-813B-A544618F750E}">
      <formula1>$K$140:$K$154</formula1>
    </dataValidation>
    <dataValidation type="whole" allowBlank="1" showInputMessage="1" showErrorMessage="1" prompt="Enter number of households" sqref="L122 P122 P120 P118 P116 L120 L118 L116 H120 H118 H116 D120 D118 D116 H122 D122" xr:uid="{CF65D2A9-3765-45A6-BE15-F74C3A078616}">
      <formula1>0</formula1>
      <formula2>999999999999</formula2>
    </dataValidation>
    <dataValidation type="decimal" allowBlank="1" showInputMessage="1" showErrorMessage="1" error="Please enter a number" prompt="Enter income level of households" sqref="O122 O120 O118 O116 K120 K118 K116 G120 G118 G116 K122 G122" xr:uid="{4DC0474A-9327-483A-B4E3-73600F74A031}">
      <formula1>0</formula1>
      <formula2>9999999999999</formula2>
    </dataValidation>
    <dataValidation type="whole" allowBlank="1" showInputMessage="1" showErrorMessage="1" error="Please enter a number" prompt="Enter No. of policy introduced or adjusted" sqref="D128 P128 L128 H128" xr:uid="{9F908E2E-3007-4C1D-9F9C-A268FB037E00}">
      <formula1>0</formula1>
      <formula2>999999999999</formula2>
    </dataValidation>
    <dataValidation type="whole" allowBlank="1" showInputMessage="1" showErrorMessage="1" error="Please enter a number here" prompt="Enter No. of development strategies" sqref="D130 P130 L130 H130" xr:uid="{EA14C012-F3B3-4922-937D-F9EB01B4BB68}">
      <formula1>0</formula1>
      <formula2>999999999</formula2>
    </dataValidation>
    <dataValidation type="list" allowBlank="1" showInputMessage="1" showErrorMessage="1" prompt="Select type of policy" sqref="G128" xr:uid="{553654AB-8EE0-4E2C-B62F-B1EE0A78F074}">
      <formula1>$H$165:$H$186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ProjectId>
    <ReportingPeriod xmlns="dc9b7735-1e97-4a24-b7a2-47bf824ab39e" xsi:nil="true"/>
    <WBDocsDocURL xmlns="dc9b7735-1e97-4a24-b7a2-47bf824ab39e">https://spfilesapi.worldbank.org/services?I4_SERVICE=VC&amp;I4_KEY=TF069013&amp;I4_DOCID=47339698-4cef-4597-80e4-ff8b5c1926b4</WBDocsDocURL>
    <WBDocsDocURLPublicOnly xmlns="dc9b7735-1e97-4a24-b7a2-47bf824ab39e">https://spxdocs.worldbank.org/en/081650010262217159/4_web_Copy of PPR7 final Egypt 2019-2020.xlsx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87</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B0CD7-E2A4-4481-B029-85C3460F2DC2}"/>
</file>

<file path=customXml/itemProps2.xml><?xml version="1.0" encoding="utf-8"?>
<ds:datastoreItem xmlns:ds="http://schemas.openxmlformats.org/officeDocument/2006/customXml" ds:itemID="{A09DB99F-127C-4972-84C8-6046A7723C81}">
  <ds:schemaRefs>
    <ds:schemaRef ds:uri="83135053-af89-4c53-abf0-aa3c7c483e15"/>
    <ds:schemaRef ds:uri="12c7cff5-538e-40c9-93ab-062a0919aa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8215E12-9C5D-470F-B202-4FA1FA1CC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Financial Data</vt:lpstr>
      <vt:lpstr>Risk Assesment</vt:lpstr>
      <vt:lpstr>Rating</vt:lpstr>
      <vt:lpstr>Project Indicators</vt:lpstr>
      <vt:lpstr>Lessons Learned</vt:lpstr>
      <vt:lpstr>Results Tracker</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2022-10-26T19:13:46Z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