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P:\Adaptation Fund\Projects and Programs\Project reports\India\India - Small Inland Fishers in Madhya Pradesh\PPR 1 &amp; 2\"/>
    </mc:Choice>
  </mc:AlternateContent>
  <xr:revisionPtr revIDLastSave="0" documentId="8_{26C53F60-356D-4DFF-9FC9-7E2209DD2BD2}" xr6:coauthVersionLast="31" xr6:coauthVersionMax="31" xr10:uidLastSave="{00000000-0000-0000-0000-000000000000}"/>
  <bookViews>
    <workbookView xWindow="0" yWindow="0" windowWidth="28800" windowHeight="11610" activeTab="3" xr2:uid="{00000000-000D-0000-FFFF-FFFF00000000}"/>
  </bookViews>
  <sheets>
    <sheet name="Overview" sheetId="1" r:id="rId1"/>
    <sheet name="FinancialData" sheetId="2" r:id="rId2"/>
    <sheet name="Procurement" sheetId="3" state="hidden" r:id="rId3"/>
    <sheet name="Procurement New Table" sheetId="12" r:id="rId4"/>
    <sheet name="Risk Assesment" sheetId="4" r:id="rId5"/>
    <sheet name="Rating" sheetId="5" r:id="rId6"/>
    <sheet name="Project Indicators" sheetId="8" r:id="rId7"/>
    <sheet name="Lessons Learned" sheetId="9" r:id="rId8"/>
    <sheet name="Results Tracker" sheetId="11" r:id="rId9"/>
    <sheet name="Units for Indicators" sheetId="6" r:id="rId10"/>
  </sheets>
  <externalReferences>
    <externalReference r:id="rId11"/>
  </externalReferences>
  <definedNames>
    <definedName name="_Toc435530044" localSheetId="5">Rating!#REF!</definedName>
    <definedName name="iincome">#REF!</definedName>
    <definedName name="income" localSheetId="8">#REF!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9017"/>
</workbook>
</file>

<file path=xl/calcChain.xml><?xml version="1.0" encoding="utf-8"?>
<calcChain xmlns="http://schemas.openxmlformats.org/spreadsheetml/2006/main">
  <c r="N10" i="2" l="1"/>
  <c r="H25" i="3" l="1"/>
  <c r="D58" i="2"/>
  <c r="D59" i="2"/>
  <c r="I20" i="2"/>
  <c r="I18" i="2" s="1"/>
  <c r="L40" i="2"/>
  <c r="L38" i="2"/>
  <c r="L37" i="2"/>
  <c r="M37" i="2" s="1"/>
  <c r="N37" i="2" s="1"/>
  <c r="L36" i="2"/>
  <c r="L32" i="2" s="1"/>
  <c r="M32" i="2" s="1"/>
  <c r="N32" i="2" s="1"/>
  <c r="L35" i="2"/>
  <c r="L33" i="2"/>
  <c r="L31" i="2"/>
  <c r="M31" i="2" s="1"/>
  <c r="N31" i="2" s="1"/>
  <c r="L30" i="2"/>
  <c r="M30" i="2" s="1"/>
  <c r="N30" i="2" s="1"/>
  <c r="L29" i="2"/>
  <c r="L28" i="2"/>
  <c r="M28" i="2" s="1"/>
  <c r="N28" i="2" s="1"/>
  <c r="L25" i="2"/>
  <c r="M25" i="2" s="1"/>
  <c r="N25" i="2" s="1"/>
  <c r="L23" i="2"/>
  <c r="L19" i="2"/>
  <c r="L18" i="2"/>
  <c r="M18" i="2" s="1"/>
  <c r="N18" i="2" s="1"/>
  <c r="K22" i="2"/>
  <c r="J100" i="2"/>
  <c r="J99" i="2"/>
  <c r="J98" i="2"/>
  <c r="J97" i="2"/>
  <c r="J96" i="2"/>
  <c r="J95" i="2"/>
  <c r="J94" i="2"/>
  <c r="J93" i="2"/>
  <c r="J92" i="2"/>
  <c r="J91" i="2"/>
  <c r="J90" i="2"/>
  <c r="J89" i="2"/>
  <c r="J88" i="2"/>
  <c r="J87" i="2"/>
  <c r="J86" i="2"/>
  <c r="J85" i="2"/>
  <c r="J83" i="2"/>
  <c r="J82" i="2"/>
  <c r="J81" i="2"/>
  <c r="J80" i="2"/>
  <c r="J79" i="2"/>
  <c r="J78" i="2"/>
  <c r="J76" i="2"/>
  <c r="J75" i="2"/>
  <c r="J74" i="2"/>
  <c r="J73" i="2"/>
  <c r="J72" i="2"/>
  <c r="J71" i="2"/>
  <c r="J70" i="2"/>
  <c r="J69" i="2"/>
  <c r="J68" i="2"/>
  <c r="J66" i="2"/>
  <c r="J65" i="2"/>
  <c r="J64" i="2"/>
  <c r="I63" i="2"/>
  <c r="I67" i="2"/>
  <c r="I77" i="2"/>
  <c r="I101" i="2" s="1"/>
  <c r="I84" i="2"/>
  <c r="L57" i="2"/>
  <c r="M57" i="2" s="1"/>
  <c r="N57" i="2" s="1"/>
  <c r="L55" i="2"/>
  <c r="M55" i="2" s="1"/>
  <c r="N55" i="2" s="1"/>
  <c r="L54" i="2"/>
  <c r="M54" i="2" s="1"/>
  <c r="N54" i="2" s="1"/>
  <c r="L53" i="2"/>
  <c r="M53" i="2" s="1"/>
  <c r="N53" i="2" s="1"/>
  <c r="L52" i="2"/>
  <c r="M52" i="2" s="1"/>
  <c r="N52" i="2" s="1"/>
  <c r="L51" i="2"/>
  <c r="M51" i="2"/>
  <c r="N51" i="2" s="1"/>
  <c r="L50" i="2"/>
  <c r="M50" i="2" s="1"/>
  <c r="N50" i="2" s="1"/>
  <c r="L49" i="2"/>
  <c r="M49" i="2"/>
  <c r="N49" i="2" s="1"/>
  <c r="L48" i="2"/>
  <c r="M48" i="2" s="1"/>
  <c r="N48" i="2" s="1"/>
  <c r="L47" i="2"/>
  <c r="M47" i="2"/>
  <c r="N47" i="2" s="1"/>
  <c r="L46" i="2"/>
  <c r="M46" i="2" s="1"/>
  <c r="N46" i="2" s="1"/>
  <c r="L45" i="2"/>
  <c r="M45" i="2" s="1"/>
  <c r="N45" i="2" s="1"/>
  <c r="L44" i="2"/>
  <c r="M44" i="2" s="1"/>
  <c r="N44" i="2" s="1"/>
  <c r="L43" i="2"/>
  <c r="M43" i="2" s="1"/>
  <c r="N43" i="2" s="1"/>
  <c r="L42" i="2"/>
  <c r="M42" i="2" s="1"/>
  <c r="N42" i="2" s="1"/>
  <c r="L41" i="2"/>
  <c r="M41" i="2" s="1"/>
  <c r="N41" i="2" s="1"/>
  <c r="M40" i="2"/>
  <c r="N40" i="2" s="1"/>
  <c r="K39" i="2"/>
  <c r="M38" i="2"/>
  <c r="N38" i="2" s="1"/>
  <c r="M35" i="2"/>
  <c r="N35" i="2" s="1"/>
  <c r="L34" i="2"/>
  <c r="M34" i="2" s="1"/>
  <c r="N34" i="2" s="1"/>
  <c r="M33" i="2"/>
  <c r="N33" i="2" s="1"/>
  <c r="K32" i="2"/>
  <c r="M29" i="2"/>
  <c r="N29" i="2"/>
  <c r="L27" i="2"/>
  <c r="M27" i="2" s="1"/>
  <c r="N27" i="2" s="1"/>
  <c r="L26" i="2"/>
  <c r="M26" i="2"/>
  <c r="N26" i="2" s="1"/>
  <c r="L24" i="2"/>
  <c r="M24" i="2" s="1"/>
  <c r="N24" i="2" s="1"/>
  <c r="L21" i="2"/>
  <c r="M21" i="2" s="1"/>
  <c r="N21" i="2" s="1"/>
  <c r="L20" i="2"/>
  <c r="M20" i="2" s="1"/>
  <c r="N20" i="2" s="1"/>
  <c r="M19" i="2"/>
  <c r="N19" i="2" s="1"/>
  <c r="I39" i="2"/>
  <c r="I32" i="2"/>
  <c r="I22" i="2"/>
  <c r="H13" i="3"/>
  <c r="H12" i="3"/>
  <c r="H11" i="3"/>
  <c r="K56" i="2" l="1"/>
  <c r="K58" i="2" s="1"/>
  <c r="I56" i="2"/>
  <c r="L22" i="2"/>
  <c r="M22" i="2" s="1"/>
  <c r="N22" i="2" s="1"/>
  <c r="J84" i="2"/>
  <c r="J67" i="2"/>
  <c r="J63" i="2"/>
  <c r="J77" i="2"/>
  <c r="L39" i="2"/>
  <c r="M39" i="2" s="1"/>
  <c r="N39" i="2" s="1"/>
  <c r="I102" i="2"/>
  <c r="J102" i="2" s="1"/>
  <c r="I57" i="2"/>
  <c r="I58" i="2" s="1"/>
  <c r="M23" i="2"/>
  <c r="N23" i="2" s="1"/>
  <c r="M36" i="2"/>
  <c r="N36" i="2" s="1"/>
  <c r="J101" i="2" l="1"/>
  <c r="I103" i="2"/>
  <c r="L56" i="2"/>
  <c r="M56" i="2" s="1"/>
  <c r="N56" i="2" s="1"/>
  <c r="J103" i="2"/>
  <c r="L58" i="2" l="1"/>
  <c r="M58" i="2" s="1"/>
  <c r="N58" i="2" s="1"/>
</calcChain>
</file>

<file path=xl/sharedStrings.xml><?xml version="1.0" encoding="utf-8"?>
<sst xmlns="http://schemas.openxmlformats.org/spreadsheetml/2006/main" count="2195" uniqueCount="1134">
  <si>
    <t xml:space="preserve">Project Summary: </t>
  </si>
  <si>
    <t>Yes</t>
  </si>
  <si>
    <t>Albania</t>
  </si>
  <si>
    <t>No</t>
  </si>
  <si>
    <t>S</t>
  </si>
  <si>
    <t>Algeria</t>
  </si>
  <si>
    <t>Angola</t>
  </si>
  <si>
    <t>Argentina</t>
  </si>
  <si>
    <t>List documents/ reports/ brochures / articles that have been prepared about the project.</t>
  </si>
  <si>
    <t>Czech Republic</t>
  </si>
  <si>
    <t>List the Website address (URL) of project.</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</si>
  <si>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</si>
  <si>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</si>
  <si>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</si>
  <si>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</si>
  <si>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</si>
  <si>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</si>
  <si>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</si>
  <si>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</si>
  <si>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</si>
  <si>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</si>
  <si>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</si>
  <si>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</si>
  <si>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</si>
  <si>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</si>
  <si>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</si>
  <si>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</si>
  <si>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</si>
  <si>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</si>
  <si>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</si>
  <si>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</si>
  <si>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</si>
  <si>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</si>
  <si>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</si>
  <si>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</si>
  <si>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</si>
  <si>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</si>
  <si>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</si>
  <si>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</si>
  <si>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</si>
  <si>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</si>
  <si>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</si>
  <si>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</si>
  <si>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</si>
  <si>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</si>
  <si>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</si>
  <si>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</si>
  <si>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</si>
  <si>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</si>
  <si>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</si>
  <si>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</si>
  <si>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</si>
  <si>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</si>
  <si>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</si>
  <si>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</si>
  <si>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</si>
  <si>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</si>
  <si>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</si>
  <si>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</si>
  <si>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</si>
  <si>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</si>
  <si>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</si>
  <si>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</si>
  <si>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</si>
  <si>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</si>
  <si>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</si>
  <si>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</si>
  <si>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</si>
  <si>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</si>
  <si>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</si>
  <si>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</si>
  <si>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</si>
  <si>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</si>
  <si>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</si>
  <si>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</si>
  <si>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</si>
  <si>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</si>
  <si>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</si>
  <si>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</si>
  <si>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</si>
  <si>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</si>
  <si>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</si>
  <si>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</si>
  <si>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</si>
  <si>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</si>
  <si>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</si>
  <si>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</si>
  <si>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</si>
  <si>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</si>
  <si>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</si>
  <si>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</si>
  <si>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</si>
  <si>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</si>
  <si>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</si>
  <si>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</si>
  <si>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</si>
  <si>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</si>
  <si>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</si>
  <si>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</si>
  <si>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</si>
  <si>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</si>
  <si>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</si>
  <si>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</si>
  <si>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</si>
  <si>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</si>
  <si>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</si>
  <si>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</si>
  <si>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</si>
  <si>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</si>
  <si>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</si>
  <si>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</si>
  <si>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</si>
  <si>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</si>
  <si>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</si>
  <si>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</si>
  <si>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</si>
  <si>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</si>
  <si>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</si>
  <si>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</si>
  <si>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</si>
  <si>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</si>
  <si>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</si>
  <si>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</si>
  <si>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</si>
  <si>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</si>
  <si>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</si>
  <si>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</si>
  <si>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</si>
  <si>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</si>
  <si>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</si>
  <si>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</si>
  <si>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</si>
  <si>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</si>
  <si>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</si>
  <si>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</si>
  <si>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</si>
  <si>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</si>
  <si>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</si>
  <si>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</si>
  <si>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</si>
  <si>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</si>
  <si>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</si>
  <si>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</si>
  <si>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</si>
  <si>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</si>
  <si>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</si>
  <si>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</si>
  <si>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</si>
  <si>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</si>
  <si>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</si>
  <si>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</si>
  <si>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</si>
  <si>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</si>
  <si>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</si>
  <si>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</si>
  <si>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</si>
  <si>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</si>
  <si>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</si>
  <si>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</si>
  <si>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</si>
  <si>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</si>
  <si>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</si>
  <si>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</si>
  <si>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</si>
  <si>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</si>
  <si>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</si>
  <si>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</si>
  <si>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</si>
  <si>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</si>
  <si>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</si>
  <si>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</si>
  <si>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</si>
  <si>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</si>
  <si>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</si>
  <si>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</si>
  <si>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</si>
  <si>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</si>
  <si>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</si>
  <si>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</si>
  <si>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</si>
  <si>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</si>
  <si>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</si>
  <si>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</si>
  <si>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</si>
  <si>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</si>
  <si>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</si>
  <si>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</si>
  <si>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</si>
  <si>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</si>
  <si>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</si>
  <si>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</si>
  <si>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</si>
  <si>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</si>
  <si>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</si>
  <si>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</si>
  <si>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</si>
  <si>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</si>
  <si>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</si>
  <si>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</si>
  <si>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</si>
  <si>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</si>
  <si>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</si>
  <si>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</si>
  <si>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</si>
  <si>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</si>
  <si>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</si>
  <si>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</si>
  <si>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</si>
  <si>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</si>
  <si>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</si>
  <si>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</si>
  <si>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</si>
  <si>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</si>
  <si>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</si>
  <si>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</si>
  <si>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</si>
  <si>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</si>
  <si>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</si>
  <si>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</si>
  <si>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</si>
  <si>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</si>
  <si>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</si>
  <si>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</si>
  <si>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</si>
  <si>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</si>
  <si>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</si>
  <si>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</si>
  <si>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</si>
  <si>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</si>
  <si>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</si>
  <si>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</si>
  <si>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</si>
  <si>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</si>
  <si>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</si>
  <si>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</si>
  <si>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</si>
  <si>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</si>
  <si>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</si>
  <si>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</si>
  <si>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</si>
  <si>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</si>
  <si>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</si>
  <si>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</si>
  <si>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Other</t>
  </si>
  <si>
    <t>Target for Project End</t>
  </si>
  <si>
    <t>Period of Report (Dates)</t>
  </si>
  <si>
    <t>Selection Justification for the Winner</t>
  </si>
  <si>
    <t>Contract Value/Amount (USD)</t>
  </si>
  <si>
    <t>Bid Amount (USD)</t>
  </si>
  <si>
    <t>Winning Bid Amount (USD)</t>
  </si>
  <si>
    <t>CONTRACT &amp; Procurement Method</t>
  </si>
  <si>
    <t xml:space="preserve">Results Tracker for Adaptation Fund (AF)  Projects    </t>
  </si>
  <si>
    <t>List outputs planned and corresponding projected cost for the upcoming reporting period</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</si>
  <si>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</si>
  <si>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</si>
  <si>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</si>
  <si>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</si>
  <si>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</si>
  <si>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</si>
  <si>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</si>
  <si>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</si>
  <si>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</si>
  <si>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</si>
  <si>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</si>
  <si>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</si>
  <si>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</si>
  <si>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</si>
  <si>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</si>
  <si>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</si>
  <si>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</si>
  <si>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</si>
  <si>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</si>
  <si>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</si>
  <si>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</si>
  <si>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</si>
  <si>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</si>
  <si>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</si>
  <si>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</si>
  <si>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</si>
  <si>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</si>
  <si>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</si>
  <si>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</si>
  <si>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</si>
  <si>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</si>
  <si>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</si>
  <si>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</si>
  <si>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</si>
  <si>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</si>
  <si>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</si>
  <si>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</si>
  <si>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</si>
  <si>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</si>
  <si>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</si>
  <si>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</si>
  <si>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</si>
  <si>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</si>
  <si>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</si>
  <si>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</si>
  <si>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</si>
  <si>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</si>
  <si>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</si>
  <si>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</si>
  <si>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</si>
  <si>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</si>
  <si>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</si>
  <si>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</si>
  <si>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</si>
  <si>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</si>
  <si>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</si>
  <si>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</si>
  <si>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</si>
  <si>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</si>
  <si>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</si>
  <si>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</si>
  <si>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</si>
  <si>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</si>
  <si>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</si>
  <si>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</si>
  <si>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</si>
  <si>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</si>
  <si>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</si>
  <si>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</si>
  <si>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</si>
  <si>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</si>
  <si>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</si>
  <si>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</si>
  <si>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</si>
  <si>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</si>
  <si>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</si>
  <si>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</si>
  <si>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</si>
  <si>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</si>
  <si>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</si>
  <si>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</si>
  <si>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</si>
  <si>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</si>
  <si>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</si>
  <si>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</si>
  <si>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</si>
  <si>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</si>
  <si>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</si>
  <si>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</si>
  <si>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</si>
  <si>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</si>
  <si>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</si>
  <si>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</si>
  <si>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</si>
  <si>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</si>
  <si>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</si>
  <si>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</si>
  <si>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</si>
  <si>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</si>
  <si>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</si>
  <si>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</si>
  <si>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</si>
  <si>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</si>
  <si>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</si>
  <si>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</si>
  <si>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</si>
  <si>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</si>
  <si>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</si>
  <si>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</si>
  <si>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</si>
  <si>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</si>
  <si>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</si>
  <si>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</si>
  <si>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</si>
  <si>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</si>
  <si>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</si>
  <si>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</si>
  <si>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</si>
  <si>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</si>
  <si>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</si>
  <si>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</si>
  <si>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</si>
  <si>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</si>
  <si>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</si>
  <si>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</si>
  <si>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</si>
  <si>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</si>
  <si>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</si>
  <si>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</si>
  <si>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</si>
  <si>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</si>
  <si>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</si>
  <si>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</si>
  <si>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</si>
  <si>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</si>
  <si>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</si>
  <si>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</si>
  <si>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</si>
  <si>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</si>
  <si>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</si>
  <si>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</si>
  <si>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</si>
  <si>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</si>
  <si>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</si>
  <si>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</si>
  <si>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</si>
  <si>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</si>
  <si>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</si>
  <si>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</si>
  <si>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</si>
  <si>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</si>
  <si>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</si>
  <si>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</si>
  <si>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</si>
  <si>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</si>
  <si>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</si>
  <si>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</si>
  <si>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</si>
  <si>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</si>
  <si>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</si>
  <si>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</si>
  <si>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</si>
  <si>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</si>
  <si>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</si>
  <si>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</si>
  <si>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</si>
  <si>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</si>
  <si>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</si>
  <si>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</si>
  <si>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</si>
  <si>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</si>
  <si>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</si>
  <si>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</si>
  <si>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</si>
  <si>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</si>
  <si>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</si>
  <si>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</si>
  <si>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</si>
  <si>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</si>
  <si>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</si>
  <si>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</si>
  <si>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</si>
  <si>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</si>
  <si>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</si>
  <si>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</si>
  <si>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</si>
  <si>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</si>
  <si>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</si>
  <si>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</si>
  <si>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</si>
  <si>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</si>
  <si>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</si>
  <si>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</si>
  <si>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</si>
  <si>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</si>
  <si>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</si>
  <si>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</si>
  <si>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</si>
  <si>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</si>
  <si>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</si>
  <si>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</si>
  <si>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</si>
  <si>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</si>
  <si>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</si>
  <si>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</si>
  <si>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</si>
  <si>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</si>
  <si>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</si>
  <si>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</si>
  <si>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</si>
  <si>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</si>
  <si>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</si>
  <si>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</si>
  <si>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</si>
  <si>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</si>
  <si>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</si>
  <si>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</si>
  <si>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</si>
  <si>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</si>
  <si>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</si>
  <si>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</si>
  <si>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</si>
  <si>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</si>
  <si>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</si>
  <si>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</si>
  <si>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</si>
  <si>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</si>
  <si>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</si>
  <si>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</si>
  <si>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</si>
  <si>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</si>
  <si>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</si>
  <si>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</si>
  <si>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</si>
  <si>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</si>
  <si>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</si>
  <si>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</si>
  <si>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</si>
  <si>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</si>
  <si>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</si>
  <si>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</si>
  <si>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</si>
  <si>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</si>
  <si>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</si>
  <si>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</si>
  <si>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</si>
  <si>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</si>
  <si>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</si>
  <si>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</si>
  <si>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</si>
  <si>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</si>
  <si>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</si>
  <si>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</si>
  <si>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</si>
  <si>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</si>
  <si>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</si>
  <si>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</si>
  <si>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</si>
  <si>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</si>
  <si>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</si>
  <si>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</si>
  <si>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</si>
  <si>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</si>
  <si>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</si>
  <si>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</si>
  <si>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</si>
  <si>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</si>
  <si>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</si>
  <si>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</si>
  <si>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</si>
  <si>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</si>
  <si>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</si>
  <si>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</si>
  <si>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</si>
  <si>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</si>
  <si>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</si>
  <si>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</si>
  <si>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</si>
  <si>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</si>
  <si>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</si>
  <si>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</si>
  <si>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</si>
  <si>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</si>
  <si>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</si>
  <si>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</si>
  <si>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</si>
  <si>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</si>
  <si>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</si>
  <si>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</si>
  <si>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</si>
  <si>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</si>
  <si>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</si>
  <si>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</si>
  <si>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</si>
  <si>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</si>
  <si>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</si>
  <si>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</si>
  <si>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</si>
  <si>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</si>
  <si>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</si>
  <si>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</si>
  <si>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</si>
  <si>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</si>
  <si>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</si>
  <si>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</si>
  <si>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</si>
  <si>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</si>
  <si>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</si>
  <si>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</si>
  <si>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</si>
  <si>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</si>
  <si>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</si>
  <si>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</si>
  <si>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</si>
  <si>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</si>
  <si>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</si>
  <si>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</si>
  <si>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</si>
  <si>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</si>
  <si>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</si>
  <si>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</si>
  <si>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</si>
  <si>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</si>
  <si>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</si>
  <si>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</si>
  <si>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</si>
  <si>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</si>
  <si>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</si>
  <si>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</si>
  <si>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</si>
  <si>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</si>
  <si>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</si>
  <si>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</si>
  <si>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</si>
  <si>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</si>
  <si>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</si>
  <si>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</si>
  <si>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</si>
  <si>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</si>
  <si>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</si>
  <si>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</si>
  <si>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</si>
  <si>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</si>
  <si>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</si>
  <si>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</si>
  <si>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</si>
  <si>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</si>
  <si>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</si>
  <si>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</si>
  <si>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</si>
  <si>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</si>
  <si>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</si>
  <si>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</si>
  <si>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</si>
  <si>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</si>
  <si>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</si>
  <si>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</si>
  <si>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</si>
  <si>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</si>
  <si>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</si>
  <si>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</si>
  <si>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</si>
  <si>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</si>
  <si>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</si>
  <si>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</si>
  <si>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</si>
  <si>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</si>
  <si>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</si>
  <si>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</si>
  <si>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</si>
  <si>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3.1.1: Percentage of targeted population awareness of predicted adverse impacts of climate change, and of appropriate responses</t>
  </si>
  <si>
    <t>Water from pond drawn for irrigation that adversely affects the ability of the fisher to conduct fisheries in the pond</t>
  </si>
  <si>
    <t>Elite capture leasing rights of the pond and corner project benefits</t>
  </si>
  <si>
    <t>Greater emphasis on development of fisheries than on development of adaptive capacities/ strategies by the fishers</t>
  </si>
  <si>
    <t>Low adoption rate of adaptive strategies by target fishers</t>
  </si>
  <si>
    <t>Delays in approval and sanctioning of leasing rights</t>
  </si>
  <si>
    <t>Poaching of fish from pond by other members of the community</t>
  </si>
  <si>
    <t>Non availability of fish seed on time by the fisher</t>
  </si>
  <si>
    <t>Extreme weather event- drought leading to lack of water for fisheries</t>
  </si>
  <si>
    <t>Extreme weather event- excessive rains leading to outflow of fish seed</t>
  </si>
  <si>
    <t>Conflict with farmers in the catchment area using chemical fertilizers that adversely affect the quality of water and hence productive capacity of the pond for fisheries</t>
  </si>
  <si>
    <t>Political interference in the selection of site and to provide political patronage to the selected fishers</t>
  </si>
  <si>
    <t>Damage or loss of equipment given to the fisher e.g. mechanical aerators</t>
  </si>
  <si>
    <t>Duplication of booking expenses undertaken on ponds by the project also by the Gram Panchayat as their expenditure</t>
  </si>
  <si>
    <t>High attrition rate amongst the staff that will delay the implementation of the project</t>
  </si>
  <si>
    <t>Fisher not able to leverage funds for maintenance of pond that adversely affects the water retention capacity of the pond</t>
  </si>
  <si>
    <t>Low</t>
  </si>
  <si>
    <t>Moderate</t>
  </si>
  <si>
    <t>(a) Water quality sample testing undertaken
(b) Ponds with moderate and high competition with agriculture in catchment area not undertaken under the project
(c) Development and treatment of catchment undertaken by the project</t>
  </si>
  <si>
    <t>(a) Local persons have been drawn in as field workers (Cluster Associates) and local resource persons and experts empanelled to prvide their expert inputs on a draw down basis</t>
  </si>
  <si>
    <t>Activity 1.1: Protocols for prioritizing rural ponds (less than 10 ha) for inland fisheries developed and implemented</t>
  </si>
  <si>
    <t>Activity 1.2: Modified Pond design specifically for fisheries developed and implemented on selected existing ponds</t>
  </si>
  <si>
    <t>Activity 1.3: Insurance Product developed that provides resources for making modifications to the technical design of the pond after the projected climate change has taken place</t>
  </si>
  <si>
    <t xml:space="preserve">Activity 2.1: Catchment treatment of Ponds selected for intervention to provide climate resilience to small pond fisheries
</t>
  </si>
  <si>
    <t xml:space="preserve">Activity 2.2: Pond Temperature regulating best management practices and greening of pond surrounds
</t>
  </si>
  <si>
    <t xml:space="preserve">Activity 2.3: Best management practices to decrease likelihood of oxygen deficiency along with use of oxygen tablets and solar powered aerators
</t>
  </si>
  <si>
    <t>Activity 2.4: Composite fish culture practices with combination of intensive, semi intensive and extensive culture practices based on fish farmers capacity</t>
  </si>
  <si>
    <t>Activity 2.5: 3 Seed hatcheries, 2 nurseries and 1 seed rearing unit per district established</t>
  </si>
  <si>
    <t xml:space="preserve">Activity 3.1: Productivity of Fish Farmer enhanced towards optimal level of production through training and capacity building on climate resilience fish farming
</t>
  </si>
  <si>
    <t xml:space="preserve">Activity 3.2: Fish farmers supported through market infrastructure and value chain assessment done
</t>
  </si>
  <si>
    <t xml:space="preserve">Activity 3.3: Fish  farmers prepare business plans based on local market and existing value chain
</t>
  </si>
  <si>
    <t xml:space="preserve">Activity 3.4: Institutional support intervention so as to enable local governance institutions and fish farmers to play the role envisaged in the legal framework of the State
</t>
  </si>
  <si>
    <t xml:space="preserve">Activity 3.5: Insurance Coverage provided for risk minimisation of fish farmer project
</t>
  </si>
  <si>
    <t xml:space="preserve">Activity 4.1: District Steering Committee Meetings
</t>
  </si>
  <si>
    <t xml:space="preserve">Activity 4.2: Technical Advisory Group Meetings
</t>
  </si>
  <si>
    <t xml:space="preserve">Activity 4.3: State Steering Committee Meetings
</t>
  </si>
  <si>
    <t xml:space="preserve">Activity 4.4: Climate Change Observatory
</t>
  </si>
  <si>
    <t xml:space="preserve">Activity 4.5: Action Reflection Meetings
</t>
  </si>
  <si>
    <t xml:space="preserve">Activity 4.6: Systematisation
</t>
  </si>
  <si>
    <t xml:space="preserve">Activity 4.7:  Process Documentation
</t>
  </si>
  <si>
    <t xml:space="preserve">Activity 4.8: Policy Briefs
</t>
  </si>
  <si>
    <t xml:space="preserve">Activity 4.9: Training of Civil Society Organisation
</t>
  </si>
  <si>
    <t>a) Farmer mobilization towards adoption of insurance as a risk transferring strategy</t>
  </si>
  <si>
    <t>a) Implementation in demonstration pond in one district</t>
  </si>
  <si>
    <t>a) Training of Panchayat representatives on climate change in three districts</t>
  </si>
  <si>
    <t>a) 6 meeting per year per district</t>
  </si>
  <si>
    <t xml:space="preserve">a) Completion of inception workshop
b) 3 meetings per year
</t>
  </si>
  <si>
    <t>a) Establishment of CCO</t>
  </si>
  <si>
    <t>a) Learning forum at the fishers level developed</t>
  </si>
  <si>
    <t>a) Baseline of fish culture practices undertaken</t>
  </si>
  <si>
    <t xml:space="preserve">a) One policy  brief prepared and presented to SSC
</t>
  </si>
  <si>
    <t>a) Database of CSOs working in the three districts</t>
  </si>
  <si>
    <t>(a) Geo hydrological assessment completed
(b) 60 Pond sites finalized
(c) Completion of baseline</t>
  </si>
  <si>
    <t>a) Climate indexed insurance customised for small scale fishers launched</t>
  </si>
  <si>
    <t>a) Database developed</t>
  </si>
  <si>
    <t>Amod Khanna</t>
  </si>
  <si>
    <t>HS</t>
  </si>
  <si>
    <t>MS</t>
  </si>
  <si>
    <t>Building Adaptive Capacities of Small Inland Fishers for Climate Resilience and Livelihood Security, Madhya Pradesh</t>
  </si>
  <si>
    <t>NABARD</t>
  </si>
  <si>
    <t>AMOD KHANNA</t>
  </si>
  <si>
    <t>amod@taalindia.org</t>
  </si>
  <si>
    <t>chitra@taalindia.org</t>
  </si>
  <si>
    <t>Not yet articulated</t>
  </si>
  <si>
    <t>% FF adapting climate resilient fish rearing practices developed by the project</t>
  </si>
  <si>
    <t>none at present</t>
  </si>
  <si>
    <t>% FF subscribing to weather based insurance products</t>
  </si>
  <si>
    <t>One weather based insurance product negligible with subscription</t>
  </si>
  <si>
    <t>% of income of small and marginal farmers and FF from fisheries</t>
  </si>
  <si>
    <t>20% of income of small and marginal farmers from fisheries</t>
  </si>
  <si>
    <t>Selection protocol and design of ponds tested by the project and adopted by Government for small pond fisheries</t>
  </si>
  <si>
    <t>Govt guidelines for pond design are not based on climate change parameters</t>
  </si>
  <si>
    <t>State Government resolves to formulate a separate policy for small FF that is based on climate adaptive strategies</t>
  </si>
  <si>
    <t>State Policy for Fisheries have no separate provision for small-scale fisheries</t>
  </si>
  <si>
    <t>all FF covered by the project adopt climate resilient fish rearing practices</t>
  </si>
  <si>
    <t>all FF targeted by the project subscribe to one of the insurance product</t>
  </si>
  <si>
    <t>40% of income of small and marginal farmers will be from fisheries</t>
  </si>
  <si>
    <t>Govt guidelines include climate change parameter for designing ponds for fisheries</t>
  </si>
  <si>
    <t>Recognition of and specific provisions for small-scale fisheries in state policy</t>
  </si>
  <si>
    <t>% ponds with water retention for more than 10 months</t>
  </si>
  <si>
    <t>100% ponds with water retention for more than 10 months</t>
  </si>
  <si>
    <t>% ponds with depth of water at least 1.5 m during dry months</t>
  </si>
  <si>
    <t>80% ponds with water depth up to 1.5 m during dry months</t>
  </si>
  <si>
    <t>% ponds where silt load has been decreased</t>
  </si>
  <si>
    <t>80% ponds where silt load has been decreased</t>
  </si>
  <si>
    <t>% ponds where there has been no loss of fish because of flooding throughout the year</t>
  </si>
  <si>
    <t>100% ponds have protective features for flooding and insurance cover against loss of fish</t>
  </si>
  <si>
    <t>% ponds where Private/ Panchayat investment on maintenance of ponds to increase water retention capacity</t>
  </si>
  <si>
    <t>No investment on ponds either on Panchayat/private land for maintenance</t>
  </si>
  <si>
    <t>100% ponds have resources for ensuring investment for maintenance of ponds for fisheries</t>
  </si>
  <si>
    <t>% Ponds suitable for small-scale commercial fisheries</t>
  </si>
  <si>
    <t>100% ponds are being used for small-scale commercial fisheries</t>
  </si>
  <si>
    <t>% small-scale FF have access to resources for pond maintenance</t>
  </si>
  <si>
    <t>100% small-scale FF have access to resources for pond maintenance</t>
  </si>
  <si>
    <t>% ponds where water temperature is regulated and controlled during summer</t>
  </si>
  <si>
    <t>None by design</t>
  </si>
  <si>
    <t>100% ponds where water temperature is regulated</t>
  </si>
  <si>
    <t>% FFs adopting poly culture fish farming</t>
  </si>
  <si>
    <t>small-scale FFs practice 2 layered fisheries only</t>
  </si>
  <si>
    <t>100% small-scale FF adopt at least 3 layered fish culture</t>
  </si>
  <si>
    <t>% FF adopting recommended fish stocking rate</t>
  </si>
  <si>
    <t>100% small-scale FF adopt recommended fish stocking</t>
  </si>
  <si>
    <t>% hatcheries running successfully</t>
  </si>
  <si>
    <t>1 hatchery in each district running successfully</t>
  </si>
  <si>
    <t>% ponds with decrease in fish mortality due to decrease in BOD</t>
  </si>
  <si>
    <t>100% ponds report decrease in fish mortality due to decrease in BOD</t>
  </si>
  <si>
    <t>% ponds catchment treatment plan prepared</t>
  </si>
  <si>
    <t>Not prepared</t>
  </si>
  <si>
    <t>60 catchment treatment plans prepared and implemented</t>
  </si>
  <si>
    <t>% ponds silt load decrease</t>
  </si>
  <si>
    <t>80% ponds silt load decreases</t>
  </si>
  <si>
    <t>% FF adopt best management practices for regulating pond temperature</t>
  </si>
  <si>
    <t>FF do not use any practice to control temperature of the pond</t>
  </si>
  <si>
    <t xml:space="preserve">100% FF adopt best management practice for regulating pond temperature </t>
  </si>
  <si>
    <t>% FF adopting technology to decrease likelihood of oxygen deficiency</t>
  </si>
  <si>
    <t>FF not using any technological input to decrease likelihood of oxygen deficiency</t>
  </si>
  <si>
    <t>two-third FF adopt technology to decrease likelihood of oxygen deficiency</t>
  </si>
  <si>
    <t>% FF trained in ploy culture fish rearing practices</t>
  </si>
  <si>
    <t>100% FF trained in ploy culture fish rearing practice</t>
  </si>
  <si>
    <t>% FF have access to different species of fish seed for their recommended fish culture</t>
  </si>
  <si>
    <t>100% FF have access to composite fish seeds</t>
  </si>
  <si>
    <t>% FFs adopting responsible fisheries practices</t>
  </si>
  <si>
    <t>100% FF adopt responsible fisheries practices</t>
  </si>
  <si>
    <t>% Increase in productivity</t>
  </si>
  <si>
    <t>At least 25% increase in productivity</t>
  </si>
  <si>
    <t>% FF participated in the development of fisheries business plan</t>
  </si>
  <si>
    <t>FF do not develop business plans</t>
  </si>
  <si>
    <t>100% FF have developed business plans</t>
  </si>
  <si>
    <t>% FF develop partnerships and linkages with other players in the market</t>
  </si>
  <si>
    <t>FF do not have formal linkages</t>
  </si>
  <si>
    <t>100% FF develop formal linkages with other players</t>
  </si>
  <si>
    <t>% FF members of formal groups formed</t>
  </si>
  <si>
    <t>100% FF members of formal groups</t>
  </si>
  <si>
    <t>% FF pay for premium for insurance</t>
  </si>
  <si>
    <t>FF do not have access to weather based insurance product</t>
  </si>
  <si>
    <t>100% FF pay premium for weather based insurance product</t>
  </si>
  <si>
    <t>% GP formed plans to reflect climate change factors</t>
  </si>
  <si>
    <t>No GP have prepared plans that reflect climate change factors</t>
  </si>
  <si>
    <t>At least 50% of GPs attending training incorporate climate change factors in their plans</t>
  </si>
  <si>
    <t>% FF trained in climate resilient training</t>
  </si>
  <si>
    <t>No FF trained in climate resilient fishing</t>
  </si>
  <si>
    <t>100% FF complete all modules of Climate Resilient Fishing</t>
  </si>
  <si>
    <t>% FF complete their training on market analysis and business plan</t>
  </si>
  <si>
    <t>100% FF complete their training on market analysis and business plan</t>
  </si>
  <si>
    <t>% GP representatives trained in climate change factors</t>
  </si>
  <si>
    <t>No training to GP representatives on Climate Change</t>
  </si>
  <si>
    <t>50% of GP representatives trained in Climate Change</t>
  </si>
  <si>
    <t>% FFs understanding the terms and conditions of insurance product</t>
  </si>
  <si>
    <t>No FF has been trained in the terms and conditions of insurance product</t>
  </si>
  <si>
    <t>100% FFs attend awareness and training on weather based insurance products</t>
  </si>
  <si>
    <t>Institutional processes for stakeholder involvement identifying areas for learning and policy development</t>
  </si>
  <si>
    <t>No processes exist at present</t>
  </si>
  <si>
    <t>Steering Committees and Technical Advisory Group active and recommend areas for generating evidence</t>
  </si>
  <si>
    <t>% stakeholders covered through training and dissemination events on adaptation strategies for climate change</t>
  </si>
  <si>
    <t>None at present</t>
  </si>
  <si>
    <t>2 training and 2 workshops conducted</t>
  </si>
  <si>
    <t>Adaptive strategies for fisheries articulated and developed</t>
  </si>
  <si>
    <t>Adaptive strategies does not exist</t>
  </si>
  <si>
    <t>Adaptive strategy for small-scale fisheries articulated and presented to different stakeholders</t>
  </si>
  <si>
    <t>Membership of Institutions</t>
  </si>
  <si>
    <t>No institution</t>
  </si>
  <si>
    <t>Key stakeholders represented in institutions</t>
  </si>
  <si>
    <t>No of meetings</t>
  </si>
  <si>
    <t>No meetings</t>
  </si>
  <si>
    <t>Meetings held as per schedule</t>
  </si>
  <si>
    <t>Presence of stakeholders at meetings</t>
  </si>
  <si>
    <t>Two thirds of stakeholders present at all meetings</t>
  </si>
  <si>
    <t>No of learning documents prepared</t>
  </si>
  <si>
    <t>No learning document exist</t>
  </si>
  <si>
    <t>3 Process Reports; 6 AR reports; 3 Systematisation reports and 3 Policy Briefs prepared</t>
  </si>
  <si>
    <t>No of stakeholders covered for dissemination of project learning</t>
  </si>
  <si>
    <t>No coverage</t>
  </si>
  <si>
    <t xml:space="preserve">At least 20 different types of key stakeholders covered </t>
  </si>
  <si>
    <t>No of dissemination events organised</t>
  </si>
  <si>
    <t>No events</t>
  </si>
  <si>
    <t>2 training of CSOs and 2 workshops conducted</t>
  </si>
  <si>
    <t>No of document to facilitate training</t>
  </si>
  <si>
    <t>No document exist</t>
  </si>
  <si>
    <t>1 Manual and 2 toolkits</t>
  </si>
  <si>
    <t>No of document to showcase good practices</t>
  </si>
  <si>
    <t>No of documents available in Hindi</t>
  </si>
  <si>
    <t>All knowledge products in Hindi</t>
  </si>
  <si>
    <t>-     1 Good Practice document</t>
  </si>
  <si>
    <t>Indications of better growth, though productivity will be known after harvesting is completed</t>
  </si>
  <si>
    <t>weather indexed insurance product launched though FFs have yet to subscribe to it</t>
  </si>
  <si>
    <t>3 District Steering Committees (DSC) formed</t>
  </si>
  <si>
    <t>0% FF subscribed to weather based insurance product</t>
  </si>
  <si>
    <t>Selection protocol and design of ponds tested by the project</t>
  </si>
  <si>
    <t>Not presented to State Government</t>
  </si>
  <si>
    <t>Performance at mid-term (at the end of First Year)</t>
  </si>
  <si>
    <t>INDIA</t>
  </si>
  <si>
    <t>1: Health and Social Infrastructure (developed/improved)</t>
  </si>
  <si>
    <t>Astad Pastakia</t>
  </si>
  <si>
    <t>Process Documentation, By Invitation</t>
  </si>
  <si>
    <t>S.No</t>
  </si>
  <si>
    <t>COMPONENT 1</t>
  </si>
  <si>
    <t>Hydro-geological assessment</t>
  </si>
  <si>
    <t>Modification of ponds (average size 4 ha per pond)</t>
  </si>
  <si>
    <t>Modification of Insurance product</t>
  </si>
  <si>
    <t>COMPONENT 2</t>
  </si>
  <si>
    <t>Catchment Treatment (48 ha for average 4 ha of pond)</t>
  </si>
  <si>
    <t>Oxygenation (solar aerators and oxygen tablets- all ponds)</t>
  </si>
  <si>
    <t>Water Quality Measurement &amp; Maintenance</t>
  </si>
  <si>
    <t>2.3.1</t>
  </si>
  <si>
    <t>Poly culture Fingerling  Support (Part support)</t>
  </si>
  <si>
    <t>2.3.2</t>
  </si>
  <si>
    <t>Feeding -Micro-nutrient etc. (Part support)</t>
  </si>
  <si>
    <t>2.3.3</t>
  </si>
  <si>
    <t>Construction of Hatchery units-CIFA technology</t>
  </si>
  <si>
    <t>2.3.4</t>
  </si>
  <si>
    <t>Nursery Unit(0.1 ha)</t>
  </si>
  <si>
    <t>2.3.5</t>
  </si>
  <si>
    <t>Seed Rearing Unit (0.1 ha)</t>
  </si>
  <si>
    <t>2.3.6</t>
  </si>
  <si>
    <t>Transportation of Fingerlings</t>
  </si>
  <si>
    <t>COMPONENT 3</t>
  </si>
  <si>
    <t>Training and Capacity Building including exposure visits</t>
  </si>
  <si>
    <t>3.2.1</t>
  </si>
  <si>
    <t>Marketing and Infrastructure Support</t>
  </si>
  <si>
    <t>3.2.2</t>
  </si>
  <si>
    <t>Business Plan Prepared</t>
  </si>
  <si>
    <t>Training of Panchayat representatives</t>
  </si>
  <si>
    <t>3.4.1</t>
  </si>
  <si>
    <t>Linkages with Financial Services ( banking/ federation/ financial institutions)</t>
  </si>
  <si>
    <t>3.4.2</t>
  </si>
  <si>
    <t>Insurance Coverage ( premium for av.4 ha of pond part)</t>
  </si>
  <si>
    <t>COMPONENT 4</t>
  </si>
  <si>
    <t>4.1.1</t>
  </si>
  <si>
    <t>Meetings of District Steering Committee</t>
  </si>
  <si>
    <t>4.1.2</t>
  </si>
  <si>
    <t>Meeting of Technical Advisory Group</t>
  </si>
  <si>
    <t>4.1.3</t>
  </si>
  <si>
    <t>Meeting of State Steering Committee</t>
  </si>
  <si>
    <t>4.1.4</t>
  </si>
  <si>
    <t>Meeting of Climate Change Observatory</t>
  </si>
  <si>
    <t>4.2.1</t>
  </si>
  <si>
    <t>Action-Reflection Meetings</t>
  </si>
  <si>
    <t>4.2.2</t>
  </si>
  <si>
    <t>Systematisation</t>
  </si>
  <si>
    <t>4.2.3</t>
  </si>
  <si>
    <t>Process Documentation</t>
  </si>
  <si>
    <t>4.2.4</t>
  </si>
  <si>
    <t>Development of Policy Briefs</t>
  </si>
  <si>
    <t>4.3.1</t>
  </si>
  <si>
    <t>Training of Civil Society Organisation</t>
  </si>
  <si>
    <t>4.3.2</t>
  </si>
  <si>
    <t>State Level Workshop</t>
  </si>
  <si>
    <t>4.3.3</t>
  </si>
  <si>
    <t>National Level Workshop</t>
  </si>
  <si>
    <t>4.4.1</t>
  </si>
  <si>
    <t>Awareness  (Leaflets/pamphlets)</t>
  </si>
  <si>
    <t>4.4.2</t>
  </si>
  <si>
    <t>Toolkit for Practitioners: Developing Adaptation Strategies in Natural Resource Management with Specific Reference to Fisheries</t>
  </si>
  <si>
    <t>4.4.3</t>
  </si>
  <si>
    <t>Training Manual for Fish Farmers on Climate Resilient Fish Rearing Practices</t>
  </si>
  <si>
    <t>4.4.4</t>
  </si>
  <si>
    <t>Toolkit for Preparation of Business Plans for Small-Scale Fishery, Hatchery and Nursery</t>
  </si>
  <si>
    <t>4.4.5</t>
  </si>
  <si>
    <t xml:space="preserve">Good Management Practices for Climate Resilient Small-Scale Fisheries </t>
  </si>
  <si>
    <t>D</t>
  </si>
  <si>
    <t>E</t>
  </si>
  <si>
    <t>Project / Programme Execution Cost</t>
  </si>
  <si>
    <t>Grand Total (D+E)</t>
  </si>
  <si>
    <t>Total (1+2+3+4)</t>
  </si>
  <si>
    <t>Component 4</t>
  </si>
  <si>
    <t>climate.taalindia.org</t>
  </si>
  <si>
    <t>(a) Consultation processes with community undertaken in all project villages
(b) Resolution of the Gram Sabha for providing of leasing rights</t>
  </si>
  <si>
    <t>Ravi S. Prasad, IAS (Joint Secretary)
Ministry of Environment, Forests &amp; Climate Change, Govt. of India</t>
  </si>
  <si>
    <t>ravis.prasad@nic.in</t>
  </si>
  <si>
    <t>Towards Action And Learning (TAAL)</t>
  </si>
  <si>
    <t>NA</t>
  </si>
  <si>
    <t>Project Components</t>
  </si>
  <si>
    <t>Expected Outputs</t>
  </si>
  <si>
    <t>Expected Concrete Outputs</t>
  </si>
  <si>
    <t>Project Component</t>
  </si>
  <si>
    <t>Component 1: Adaptive measures to address rainfall variability</t>
  </si>
  <si>
    <t xml:space="preserve">1.1 Ponds identified according to geo-hydrological protocol for fisheries </t>
  </si>
  <si>
    <t>1.2 Modified pond design developed and implemented on existing ponds</t>
  </si>
  <si>
    <t>1.3 Small-scale fish famers linked to financial support systems to access resources for pond maintenance</t>
  </si>
  <si>
    <t xml:space="preserve">Component 2:
Building resilience through adaptation of climate resilient technology
</t>
  </si>
  <si>
    <t>2.1 Catchment treatment plan for each pond prepared and implemented</t>
  </si>
  <si>
    <t>2.2 Pond temperature regulating best management practices and greening the pond surrounds</t>
  </si>
  <si>
    <t xml:space="preserve">Component 3:
Building climate resilience through enhancement of adaptive  capacity
</t>
  </si>
  <si>
    <t>3.1 Capacity building of Fish farmers on climate resilient fishing</t>
  </si>
  <si>
    <t>3.2 Fish farmers trained on market analysis of fish and prepare their business plans</t>
  </si>
  <si>
    <t>3.3.Panchayat representatives trained in climate change factors.</t>
  </si>
  <si>
    <t>3.4 Fish farmers made aware on the weather based insurance product for fish culture</t>
  </si>
  <si>
    <t xml:space="preserve">Component 4:
Knowledge generation and management
</t>
  </si>
  <si>
    <t>4.1 Institutional Processes for multi-stakeholder learning are established and activated</t>
  </si>
  <si>
    <t>4.2 Evidence based learning documents prepared for dissemination</t>
  </si>
  <si>
    <t>4.3 Learning from Project Disseminated</t>
  </si>
  <si>
    <t>4.4 Knowledge Products developed printed</t>
  </si>
  <si>
    <t>AMOUNT Utilized 2nd year USD</t>
  </si>
  <si>
    <t xml:space="preserve">(a) Geo hydrological assessment of all the blocks under the project area completed
(b) 60 Pond sites finalized
(c) Completion of baseline of ponds finalised
</t>
  </si>
  <si>
    <t>RATING ON IMPLEMENTATION PROGRESS Cumulative</t>
  </si>
  <si>
    <t>a) Insurance Information Brochure made and has reached the fisher groups and PRIs</t>
  </si>
  <si>
    <t xml:space="preserve">a) Greening of pond surrounds undertaken as part of catchment treatment plan 
b) Pond Habitat Plans prepared for 6 ponds
c) Water Temperature being recorded and monitored
</t>
  </si>
  <si>
    <t>a) Done for Nursery Pond by local aeration practices</t>
  </si>
  <si>
    <t>a) Setting of two hatchery, two nursery and two seed rearing unit</t>
  </si>
  <si>
    <t>a) Training on Climate Resilient and Climate adaptive Fish Farming given to 70% of fishers</t>
  </si>
  <si>
    <t>a) Training and support provided to 70% fishers under the project</t>
  </si>
  <si>
    <t>a) 4 meetings per year</t>
  </si>
  <si>
    <t>a) One Systematisation complete</t>
  </si>
  <si>
    <t xml:space="preserve">a) 2 Process document report prepared
</t>
  </si>
  <si>
    <t>a) 1 Process documentation report completed and field work for second process documentation completed</t>
  </si>
  <si>
    <t>a) Fish Diversity and Fish Market presented in DSC</t>
  </si>
  <si>
    <t xml:space="preserve">1. Pamphlets – Insurance
2. Pamphlet - Vector Borne diseases 
3. Pamphlet - Fisheries practices 
4. Systematisation Report   Year 1 
5. Samiti Training Material
6. Insurance product 
7. TAG Report (Insurance ) 
8. Draft Grass Book 
9.  Draft Pond Habitation Plan 
10. Action Reflection Note
11. Process Guidelines for conduct of Social Audit
</t>
  </si>
  <si>
    <t xml:space="preserve">(a) The criteria for selection of ponds include the state of competition between agriculture and fisheries. Ponds that have moderate and high competition are not taken under the project.
 (b) Gram Sabha resolution before taking up the pond under the project. This was undertaken after informing the Gram Sabha about the project processes and activities.
(c) The farmer is also the fisher. The fisher groups have been formed from and amongst the farmers. There are internal mechanism amongst themselves on use patterns and conserving water for fisheries and agriculture.
(d) Water budgeting exercises are being carried out with farmers and fishers to enable them to assess the availability of water and how to allocate the same for different uses.
</t>
  </si>
  <si>
    <t>(a) For benami membership we have suspended operations and have asked the community to resolve the issue
(b) It has been made clear to the fishers group that project support will be for the fishers who will actually undertake fishery activity. Sub letting and sub contracting ponds have either been dropped or have been asked to realign their activities with the project’s requirements.
(c) In case where the elite have de facto control over the pond the project have not selected the pond.</t>
  </si>
  <si>
    <t>(a) Launch workshop with other stakeholders at the state and district level
(b) District Steering Committee constituted and meetings held
(c) At Jhabua, the District Collector has instructed the Fisheries department to conduct camp in villges to sort out the issue of documentation related to lease.</t>
  </si>
  <si>
    <t xml:space="preserve">(a) Exposure to fishers for purchase of better seed and linked to fish seed supplier Nursery Pond, Fish Feed, Hatchery
(b) Nursery ponds, Hatchery, Fish pass, and de-silting undertaken as adaptive measures in ponds. These have been well accepted and exposure visit from other pond sites has created demand for these measures in their respective ponds.
</t>
  </si>
  <si>
    <t>Hatchery installed and operational in one district. Able to supply fish seed to ponds in time.</t>
  </si>
  <si>
    <t>(a) Ponds selected under the project have some degree of perinniality and have low/no competition with agriculture
(b) Weather based insurance product developed and launched though not subscribed so far
(c) Farmer-cum-fisher groups have undertaken measures for conservation of water for fisheries, eg change in variety of crop given low rainfall this year</t>
  </si>
  <si>
    <t xml:space="preserve">(a) Weather based insurance for excessive rains developed and launched
(b) Fish pass piloted in one pond and assessed by fisher's group as useful in arresting flow of fish seed from the pond
</t>
  </si>
  <si>
    <t>(a) FRP hatchery unit given to fishers group that has been well kept and its security ensured by the group</t>
  </si>
  <si>
    <t xml:space="preserve">(a) Block Administration being informed of the works undertaken in the project.
(b) Social audit of works done is being undertaken to inform the community of the works and the expenditure under the project.
</t>
  </si>
  <si>
    <t>(a) Panchayat representative oriented in pond maintenance and increase in water retention in ponds. Technical assistance has been offerent to the Panchayats to develop design nd estimtes for submitting to block for leveraging funds.</t>
  </si>
  <si>
    <t>a) Fishers group trained and are being handheld to conduct and adopt adaptive fishery practices and regular monitoring of growth of fish and water quality</t>
  </si>
  <si>
    <t>a) Each of the fishers group being hand held and mentored closely to adopt feed practices</t>
  </si>
  <si>
    <t>a) Women Gram Panchayat representative trained on climate change and natural resources management</t>
  </si>
  <si>
    <t>a) Action Reflection Process undertaken in 11 villages. The results fed in to strengthening strategic interventions.</t>
  </si>
  <si>
    <t>Has not been assessed so far</t>
  </si>
  <si>
    <t>1 hatchery installed and operational in breeding season</t>
  </si>
  <si>
    <t>53% GP members trained in climate change factors</t>
  </si>
  <si>
    <t>(a) Delay in field visit by the district officials of Fisheries department in granting approval for the lease led to delays in formalising the Fisher’s Group and conducting their training and orientation. To reduce delay the issue was placed in the DSC that led to specific instructions to undertake visits within a timeframe.</t>
  </si>
  <si>
    <t xml:space="preserve">(a) Project had to make expenses to purchase brood stock, feed for nursery and medicines for the brooders so that timely hatchery operations can be conducted. These were not initially planned under the project.
(b) Development of Pond Habitat Plan to create demonstration sites for eco-system development of ponds that will provide feed for fish on a sustainable basis and maintaining diversity of fish as well.
Book on grasses in the region has been documented and is under publication for wider dissemination so that bio-diversity in the pond surrounds can be increased that supports development of pond habitat.
</t>
  </si>
  <si>
    <r>
      <rPr>
        <b/>
        <sz val="11"/>
        <color rgb="FF000000"/>
        <rFont val="Times New Roman"/>
        <family val="1"/>
      </rPr>
      <t>Positive</t>
    </r>
    <r>
      <rPr>
        <sz val="11"/>
        <color rgb="FF000000"/>
        <rFont val="Times New Roman"/>
        <family val="1"/>
      </rPr>
      <t xml:space="preserve">
(a) Dialogue with community on bio-diversity, especially, the decrease in plants, shrubs and trees that they have been using for various purposes, is an important component to bring the fact of climatic impact closer to their lives. These dialogues are multi-dimensional and generate multiple areas that require intervention- a factor that should be built in to sector based climatic projects.
</t>
    </r>
  </si>
  <si>
    <t xml:space="preserve">(a) Technology for concrete adaptation interventions have to be implemented in close consultation and collaboration with beneficiaries. 
(b) Availability of adaptive financing is critical for taking adaptive technology to the beneficiaries.
</t>
  </si>
  <si>
    <t xml:space="preserve">(a) Fishers learned to purchase (and count) fingerlings themselves and linking them with resources where quality fingerlings are available
(b) Local community trained and handheld to make fish feed and use it in their ponds and nursery
(c) Constructing nursery ponds as rearing ponds for growing spawn to fingerling at the village level
(d) Making fish seed and fingerling available locally through tribal fisher’s group
(e) Experiential learning in netting and monitoring growth of fish
</t>
  </si>
  <si>
    <t xml:space="preserve">(a) Review of budget items implementation as it would bring in realistic estimation for the remaining project period.
(b) Review of cap of 9.5% as the Programme Execution Cost for the Executing Entity as the only available money for implementation and management of the project.
(c) review of schedule of payments that dovetails with the actual conduct of physical activity at the field level
</t>
  </si>
  <si>
    <t>Up-dated land records are not available that often causes delay in issuing of lease for the pond</t>
  </si>
  <si>
    <t>Santosh Yadav</t>
  </si>
  <si>
    <t>Ideaoxide</t>
  </si>
  <si>
    <t>Developing Adaptation Strategies in Natural Resource Management with Specific Reference to Fisheries</t>
  </si>
  <si>
    <t>(a) Presentation of project to Gram Panchayat members before taking up the project for implementation
(b) Training of Panchayaral representatives on climate change and natural resources management</t>
  </si>
  <si>
    <t>IND/NIE/Food/2013/1</t>
  </si>
  <si>
    <t>AMOUNT Utilized 1st year (USD)</t>
  </si>
  <si>
    <t>Remark</t>
  </si>
  <si>
    <t>The ponds shortlisted by the project that were less than 10 ha were functionally not transferred to Gram Panchayats. 
The ponds are in the ownership domain of the Gram Panchayats the approval for the lease has to be taken from the district administration. This created an additional layer for administrative approvals that delayed the finalisation of ponds for taking up under the project.</t>
  </si>
  <si>
    <t>59 of the 60  ponds approved</t>
  </si>
  <si>
    <t xml:space="preserve">Two district District Steering Committees (DSC) have formed three member Task Force to physically visit all pond sites shortlisted by the project, verify and submit their recommendation. This process has beeen undertaken for all the ponds that have been selected and approved by the DSC in these districts.
In the third district the senior most official of the Fisheries Department has been asked by the Chairperson of the DSC to physically visit, verify and approve the ponds shortlisted by the project.
</t>
  </si>
  <si>
    <t xml:space="preserve">at present fish is introduced late in the Ponds </t>
  </si>
  <si>
    <t>50% of the ponds selected under the project can retain water more than 10 months</t>
  </si>
  <si>
    <t>30%of the ponds have water depth up to 1.5 m during dry months</t>
  </si>
  <si>
    <t>25%of the ponds selected are suitable for small scale commercial fisheries</t>
  </si>
  <si>
    <t>To be determined during project implementation</t>
  </si>
  <si>
    <t>None of the ponds selected have access to resources for pond maintenance</t>
  </si>
  <si>
    <t>All small-scale FF  resort to high density stocking</t>
  </si>
  <si>
    <t>No fish hatcheries among small-scale FFs</t>
  </si>
  <si>
    <t>Presently fish is harvested early to meet irrigation water needs.</t>
  </si>
  <si>
    <t>No small-scale FF  trained in poly culture and fish culture</t>
  </si>
  <si>
    <t>650-700 kg per ha</t>
  </si>
  <si>
    <t>NATIONAL BANK FOR AGRICULTURE AND RURAL DEVELOPMENT (NABARD)</t>
  </si>
  <si>
    <t>ASIA-PACIFIC</t>
  </si>
  <si>
    <t>Food Security</t>
  </si>
  <si>
    <t>There are no works in catchment of the pond that will reduce the silt load of the pond</t>
  </si>
  <si>
    <t>None of the Fish Farmers selected under the project have access to different species of fish seeds</t>
  </si>
  <si>
    <t>None of the Fish Farmers are adopting responsible fisheries practices</t>
  </si>
  <si>
    <t>10% of the ponds selected have existing Fisher's Group</t>
  </si>
  <si>
    <t>None of the Fish Farmers under the project have received training on market analysis and business plan</t>
  </si>
  <si>
    <t>0%. None of the ponds selected for the project has any work been done decreasing the silt load</t>
  </si>
  <si>
    <t>out of 26 ponds that the project worked upon 13 ponds have water for more than 10 months</t>
  </si>
  <si>
    <t>out of 26 ponds that the project worked upon 7 ponds have water more than 1.5 m</t>
  </si>
  <si>
    <t>out of 26 ponds that the project worked upon de-siltation was done on 13 for decreasing the silt load</t>
  </si>
  <si>
    <t>in none of the 26 ponds was loss of fish reported during the year</t>
  </si>
  <si>
    <t>3 out of 26 ponds have used resources from Panchayat and Community for pond maintenance</t>
  </si>
  <si>
    <t>22 out of 26 ponds made suitable for small scale commercial fisheries</t>
  </si>
  <si>
    <t>20 out of 26 ponds have regular system of monitoring pond temperature</t>
  </si>
  <si>
    <t xml:space="preserve">22 out of 26 ponds have implemented poly culture (3 layered) fish farming </t>
  </si>
  <si>
    <t xml:space="preserve">22 out of 26 ponds have implemented recommended fish stocking density </t>
  </si>
  <si>
    <t>Fish mortality not reported due  to decrease in BOD</t>
  </si>
  <si>
    <t>catchment treatment plan of 42 ponds prepared (26 ponds included that the project has worked on and ponds that have been selected for subsequent period)</t>
  </si>
  <si>
    <t>catchment treatment to reduce silt load worked on all 26 ponds</t>
  </si>
  <si>
    <t>Temperature were found to be within limits</t>
  </si>
  <si>
    <t>2 Nursery ponds used local technology to adopt practices to prevent oxygen deficiency</t>
  </si>
  <si>
    <t>15 out 26 ponds have developed business plans</t>
  </si>
  <si>
    <t>formal FF have been formed on all 26 ponds</t>
  </si>
  <si>
    <t>Training of GP members have taken place and the members are exploring and identifying activities that need to be incorporated in to climate change plans</t>
  </si>
  <si>
    <t>FF groups of 15 out of 26 ponds have been trained on market analysis and business plan</t>
  </si>
  <si>
    <t>22 FF have been introduced to resilient fishing</t>
  </si>
  <si>
    <t xml:space="preserve">1. 1000
2. 5333.33
3. 3806.25
4. 15000
5. None
6. None
7. 19333
</t>
  </si>
  <si>
    <t>60% FF  have been made aware on the role of insurance and how it can be used to reduce risk.</t>
  </si>
  <si>
    <t>this is a 3rd year activity</t>
  </si>
  <si>
    <t>Adaptive strategies developed and are being documented so that these can be articulated with different stakeholders</t>
  </si>
  <si>
    <t>All institutional stakeholders present in the meetings</t>
  </si>
  <si>
    <t>1 Process Report and One systematisation report prepared; 
2nd Process report field data collection completed is under preparation</t>
  </si>
  <si>
    <t>Public Policy</t>
  </si>
  <si>
    <t>18/05/2018 (as per DPR). Proposed date for terminal evaluation may be considered as 18/10/2018 since the project started on 18/11/2015 and three years will be nearing completion on this date.</t>
  </si>
  <si>
    <t>USD</t>
  </si>
  <si>
    <t>All utilisation figures at till 31st Oct 2017</t>
  </si>
  <si>
    <t>Signature Date</t>
  </si>
  <si>
    <t>Formation of Task Force comprising of Executive Engineer of Water Resource Department; Executive Engineer of Rural Engineering Services and District Fisheries Officer as the empowered committee to verify and recommend ponds for approval to be taken up under the project. The project has been coordinating and working with the Task Force that has reduced approval time of ponds from the district.</t>
  </si>
  <si>
    <t>a) Fishers group trained in preparation of Business Plan. At 26 ponds fishers have stocked their ponds as per the business plans developed by them</t>
  </si>
  <si>
    <t xml:space="preserve">(a) Maps of sites selected for second year finalized
(b) Work started on 26 of the pond sites
</t>
  </si>
  <si>
    <t>a) Catchment treatment plan of 26 sites implemented</t>
  </si>
  <si>
    <t xml:space="preserve">a) Finalisation of site specific maps
b) Start of tank modification on 33 sites
</t>
  </si>
  <si>
    <t>a) Implementation of catchment treatment plans 33 sites</t>
  </si>
  <si>
    <t>a) Start of operation in 33 tanks</t>
  </si>
  <si>
    <r>
      <t>a) started i</t>
    </r>
    <r>
      <rPr>
        <sz val="11"/>
        <rFont val="Calibri"/>
        <family val="2"/>
        <scheme val="minor"/>
      </rPr>
      <t>n 33</t>
    </r>
    <r>
      <rPr>
        <sz val="11"/>
        <color theme="1"/>
        <rFont val="Calibri"/>
        <family val="2"/>
        <scheme val="minor"/>
      </rPr>
      <t xml:space="preserve"> of the ponds</t>
    </r>
  </si>
  <si>
    <t xml:space="preserve">a) 55% fishers trained in preparation of Business plans for their ponds </t>
  </si>
  <si>
    <t xml:space="preserve">a) Orientation on climate indexed insurance for fishers
b) Support 55% fishers in opting for insurance coverage
</t>
  </si>
  <si>
    <t>a) 42 persons oriented and trained on Trends and factors of Climate Change
b) 2 district level CCO formed. Meeting of one CCO held</t>
  </si>
  <si>
    <t xml:space="preserve">(a) DSC constituted in all 3 districts and a total of 8 meetings held
(b) Two  districts has constituted a sub committee comprising of district level official from the Department of Fisheries, Rural Engineering Services and Water Resources to undertake field visit for finalization of pond sites. The committee has visited all pond sites in these districts.
c) DSC members in one district have monitored works under the project
</t>
  </si>
  <si>
    <t>a) 3 meeting of TAG held</t>
  </si>
  <si>
    <t>a) Inception workshop held
b) One meeting of State Steering Committee held</t>
  </si>
  <si>
    <t>Linkages have been established but these linkages are in the process of being formalised</t>
  </si>
  <si>
    <t>Arial Photography, production of four films and design of three project related publications by invitation</t>
  </si>
  <si>
    <t>As per Table H of the Disbursement Schedule, DPR pg No. 128.</t>
  </si>
  <si>
    <t>As per Table of the Project Calendar of the  DPR pg No. 31.</t>
  </si>
  <si>
    <t>In Indian Rupees at the exchange rate of 1 USD = INR 60</t>
  </si>
  <si>
    <t>Efforts are done to align the disbursement schedule with the timeline of the project implementation.</t>
  </si>
  <si>
    <t xml:space="preserve">NABARD maintains one RBI account where all the funds are credited and pooled. In view of this, project wise investment income may not be ascertained. </t>
  </si>
  <si>
    <t>PLANNED EXPENDITURE SCHEDULE (Revised as per the actual Project Implementation)</t>
  </si>
  <si>
    <t>Cumulative Amount Utilized 1st and 2nd year (USD)</t>
  </si>
  <si>
    <t>Cumulative Amount Utilized  1st and 2nd year (INR)</t>
  </si>
  <si>
    <t>01 November 2016 to 31 October 2017</t>
  </si>
  <si>
    <t>Remaining Balance (USD)</t>
  </si>
  <si>
    <t>Payment to Date (USD)</t>
  </si>
  <si>
    <t>1. Akshay Vyas (for publication designing only)
2. Padmaja Sharma (four films only)
3. Ajit Singh (10 minute per film only)
4. Wellington Parmar (drone photography)
5. Visit to Drone Photographers in Bhopal (limit up to 50 m high)
6. Drone Photographer in Jhabua (details missing in sample photographs)
7. Ideaoxide (60 for 2 seasons of Drone photography, 4 publication designing and 4 films making)</t>
  </si>
  <si>
    <t>NA. Please refer to the justification given in the Column G for choosing the Individual/ Contract Agency for the abovementioned Contracts.</t>
  </si>
  <si>
    <t>Planned ( 3rd year ) in USD</t>
  </si>
  <si>
    <t>Planned ( 3rd year ) in INR</t>
  </si>
  <si>
    <t>For Year 2 Planned Expenditure, Please refer to the TAAL PPR 1. The Planned Expenditure for the third instalment has been given in advance here in order to expedite the process of project implementation.</t>
  </si>
  <si>
    <t>Sachin Kamble</t>
  </si>
  <si>
    <t>sachin.kamble@nabard.org</t>
  </si>
  <si>
    <t xml:space="preserve">The activities are implemented as per the planned schedule. The information about the project in the form of presentation is made in all gram sabhas.  The brochure with contact number for grievance redressal is shared with the panchayats.                                                                                                                                                 
The hatchery unit is received directly from Central Institute of Freshwater Aquaculture (CIFA) to the beneficiaries in the village. Community mobilisation, Increased awareness among communities about climate stress and alternative means of livelihoods, village level committees and increased participation from women are strong/ positive features of the project. 
Member Department of District Steering Committee in one district took time in approval of Ponds and new ponds had to be selected. Implementation of activities  has been initiated in the newly selected pond.
Three monitoring visits were undertaken by NIE. </t>
  </si>
  <si>
    <r>
      <t xml:space="preserve">The Project is to make the fishery sector (captive inland fishery) adaptive to climate variability and enhance the adaptive capacity of the fish farmers to ensure their livelihood security.
</t>
    </r>
    <r>
      <rPr>
        <b/>
        <sz val="12"/>
        <color indexed="8"/>
        <rFont val="Times New Roman"/>
        <family val="1"/>
      </rPr>
      <t xml:space="preserve">Project Objective:  </t>
    </r>
    <r>
      <rPr>
        <sz val="12"/>
        <color indexed="8"/>
        <rFont val="Times New Roman"/>
        <family val="1"/>
      </rPr>
      <t xml:space="preserve">Climate Change Adaptation in the inland fishery sector for secured livelihoods of small and marginal farmers
</t>
    </r>
    <r>
      <rPr>
        <b/>
        <sz val="12"/>
        <color indexed="8"/>
        <rFont val="Times New Roman"/>
        <family val="1"/>
      </rPr>
      <t xml:space="preserve">Scope: </t>
    </r>
    <r>
      <rPr>
        <sz val="12"/>
        <color indexed="8"/>
        <rFont val="Times New Roman"/>
        <family val="1"/>
      </rPr>
      <t xml:space="preserve">The Project will work on 60 ponds each with an area less than 10 ha in the Jhabua Agro Climatic Zone of the districts of Jhabua, Alirajpur and Dhar in the state of Madhya Pradesh. 
</t>
    </r>
    <r>
      <rPr>
        <b/>
        <sz val="12"/>
        <color indexed="8"/>
        <rFont val="Times New Roman"/>
        <family val="1"/>
      </rPr>
      <t xml:space="preserve">Specific Main Outcomes: </t>
    </r>
    <r>
      <rPr>
        <sz val="12"/>
        <color indexed="8"/>
        <rFont val="Times New Roman"/>
        <family val="1"/>
      </rPr>
      <t xml:space="preserve">The project has following specific outcomes:
</t>
    </r>
    <r>
      <rPr>
        <b/>
        <sz val="12"/>
        <color indexed="8"/>
        <rFont val="Times New Roman"/>
        <family val="1"/>
      </rPr>
      <t xml:space="preserve">Outcome 1:  </t>
    </r>
    <r>
      <rPr>
        <sz val="12"/>
        <color indexed="8"/>
        <rFont val="Times New Roman"/>
        <family val="1"/>
      </rPr>
      <t xml:space="preserve">Increasing water retention capacity of the tanks as an adaptive measure to     address rainfall variability by modifying technical specifications;
</t>
    </r>
    <r>
      <rPr>
        <b/>
        <sz val="12"/>
        <color indexed="8"/>
        <rFont val="Times New Roman"/>
        <family val="1"/>
      </rPr>
      <t xml:space="preserve">Outcome 2:  </t>
    </r>
    <r>
      <rPr>
        <sz val="12"/>
        <color indexed="8"/>
        <rFont val="Times New Roman"/>
        <family val="1"/>
      </rPr>
      <t xml:space="preserve">Diversification of fish species and temperature regulation of ponds as     adaptive measures to a warmer climatic regime;
</t>
    </r>
    <r>
      <rPr>
        <b/>
        <sz val="12"/>
        <color indexed="8"/>
        <rFont val="Times New Roman"/>
        <family val="1"/>
      </rPr>
      <t xml:space="preserve">Outcome 3: </t>
    </r>
    <r>
      <rPr>
        <sz val="12"/>
        <color indexed="8"/>
        <rFont val="Times New Roman"/>
        <family val="1"/>
      </rPr>
      <t xml:space="preserve"> Making small pond fisheries climate adaptation resilient through      productivity enhancement by capacity building and institutional linkages;
</t>
    </r>
    <r>
      <rPr>
        <b/>
        <sz val="12"/>
        <color indexed="8"/>
        <rFont val="Times New Roman"/>
        <family val="1"/>
      </rPr>
      <t xml:space="preserve">Outcome 4: </t>
    </r>
    <r>
      <rPr>
        <sz val="12"/>
        <color indexed="8"/>
        <rFont val="Times New Roman"/>
        <family val="1"/>
      </rPr>
      <t xml:space="preserve">Preparing and disseminating evidence-based resilient climate change adaptation strategies for inland fisheries for small pond fish farming.  
</t>
    </r>
  </si>
  <si>
    <r>
      <t>Estimated cumulative total disbursement as of</t>
    </r>
    <r>
      <rPr>
        <b/>
        <sz val="12"/>
        <color indexed="10"/>
        <rFont val="Times New Roman"/>
        <family val="1"/>
      </rPr>
      <t xml:space="preserve"> </t>
    </r>
    <r>
      <rPr>
        <b/>
        <sz val="12"/>
        <rFont val="Times New Roman"/>
        <family val="1"/>
      </rPr>
      <t>[31 Oct 2017]</t>
    </r>
  </si>
  <si>
    <r>
      <t xml:space="preserve">Planned </t>
    </r>
    <r>
      <rPr>
        <b/>
        <sz val="12"/>
        <rFont val="Times New Roman"/>
        <family val="1"/>
      </rPr>
      <t>( 02nd year )</t>
    </r>
    <r>
      <rPr>
        <b/>
        <sz val="12"/>
        <color indexed="8"/>
        <rFont val="Times New Roman"/>
        <family val="1"/>
      </rPr>
      <t xml:space="preserve"> in USD</t>
    </r>
  </si>
  <si>
    <r>
      <t xml:space="preserve">ACTUAL CO-FINANCING </t>
    </r>
    <r>
      <rPr>
        <i/>
        <sz val="12"/>
        <color indexed="8"/>
        <rFont val="Times New Roman"/>
        <family val="1"/>
      </rPr>
      <t xml:space="preserve">(If the MTR or TE have not been undertaken this reporting period, DO NOT report on actual co-financing.) </t>
    </r>
  </si>
  <si>
    <r>
      <rPr>
        <b/>
        <sz val="14"/>
        <color indexed="8"/>
        <rFont val="Times New Roman"/>
        <family val="1"/>
      </rPr>
      <t xml:space="preserve">Goal: </t>
    </r>
    <r>
      <rPr>
        <sz val="14"/>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4"/>
        <color indexed="8"/>
        <rFont val="Times New Roman"/>
        <family val="1"/>
      </rPr>
      <t xml:space="preserve">Impact: </t>
    </r>
    <r>
      <rPr>
        <sz val="14"/>
        <color indexed="8"/>
        <rFont val="Times New Roman"/>
        <family val="1"/>
      </rPr>
      <t xml:space="preserve">Increased resiliency at the community, national, and regional levels to climate variability and change. </t>
    </r>
  </si>
  <si>
    <r>
      <rPr>
        <b/>
        <sz val="14"/>
        <color indexed="8"/>
        <rFont val="Times New Roman"/>
        <family val="1"/>
      </rPr>
      <t>Important:</t>
    </r>
    <r>
      <rPr>
        <sz val="14"/>
        <color indexed="8"/>
        <rFont val="Times New Roman"/>
        <family val="1"/>
      </rPr>
      <t xml:space="preserve"> Please read the following guidance document (also posted on the Adaptation Fund website) before entering your data </t>
    </r>
  </si>
  <si>
    <r>
      <rPr>
        <b/>
        <u/>
        <sz val="14"/>
        <color theme="1"/>
        <rFont val="Calibri"/>
        <family val="2"/>
        <scheme val="minor"/>
      </rPr>
      <t>Core Indicator</t>
    </r>
    <r>
      <rPr>
        <sz val="14"/>
        <color theme="1"/>
        <rFont val="Calibri"/>
        <family val="2"/>
        <scheme val="minor"/>
      </rPr>
      <t>: No. of beneficiaries</t>
    </r>
  </si>
  <si>
    <r>
      <t xml:space="preserve">Indicator 1: Relevant threat and hazard information generated and disseminated to stakeholders on a timely basis  
</t>
    </r>
    <r>
      <rPr>
        <b/>
        <sz val="14"/>
        <color theme="1"/>
        <rFont val="Calibri"/>
        <family val="2"/>
        <scheme val="minor"/>
      </rPr>
      <t>Early Warning System is not part of this project</t>
    </r>
  </si>
  <si>
    <r>
      <rPr>
        <b/>
        <u/>
        <sz val="14"/>
        <color theme="1"/>
        <rFont val="Calibri"/>
        <family val="2"/>
        <scheme val="minor"/>
      </rPr>
      <t>Core Indicator</t>
    </r>
    <r>
      <rPr>
        <sz val="14"/>
        <color theme="1"/>
        <rFont val="Calibri"/>
        <family val="2"/>
        <scheme val="minor"/>
      </rPr>
      <t xml:space="preserve"> 1.2: No. of Early Warning Systems         
</t>
    </r>
    <r>
      <rPr>
        <b/>
        <sz val="14"/>
        <color theme="1"/>
        <rFont val="Calibri"/>
        <family val="2"/>
        <scheme val="minor"/>
      </rPr>
      <t>Early Warning System is not part of this project</t>
    </r>
  </si>
  <si>
    <r>
      <rPr>
        <b/>
        <u/>
        <sz val="14"/>
        <color theme="1"/>
        <rFont val="Calibri"/>
        <family val="2"/>
        <scheme val="minor"/>
      </rPr>
      <t>Core Indicator</t>
    </r>
    <r>
      <rPr>
        <sz val="14"/>
        <color theme="1"/>
        <rFont val="Calibri"/>
        <family val="2"/>
        <scheme val="minor"/>
      </rPr>
      <t xml:space="preserve"> 4.2: Assets produced, developed, improved or strengthened       
</t>
    </r>
    <r>
      <rPr>
        <b/>
        <sz val="14"/>
        <color theme="1"/>
        <rFont val="Calibri"/>
        <family val="2"/>
        <scheme val="minor"/>
      </rPr>
      <t xml:space="preserve">  Hatchery, Nursery, Pond Strengthened</t>
    </r>
  </si>
  <si>
    <r>
      <t xml:space="preserve">Indicator 4.1.1: No. and type of development sector services to respond to new conditions resulting from climate variability and change 
</t>
    </r>
    <r>
      <rPr>
        <b/>
        <sz val="14"/>
        <color theme="1"/>
        <rFont val="Calibri"/>
        <family val="2"/>
        <scheme val="minor"/>
      </rPr>
      <t>Hatchery, Nursery, Pond Strengthened</t>
    </r>
  </si>
  <si>
    <r>
      <rPr>
        <b/>
        <u/>
        <sz val="14"/>
        <color theme="1"/>
        <rFont val="Calibri"/>
        <family val="2"/>
        <scheme val="minor"/>
      </rPr>
      <t>Core Indicator</t>
    </r>
    <r>
      <rPr>
        <sz val="14"/>
        <color theme="1"/>
        <rFont val="Calibri"/>
        <family val="2"/>
        <scheme val="minor"/>
      </rPr>
      <t xml:space="preserve"> 5.1: Natural Assets protected or rehabilitated</t>
    </r>
  </si>
  <si>
    <r>
      <rPr>
        <b/>
        <u/>
        <sz val="14"/>
        <color theme="1"/>
        <rFont val="Calibri"/>
        <family val="2"/>
        <scheme val="minor"/>
      </rPr>
      <t>Core Indicator</t>
    </r>
    <r>
      <rPr>
        <sz val="14"/>
        <color theme="1"/>
        <rFont val="Calibri"/>
        <family val="2"/>
        <scheme val="minor"/>
      </rPr>
      <t xml:space="preserve"> 6.1.2: Increased income, or avoided decrease in income</t>
    </r>
  </si>
  <si>
    <r>
      <t xml:space="preserve">Number of households </t>
    </r>
    <r>
      <rPr>
        <i/>
        <sz val="14"/>
        <color theme="1"/>
        <rFont val="Calibri"/>
        <family val="2"/>
        <scheme val="minor"/>
      </rPr>
      <t>(total number in the project area)</t>
    </r>
  </si>
  <si>
    <r>
      <rPr>
        <b/>
        <sz val="12"/>
        <color indexed="8"/>
        <rFont val="Times New Roman"/>
        <family val="1"/>
      </rPr>
      <t>Geographic areas where project is being implemented:</t>
    </r>
    <r>
      <rPr>
        <sz val="12"/>
        <color indexed="8"/>
        <rFont val="Times New Roman"/>
        <family val="1"/>
      </rPr>
      <t xml:space="preserve"> Jhabua, Rama, Ranapur blocks of Jhabua district; Udaigarh, Alirajpur and Jobat blocks of Alirajpur district; and Manawar, Gandhwani, Kukshi and Bagh blocks of Dhar district.
</t>
    </r>
    <r>
      <rPr>
        <b/>
        <sz val="12"/>
        <color indexed="8"/>
        <rFont val="Times New Roman"/>
        <family val="1"/>
      </rPr>
      <t>List of Villages where project will have impact: Dhar District:</t>
    </r>
    <r>
      <rPr>
        <sz val="12"/>
        <color indexed="8"/>
        <rFont val="Times New Roman"/>
        <family val="1"/>
      </rPr>
      <t xml:space="preserve"> Banedia, Kawadia Kheda, Bhutiyapura, Panwa, Pantha, Ratakot, Baledi, Bhimpura, Chikli, Sustipura, Awaldaman, Banda; </t>
    </r>
    <r>
      <rPr>
        <b/>
        <sz val="12"/>
        <color indexed="8"/>
        <rFont val="Times New Roman"/>
        <family val="1"/>
      </rPr>
      <t>Jhabua District:</t>
    </r>
    <r>
      <rPr>
        <sz val="12"/>
        <color indexed="8"/>
        <rFont val="Times New Roman"/>
        <family val="1"/>
      </rPr>
      <t xml:space="preserve">  Dudhikheda, Wagnera, Badkua, Para, BagaiBadi, Dhamni katara, Khedli, Waglawat, Panki, Doompada, Gopalpura,Kalapan and </t>
    </r>
    <r>
      <rPr>
        <b/>
        <sz val="12"/>
        <color indexed="8"/>
        <rFont val="Times New Roman"/>
        <family val="1"/>
      </rPr>
      <t>Alirajpur District:</t>
    </r>
    <r>
      <rPr>
        <sz val="12"/>
        <color indexed="8"/>
        <rFont val="Times New Roman"/>
        <family val="1"/>
      </rPr>
      <t xml:space="preserve">Lakshmani, Sejgaon Girala, Machhliya, Kharkuwan, Kharkhedi, Badi Hirapur, Ublad, Baladmoong, Kanda, Behadva, Bardala, Badi Juari,Ricchvi, Aali,  Khutaja.
</t>
    </r>
  </si>
  <si>
    <t>As per project sanction letter the Project Execution (PE) cost was envisaged to be 9.5%. At this stage PE is 44.62% (Salaries, Overheads etc.) which has improved from the previous PPR as the implementation of works is picking up.</t>
  </si>
  <si>
    <t>2.3 Fish farmers trained in poly-culture fish culture and making fish seed for composite fish culture available to small-scale aqua culturist</t>
  </si>
  <si>
    <t>List output and corresponding amount spent for the current reporting period</t>
  </si>
  <si>
    <r>
      <rPr>
        <b/>
        <sz val="11"/>
        <rFont val="Times New Roman"/>
        <family val="1"/>
      </rPr>
      <t xml:space="preserve">Astad Pastakia </t>
    </r>
    <r>
      <rPr>
        <sz val="11"/>
        <rFont val="Times New Roman"/>
        <family val="1"/>
      </rPr>
      <t>is a graduate in Agriculture Sciences and has done FPM and PGDM from IIM Ahemdabad with specialisation in Agriculture. He has authored book titled Locked Horns that deal with conflict resolution in CBNRM and has ao authored books on Livelihood Augmentation in Rainfed Areas; and on Farmer Led Participatory Research Cases from Western India. Recipient on best paper award from the journal Organisation and Change for his paper on Grassroot Ecopreneurs change agents for sustainable society (1989) Astad Pastakia has taught courses on Livelihood Promotion; and New Product Development and Business Plan at EDI; CEPT University and Central University of Gujarat. 
Mr Astad Pastakia is the best fit because of his dual experience of working on NRM and Conflict Resolutions related to natural resources. TAAL has worked with Mr Pastakia earlier in three World Bank projects earlier. His personal knowledge of the project area was an additional advantage that could contribute to the project. 
Based on the performance of Astad in the first year the contract was extended for the second year as well.</t>
    </r>
  </si>
  <si>
    <r>
      <rPr>
        <b/>
        <sz val="11"/>
        <rFont val="Times New Roman"/>
        <family val="1"/>
      </rPr>
      <t>Dr Santosh Yadav</t>
    </r>
    <r>
      <rPr>
        <sz val="11"/>
        <rFont val="Times New Roman"/>
        <family val="1"/>
      </rPr>
      <t xml:space="preserve"> PhD and M.Sc Botany is a field botanist who has been credited with discovering of 5 species that has been published in BNHS journal. 
Worked with Gujarat Bio Diversity Board in preparing of People's Biodiversity Register of 91 villages and with Forest Department of Government of Maharashtra. He has published book on Medicinal and Aromatic plants of Maharashtra and Plants of Ahmadnagar district. He is on the Resource Person panel of BNHS, NIC, CEC, WWF and Sanctuary Asia.
Dr Yadav works in the proximity of the project area and is familiar with flora and the local language that is an advantage in interacting with local persons.
Dr Yadav was invited as a Resource Person for ESMP. Interactions led to the development of concept of Pond Habitat. Dr Yadav made the presentation at the TAG meeting of the concept of Pond Habitat development.  He was subsequently contracted for anchoring the concept within the project. 
</t>
    </r>
  </si>
  <si>
    <t>If individual four contracts had to be given with quote no 1,2, 3 and 4, total cost would have been USD 25139.58 for the individual contract allocated to the agencies/vendors.
Publication vendors did not share the design samples.
Ideaoxide gave proposal for all four activities. They shared samples for publication. Mr. Chinmay who is their main photographer is a national award winning wild life photographer. Their personnel have better experience than other vendors.
As a package quote for carrying out the activities mentioned in Column D, Ideaoxide had submitted the lowest bid and hence contract was assigned to it.</t>
  </si>
  <si>
    <t>Name of Contract , Procurement Method, if applicable Date of Call</t>
  </si>
  <si>
    <t>(a) Design of pond has been focused on water retention in all the ponds that have been covered in the first year
(b) Capacity building of the project implementation team to bring focus on climate adaptation activities.
(c) Sensitisation and capacity building of farmer cum fisher on climatic factors and how it is affecting their livelihoods</t>
  </si>
  <si>
    <t xml:space="preserve">a) one hatchery installed and operationalized </t>
  </si>
  <si>
    <t>Please Provide the Name and Contact information of person(s) responsible for complete ling the Rating section</t>
  </si>
  <si>
    <t>Fisher's Groups have started responding to the capacity building inputs provided to them. Introduction of fry/finger size seed in place of spawn; willingness to go for polycuture fishery, bringing regularity in feed practices; and regular monitoring of fish for growth are some of the practices that have been adopted by the fisher's group. Successful operation of hatchery has been a confidence building booster for tribal fishers who have hitherto not undertaken any operation linked to hatchery in the region. Physical works in nature of pond modification and catchment treatment, to increase water retention and decrease silt load, have been implemented and are being reviewed by fishers of non project village for possibilities of replication.
As part of ESMP exercise bio-diversity mapping was undertaken. It has led to need for habitat re-generation of ponds for fishery. Consequently six ponds have been selected for development of Pond Habitat planning. However, this exercise may require involvement that will go beyond the present life of the project.
Insurance product launched by a private company has premium of Rs 6038 (100.63 USD) per hac. Project has budgeted 21.67 USD as contribution to premium for 2 hac per pond. With increased cost it is difficult for the fish farmer and the project to make this contribution.</t>
  </si>
  <si>
    <t>Please Provide the Name and Contact information of person(s) responsible for completing the Rating section</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</si>
  <si>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</si>
  <si>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Objectives      </t>
    </r>
    <r>
      <rPr>
        <sz val="8"/>
        <rFont val="Times New Roman"/>
        <family val="1"/>
      </rPr>
      <t>Climate Change Adaptation in the inland fishery sector for secured livelihoods for small and marginal farmers</t>
    </r>
  </si>
  <si>
    <r>
      <t xml:space="preserve">Outcome 1   </t>
    </r>
    <r>
      <rPr>
        <sz val="8"/>
        <rFont val="Times New Roman"/>
        <family val="1"/>
      </rPr>
      <t>Increasing water retention capacity of the tanks as an adaptive measure to address rainfall variability by modifying technical specification</t>
    </r>
  </si>
  <si>
    <r>
      <t xml:space="preserve">Outputs 1.1     </t>
    </r>
    <r>
      <rPr>
        <sz val="8"/>
        <rFont val="Times New Roman"/>
        <family val="1"/>
      </rPr>
      <t>Ponds Identified according to geo-hydrological protocol</t>
    </r>
  </si>
  <si>
    <r>
      <t xml:space="preserve">Outputs 1.2 </t>
    </r>
    <r>
      <rPr>
        <sz val="8"/>
        <rFont val="Times New Roman"/>
        <family val="1"/>
      </rPr>
      <t>Modified pond design developed and implemented on selected ponds</t>
    </r>
  </si>
  <si>
    <r>
      <t xml:space="preserve">Output 1.3  </t>
    </r>
    <r>
      <rPr>
        <sz val="8"/>
        <rFont val="Times New Roman"/>
        <family val="1"/>
      </rPr>
      <t>Small scale fish farmers linked to financial support systems to access resources for pond maintenance</t>
    </r>
  </si>
  <si>
    <r>
      <t xml:space="preserve">Output 2.1 </t>
    </r>
    <r>
      <rPr>
        <sz val="8"/>
        <rFont val="Times New Roman"/>
        <family val="1"/>
      </rPr>
      <t>Catchment treatment plan for each pond prepared and implemented</t>
    </r>
  </si>
  <si>
    <r>
      <t xml:space="preserve">Outcome 3       </t>
    </r>
    <r>
      <rPr>
        <sz val="8"/>
        <rFont val="Times New Roman"/>
        <family val="1"/>
      </rPr>
      <t>Making small pond fisheries climate adaptation resilient through productivity enhancement by capacity building and institutional linkages</t>
    </r>
  </si>
  <si>
    <r>
      <t xml:space="preserve">Output 3.1     </t>
    </r>
    <r>
      <rPr>
        <sz val="8"/>
        <rFont val="Times New Roman"/>
        <family val="1"/>
      </rPr>
      <t>Capacity building of FFs on climate resilient fishing</t>
    </r>
  </si>
  <si>
    <r>
      <t xml:space="preserve">Output 3.2              </t>
    </r>
    <r>
      <rPr>
        <sz val="8"/>
        <rFont val="Times New Roman"/>
        <family val="1"/>
      </rPr>
      <t>FF trained on market analysis of fish and prepare their business plans</t>
    </r>
  </si>
  <si>
    <r>
      <t xml:space="preserve">Output 3.3  </t>
    </r>
    <r>
      <rPr>
        <sz val="8"/>
        <rFont val="Times New Roman"/>
        <family val="1"/>
      </rPr>
      <t>Panchayat representatives trained in climate change factors</t>
    </r>
  </si>
  <si>
    <r>
      <t xml:space="preserve">Output 3.4             </t>
    </r>
    <r>
      <rPr>
        <sz val="8"/>
        <rFont val="Times New Roman"/>
        <family val="1"/>
      </rPr>
      <t>FFs made aware on the weather based insurance product for fish culture</t>
    </r>
  </si>
  <si>
    <r>
      <t xml:space="preserve">Outcome 4   </t>
    </r>
    <r>
      <rPr>
        <sz val="8"/>
        <rFont val="Times New Roman"/>
        <family val="1"/>
      </rPr>
      <t>Preparing and disseminating evidence based resilient climate change adaptation strategies for inland fisheries for small pond</t>
    </r>
  </si>
  <si>
    <r>
      <t xml:space="preserve">Output 4.1 </t>
    </r>
    <r>
      <rPr>
        <sz val="8"/>
        <rFont val="Times New Roman"/>
        <family val="1"/>
      </rPr>
      <t>Institutional Processes for multi-stakeholder learning are established and activated</t>
    </r>
  </si>
  <si>
    <r>
      <t xml:space="preserve">Output 4.3     </t>
    </r>
    <r>
      <rPr>
        <sz val="8"/>
        <rFont val="Times New Roman"/>
        <family val="1"/>
      </rPr>
      <t>Learning from project disseminated</t>
    </r>
  </si>
  <si>
    <r>
      <t xml:space="preserve">Output 4.4  </t>
    </r>
    <r>
      <rPr>
        <sz val="8"/>
        <rFont val="Times New Roman"/>
        <family val="1"/>
      </rPr>
      <t>Knowledge products developed and printed</t>
    </r>
  </si>
  <si>
    <r>
      <t xml:space="preserve">Outcome 2 </t>
    </r>
    <r>
      <rPr>
        <sz val="8"/>
        <rFont val="Times New Roman"/>
        <family val="1"/>
      </rPr>
      <t>Diversification of fish species and temperature regulation of ponds as adaptive measures to warmer climatic regime</t>
    </r>
  </si>
  <si>
    <r>
      <t xml:space="preserve">Output 2.2          </t>
    </r>
    <r>
      <rPr>
        <sz val="8"/>
        <rFont val="Times New Roman"/>
        <family val="1"/>
      </rPr>
      <t>Pond temperature regulating best management practices and greening the pond surrounds</t>
    </r>
  </si>
  <si>
    <r>
      <t xml:space="preserve">Output 2.3            </t>
    </r>
    <r>
      <rPr>
        <sz val="8"/>
        <rFont val="Times New Roman"/>
        <family val="1"/>
      </rPr>
      <t>Fish Farmers trained in poly-culture and making fish seed for composite fish culture available to small-scale aqua culturist</t>
    </r>
  </si>
  <si>
    <t xml:space="preserve">training to fish farmers on 40 ponds conducted on poly culture fish rearing practices (including 26 ponds that the project has worked on) </t>
  </si>
  <si>
    <t>22 out of 26 ponds have access to different species of fish</t>
  </si>
  <si>
    <t xml:space="preserve">22 fish farmers have adopted responsible fish farming practices </t>
  </si>
  <si>
    <t xml:space="preserve">Steering Committee at the state and each of the three districts formed along with the formation of the Technical Advisory Group </t>
  </si>
  <si>
    <t>2 meetings of DSC in 3 districts held. In addition field visit of Task Force of the DSC is taking place in the two districts regularly</t>
  </si>
  <si>
    <r>
      <t xml:space="preserve">Output 4.2     </t>
    </r>
    <r>
      <rPr>
        <sz val="8"/>
        <rFont val="Times New Roman"/>
        <family val="1"/>
      </rPr>
      <t>Evidence based learning documents prepared for dissemination</t>
    </r>
  </si>
  <si>
    <t>60% FF adapting climate resilient fish rearing practices</t>
  </si>
  <si>
    <r>
      <rPr>
        <b/>
        <sz val="11"/>
        <color rgb="FF000000"/>
        <rFont val="Times New Roman"/>
        <family val="1"/>
      </rPr>
      <t xml:space="preserve">Positive Influence
</t>
    </r>
    <r>
      <rPr>
        <sz val="11"/>
        <color rgb="FF000000"/>
        <rFont val="Times New Roman"/>
        <family val="1"/>
      </rPr>
      <t xml:space="preserve">(a) 4 nursery ponds were constructed and fish seed were introduced in May to provide sufficient time for growth of fish because these ponds were within the control of Gram Panchayat which prompted active involvement of Sarpanch and the community.
(b) Active support from WRD Engineer in harvesting seepage water in to nursery pond and designing space for hatchery led to successful installation and operation of hatchery by the fisher’s group.
</t>
    </r>
    <r>
      <rPr>
        <b/>
        <sz val="11"/>
        <color rgb="FF000000"/>
        <rFont val="Times New Roman"/>
        <family val="1"/>
      </rPr>
      <t>Negative Influence</t>
    </r>
    <r>
      <rPr>
        <sz val="11"/>
        <color rgb="FF000000"/>
        <rFont val="Times New Roman"/>
        <family val="1"/>
      </rPr>
      <t xml:space="preserve">
(a) Due to non-updating of land records the lease process for some ponds has been delayed for the project.
(b) Strike of Sarpanch of  Gram Panchayats delayed formal approval from the Gram Panchayat so that the lease documents can be communicated to the Fisheries Department.</t>
    </r>
  </si>
  <si>
    <t xml:space="preserve">(a) The meetings with the community, the conduct of PRA, and baseline of the fisher’s family were directed to include women as respondents and participants in discussion. 
(b) The new fishers committee facilitated by the project has pro actively sought membership of women (at least one third).
(c) Women have been given lead in conduct of hatchery operations and in making of fish feed. Women are consciously targeted for being taken on exposure visits and their involvement in training programmes.
(d) Only women members of Gram Panchayat have been trained in the first round of training on climate change and natural resource management.
 (e) Work Orders issued for contracting of equipment for transportation of soil/soil excavation had explicit clause related to behaviour of their staff with women working on site and the fact that act related to Sexual Harassment at Workplace will be applicable to them. The clauses were read to the contractor before their signature so that they can take informed decisions.
</t>
  </si>
  <si>
    <t>The local community has knowledge of the bio-diversity of the region, especially of flora that has decreased or is on the verge of extinction locally. The projects addressing climatic factor should include restoration and conservation of local bio-diversity as it brings community closer to the project and restoration of bio-diversity adds to the resilience. The project has documented grasses of the region along with their uses that can be replicated within the project and even outside the project area.</t>
  </si>
  <si>
    <t xml:space="preserve">(a) Construction of fish pass to arrest loss of fish seed in case of flooding
(b) Construction of nursery ponds to stock fish seed during the month of May to get adequate period for growth of fish
(c) Fish feed from locally available material will enable fish to grow at a faster pace
(d) De-silting of pond, especially of old ponds, will increase water retention capacity of ponds
(e) Impounding of seepage water for nursery will ensure availability of water throughout the year
</t>
  </si>
  <si>
    <t xml:space="preserve">(a) Making low cost fish feed by the community members themselves
(b) Making nursery ponds in near vicinity of main pond
(c) Low cost hatchery units that can be operated by the local community
</t>
  </si>
  <si>
    <t>Identification of local bio diversity and its different uses by the community. Bio diversity was identified by Field Botanist in consultation worth the local community.</t>
  </si>
  <si>
    <t>Outcome 3: Strengthened awareness and ownership of adaptation and climate risk reduction processes</t>
  </si>
  <si>
    <t>2: Physical asset (produced/improved/strengthened)</t>
  </si>
  <si>
    <t>Output 5: Vulnerable ecosystem services and natural resource assets strengthened in response to climate change impacts, including variability</t>
  </si>
  <si>
    <t>Financial Information:  cumulative from project start (01 Nov 2016 to 31 October 2017)</t>
  </si>
  <si>
    <t xml:space="preserve">Date of Open Call </t>
  </si>
  <si>
    <t>Submitted Bids (Nos)</t>
  </si>
  <si>
    <t>Contract &amp; Procurement Method</t>
  </si>
  <si>
    <t>Consultancy Contract</t>
  </si>
  <si>
    <t>General Services  Contract</t>
  </si>
  <si>
    <t>Not applicable</t>
  </si>
  <si>
    <t>Justification for Selection of the Winner</t>
  </si>
  <si>
    <t>Type of Service for engagement</t>
  </si>
  <si>
    <t>Process Documentation for the Year 2 of the project implementation</t>
  </si>
  <si>
    <t>Developement of Adaptation Strategies in Natural Resources Management with specific reference to Fisheries</t>
  </si>
  <si>
    <t>To carry out drone photography, production of four films and design of project related publications</t>
  </si>
  <si>
    <t>Details of all the bids received by TAAL for PPR- 02</t>
  </si>
  <si>
    <t>Contract/Service Type</t>
  </si>
  <si>
    <r>
      <t>Astad Pastakia</t>
    </r>
    <r>
      <rPr>
        <b/>
        <sz val="11"/>
        <rFont val="Times New Roman"/>
        <family val="1"/>
      </rPr>
      <t xml:space="preserve"> </t>
    </r>
    <r>
      <rPr>
        <sz val="11"/>
        <rFont val="Times New Roman"/>
        <family val="1"/>
      </rPr>
      <t>is a graduate in Agriculture Sciences and has done FPM and PGDM from IIM Ahmedabad with specialisation in Agriculture. He has authored book titled "Locked Horns" that deal with conflict resolution in CBNRM and has authored many books on Livelihood Augmentation in Rainfed Areas; and on Farmer Led Participatory Research Cases from Western India. He is a recipient of best paper award from the journal Organisation and Change for his paper on Grassroots Ecopreneurs change agents for sustainable society (1989). Astad Pastakia has taught courses on Livelihood Promotion; and New Product Development and Business Plan at EDI; CEPT University and Central University of Gujarat.
Mr Astad Pastakia is the best fit because of his dual experience of working on NRM and Conflict Resolutions related to natural resources. TAAL has worked with Mr Pastakia earlier in three World Bank projects earlier. His personal knowledge of the project area was an additional advantage that could contribute to the project. 
Based on the performance of Astad in the first year the contract was extended for the second year as well.</t>
    </r>
  </si>
  <si>
    <t>Single source service/procurement</t>
  </si>
  <si>
    <r>
      <rPr>
        <b/>
        <sz val="11"/>
        <rFont val="Times New Roman"/>
        <family val="1"/>
      </rPr>
      <t>Dr Santosh Yadav</t>
    </r>
    <r>
      <rPr>
        <sz val="11"/>
        <rFont val="Times New Roman"/>
        <family val="1"/>
      </rPr>
      <t xml:space="preserve"> is a is a field botanist having a PhD and M.Sc degree in Botany. He has been credited with discovering of 5 new species that has been published in BNHS journal. 
He has worked with Gujarat Biodiversity Board in preparing of People's Biodiversity Register of 91 villages and with Forest Department of Government of Maharashtra. He has published book on Medicinal and Aromatic plants of Maharashtra and Plants of Ahmadnagar district, Maharashtra. He is on the Resource Person panel of BNHS, NIC, CEC, WWF and Sanctuary Asia.
Dr. Yadav works in the close proximity of the project area and is familiar with flora and the local language that is an advantage in interacting with local persons.
Dr. Yadav was invited as a Resource Person for preparartion of the Environment and Social Management Plan (ESMP) of the given project. Interactions with him led to the development of concept of Pond Habitat. Later, Dr. Yadav made the presentation at the TAG meeting related to the concept of Pond Habitat development.  He was subsequently contracted for anchoring the concept within the project. 
</t>
    </r>
  </si>
  <si>
    <t>Multiple Bids</t>
  </si>
  <si>
    <r>
      <t xml:space="preserve">During the intial search, TAAL realised that the technology for aerial photography did not exist in the State. The project region was actively scouted for the service providers, invited and collected their bids. </t>
    </r>
    <r>
      <rPr>
        <u/>
        <sz val="11"/>
        <rFont val="Times New Roman"/>
        <family val="1"/>
      </rPr>
      <t>The following 07 bids were submitted:</t>
    </r>
    <r>
      <rPr>
        <sz val="11"/>
        <rFont val="Times New Roman"/>
        <family val="1"/>
      </rPr>
      <t xml:space="preserve">
1. Akshay Vyas (for publication designing only $1000)
2. Padmaja Sharma (four films only $5333.33)
3. Ajit Singh (10 minute per film only $3806.25)
4. Wellington Parmar (drone photography $15000)
5. Visit to Drone Photographers in Bhopal (limit up to 50 m high, financial not submitted)
6. Drone Photographer in Jhabua (details missing in sample photographs, financial not submitted)
7. Ideaoxide (60 for 2 seasons of Drone photography, 4 publication designing and 4 films making, $19333)
The bid nos 1,2,3 and 4 were for some components of the acctivity. If individual four contracts had to be given with quote no 1,2, 3 and 4, total cost would have been $ 25139.58 for the individual contract allocated to the agencies/ vendors.
Publication vendors (number 1) did not share the design samples.
Ideaoxide (number 7) gave proposal for all four activities. They shared samples for publication. Mr. Chinmay who is their main photographer is a national award winning wild life photographer. Their personnel was known to have better experience than other vendors.
As a package quote for carrying out the activities mentioned in Column D, Ideaoxide had submitted the lowest bid and hence contract was assigned to it.</t>
    </r>
  </si>
  <si>
    <r>
      <t xml:space="preserve">PROCUREMENT DATA
</t>
    </r>
    <r>
      <rPr>
        <b/>
        <u/>
        <sz val="16"/>
        <rFont val="Times New Roman"/>
        <family val="1"/>
      </rPr>
      <t xml:space="preserve">For details related to all the bids submitted to TAAL and rationale for selection of the winner, please refer to the next sheet titled "New Procurement Table" created based on AFB's comments given in the Checklist of the 02 PPRs for the Year 1 of the project implementation
</t>
    </r>
  </si>
  <si>
    <t>Shankar A. Pande (CGM-FSPD)
National Bank for Agriculture and Rural Development</t>
  </si>
  <si>
    <t>shankar.pandey@nabard.org</t>
  </si>
  <si>
    <t>Cumulative Amount 1st and 2nd year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</si>
</sst>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14009]dd/mm/yy;@"/>
  </numFmts>
  <fonts count="8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i/>
      <sz val="11"/>
      <color theme="1"/>
      <name val="Calibri"/>
      <family val="2"/>
      <scheme val="minor"/>
    </font>
    <font>
      <sz val="12"/>
      <color theme="1"/>
      <name val="Garamond"/>
      <family val="1"/>
    </font>
    <font>
      <b/>
      <sz val="11"/>
      <color theme="1"/>
      <name val="Calibri"/>
      <family val="2"/>
      <scheme val="minor"/>
    </font>
    <font>
      <sz val="11"/>
      <color theme="1"/>
      <name val="Garamond"/>
      <family val="1"/>
    </font>
    <font>
      <sz val="11"/>
      <name val="Calibri"/>
      <family val="2"/>
      <scheme val="minor"/>
    </font>
    <font>
      <b/>
      <sz val="11"/>
      <name val="Calibri"/>
      <family val="2"/>
      <scheme val="minor"/>
    </font>
    <font>
      <b/>
      <sz val="12"/>
      <color theme="1"/>
      <name val="Garamond"/>
      <family val="1"/>
    </font>
    <font>
      <sz val="9"/>
      <color theme="1"/>
      <name val="Verdana"/>
      <family val="2"/>
    </font>
    <font>
      <sz val="9"/>
      <color rgb="FF000000"/>
      <name val="Verdana"/>
      <family val="2"/>
    </font>
    <font>
      <sz val="9"/>
      <name val="Verdana"/>
      <family val="2"/>
    </font>
    <font>
      <b/>
      <sz val="12"/>
      <color rgb="FF000000"/>
      <name val="Times New Roman"/>
      <family val="1"/>
    </font>
    <font>
      <b/>
      <sz val="12"/>
      <color theme="1"/>
      <name val="Times New Roman"/>
      <family val="1"/>
    </font>
    <font>
      <sz val="12"/>
      <name val="Times New Roman"/>
      <family val="1"/>
    </font>
    <font>
      <i/>
      <sz val="12"/>
      <color indexed="8"/>
      <name val="Times New Roman"/>
      <family val="1"/>
    </font>
    <font>
      <sz val="12"/>
      <color indexed="9"/>
      <name val="Times New Roman"/>
      <family val="1"/>
    </font>
    <font>
      <b/>
      <sz val="12"/>
      <color indexed="12"/>
      <name val="Times New Roman"/>
      <family val="1"/>
    </font>
    <font>
      <u/>
      <sz val="12"/>
      <color theme="10"/>
      <name val="Calibri"/>
      <family val="2"/>
    </font>
    <font>
      <sz val="12"/>
      <name val="Georgia"/>
      <family val="1"/>
    </font>
    <font>
      <u/>
      <sz val="12"/>
      <color theme="10"/>
      <name val="Georgia"/>
      <family val="1"/>
    </font>
    <font>
      <sz val="12"/>
      <color indexed="8"/>
      <name val="Georgia"/>
      <family val="1"/>
    </font>
    <font>
      <sz val="12"/>
      <color indexed="43"/>
      <name val="Times New Roman"/>
      <family val="1"/>
    </font>
    <font>
      <b/>
      <sz val="12"/>
      <color indexed="10"/>
      <name val="Times New Roman"/>
      <family val="1"/>
    </font>
    <font>
      <sz val="12"/>
      <color theme="1"/>
      <name val="Calibri"/>
      <family val="2"/>
      <scheme val="minor"/>
    </font>
    <font>
      <sz val="12"/>
      <name val="Garamond"/>
      <family val="1"/>
    </font>
    <font>
      <sz val="12"/>
      <color rgb="FF000000"/>
      <name val="Garamond"/>
      <family val="1"/>
    </font>
    <font>
      <b/>
      <sz val="12"/>
      <color theme="1"/>
      <name val="Calibri"/>
      <family val="2"/>
      <scheme val="minor"/>
    </font>
    <font>
      <i/>
      <sz val="12"/>
      <name val="Times New Roman"/>
      <family val="1"/>
    </font>
    <font>
      <sz val="14"/>
      <color theme="1"/>
      <name val="Calibri"/>
      <family val="2"/>
      <scheme val="minor"/>
    </font>
    <font>
      <sz val="14"/>
      <color indexed="8"/>
      <name val="Times New Roman"/>
      <family val="1"/>
    </font>
    <font>
      <b/>
      <sz val="14"/>
      <color indexed="8"/>
      <name val="Times New Roman"/>
      <family val="1"/>
    </font>
    <font>
      <sz val="14"/>
      <color theme="1"/>
      <name val="Times New Roman"/>
      <family val="1"/>
    </font>
    <font>
      <u/>
      <sz val="14"/>
      <color theme="10"/>
      <name val="Calibri"/>
      <family val="2"/>
    </font>
    <font>
      <b/>
      <sz val="14"/>
      <color theme="1"/>
      <name val="Calibri"/>
      <family val="2"/>
      <scheme val="minor"/>
    </font>
    <font>
      <b/>
      <u/>
      <sz val="14"/>
      <color theme="1"/>
      <name val="Calibri"/>
      <family val="2"/>
      <scheme val="minor"/>
    </font>
    <font>
      <b/>
      <i/>
      <sz val="14"/>
      <color theme="1"/>
      <name val="Calibri"/>
      <family val="2"/>
      <scheme val="minor"/>
    </font>
    <font>
      <sz val="14"/>
      <color rgb="FF9C6500"/>
      <name val="Calibri"/>
      <family val="2"/>
      <scheme val="minor"/>
    </font>
    <font>
      <b/>
      <sz val="14"/>
      <color rgb="FF9C6500"/>
      <name val="Calibri"/>
      <family val="2"/>
      <scheme val="minor"/>
    </font>
    <font>
      <i/>
      <sz val="14"/>
      <color theme="1"/>
      <name val="Calibri"/>
      <family val="2"/>
      <scheme val="minor"/>
    </font>
    <font>
      <i/>
      <sz val="14"/>
      <name val="Calibri"/>
      <family val="2"/>
      <scheme val="minor"/>
    </font>
    <font>
      <b/>
      <sz val="14"/>
      <name val="Calibri"/>
      <family val="2"/>
      <scheme val="minor"/>
    </font>
    <font>
      <b/>
      <sz val="8"/>
      <name val="Times New Roman"/>
      <family val="1"/>
    </font>
    <font>
      <sz val="8"/>
      <name val="Times New Roman"/>
      <family val="1"/>
    </font>
    <font>
      <b/>
      <sz val="11"/>
      <color rgb="FF00B050"/>
      <name val="Times New Roman"/>
      <family val="1"/>
    </font>
    <font>
      <u/>
      <sz val="11"/>
      <name val="Times New Roman"/>
      <family val="1"/>
    </font>
    <font>
      <b/>
      <u/>
      <sz val="16"/>
      <name val="Times New Roman"/>
      <family val="1"/>
    </font>
    <font>
      <sz val="11"/>
      <color indexed="8"/>
      <name val="Georgia"/>
      <family val="1"/>
    </font>
    <font>
      <u/>
      <sz val="11"/>
      <color theme="10"/>
      <name val="Georgia"/>
      <family val="1"/>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FF"/>
        <bgColor indexed="64"/>
      </patternFill>
    </fill>
    <fill>
      <patternFill patternType="solid">
        <fgColor rgb="FFFFFF00"/>
        <bgColor indexed="64"/>
      </patternFill>
    </fill>
  </fills>
  <borders count="8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indexed="64"/>
      </top>
      <bottom/>
      <diagonal/>
    </border>
    <border>
      <left style="medium">
        <color rgb="FF000000"/>
      </left>
      <right/>
      <top style="medium">
        <color indexed="64"/>
      </top>
      <bottom style="thin">
        <color indexed="64"/>
      </bottom>
      <diagonal/>
    </border>
    <border>
      <left style="medium">
        <color rgb="FF000000"/>
      </left>
      <right/>
      <top style="medium">
        <color indexed="64"/>
      </top>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s>
  <cellStyleXfs count="5">
    <xf numFmtId="0" fontId="0" fillId="0" borderId="0"/>
    <xf numFmtId="0" fontId="22" fillId="0" borderId="0" applyNumberFormat="0" applyFill="0" applyBorder="0" applyAlignment="0" applyProtection="0">
      <alignment vertical="top"/>
      <protection locked="0"/>
    </xf>
    <xf numFmtId="0" fontId="34" fillId="6" borderId="0" applyNumberFormat="0" applyBorder="0" applyAlignment="0" applyProtection="0"/>
    <xf numFmtId="0" fontId="35" fillId="7" borderId="0" applyNumberFormat="0" applyBorder="0" applyAlignment="0" applyProtection="0"/>
    <xf numFmtId="0" fontId="36" fillId="8" borderId="0" applyNumberFormat="0" applyBorder="0" applyAlignment="0" applyProtection="0"/>
  </cellStyleXfs>
  <cellXfs count="721">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0" fillId="0" borderId="0" xfId="0" applyFill="1"/>
    <xf numFmtId="0" fontId="6" fillId="0" borderId="0" xfId="0" applyFont="1" applyFill="1" applyBorder="1" applyAlignment="1" applyProtection="1">
      <alignment vertical="top" wrapText="1"/>
    </xf>
    <xf numFmtId="0" fontId="5" fillId="0" borderId="0" xfId="0" applyFont="1" applyFill="1" applyBorder="1" applyAlignment="1" applyProtection="1">
      <alignment vertical="top" wrapText="1"/>
    </xf>
    <xf numFmtId="0" fontId="0" fillId="0" borderId="0" xfId="0" applyFill="1" applyBorder="1"/>
    <xf numFmtId="0" fontId="5" fillId="0" borderId="0" xfId="0" applyFont="1" applyFill="1" applyBorder="1" applyAlignment="1" applyProtection="1"/>
    <xf numFmtId="0" fontId="5" fillId="0" borderId="0" xfId="0" applyFont="1" applyFill="1" applyBorder="1" applyProtection="1"/>
    <xf numFmtId="0" fontId="0" fillId="0" borderId="0" xfId="0" applyAlignment="1">
      <alignment horizontal="left" vertical="center"/>
    </xf>
    <xf numFmtId="0" fontId="7" fillId="0" borderId="0" xfId="0" applyFont="1" applyFill="1" applyBorder="1" applyAlignment="1" applyProtection="1">
      <alignment vertical="top" wrapText="1"/>
    </xf>
    <xf numFmtId="3" fontId="5" fillId="0" borderId="0" xfId="0" applyNumberFormat="1" applyFont="1" applyFill="1" applyBorder="1" applyAlignment="1" applyProtection="1">
      <alignment vertical="top" wrapText="1"/>
      <protection locked="0"/>
    </xf>
    <xf numFmtId="0" fontId="5" fillId="0" borderId="0" xfId="0" applyFont="1" applyFill="1" applyBorder="1" applyAlignment="1" applyProtection="1">
      <alignment vertical="top" wrapText="1"/>
      <protection locked="0"/>
    </xf>
    <xf numFmtId="0" fontId="1" fillId="0" borderId="0" xfId="0" applyFont="1" applyFill="1" applyBorder="1" applyProtection="1"/>
    <xf numFmtId="0" fontId="1" fillId="0" borderId="0" xfId="0" applyFont="1" applyFill="1" applyBorder="1" applyAlignment="1" applyProtection="1">
      <alignment vertical="top" wrapText="1"/>
    </xf>
    <xf numFmtId="0" fontId="23" fillId="0" borderId="0" xfId="0" applyFont="1" applyAlignment="1">
      <alignment horizontal="left" vertical="center"/>
    </xf>
    <xf numFmtId="0" fontId="23" fillId="0" borderId="0" xfId="0" applyFont="1"/>
    <xf numFmtId="0" fontId="23"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13" fillId="2" borderId="9" xfId="0" applyFont="1" applyFill="1" applyBorder="1" applyAlignment="1" applyProtection="1">
      <alignment horizontal="left" vertical="top" wrapText="1"/>
    </xf>
    <xf numFmtId="0" fontId="13" fillId="2" borderId="8" xfId="0" applyFont="1" applyFill="1" applyBorder="1" applyAlignment="1" applyProtection="1">
      <alignment horizontal="left" vertical="top" wrapText="1"/>
    </xf>
    <xf numFmtId="0" fontId="13" fillId="2" borderId="1" xfId="0" applyFont="1" applyFill="1" applyBorder="1" applyAlignment="1" applyProtection="1">
      <alignment vertical="top" wrapText="1"/>
    </xf>
    <xf numFmtId="0" fontId="13" fillId="2" borderId="1" xfId="0" applyFont="1" applyFill="1" applyBorder="1" applyAlignment="1" applyProtection="1">
      <alignment horizontal="center" vertical="top" wrapText="1"/>
    </xf>
    <xf numFmtId="0" fontId="26" fillId="4" borderId="16" xfId="0" applyFont="1" applyFill="1" applyBorder="1" applyAlignment="1">
      <alignment horizontal="center" vertical="center" wrapText="1"/>
    </xf>
    <xf numFmtId="0" fontId="14" fillId="3" borderId="13" xfId="0" applyFont="1" applyFill="1" applyBorder="1" applyAlignment="1" applyProtection="1">
      <alignment horizontal="left" vertical="top" wrapText="1"/>
    </xf>
    <xf numFmtId="0" fontId="25"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8"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2" fillId="3" borderId="22" xfId="0" applyFont="1" applyFill="1" applyBorder="1" applyAlignment="1" applyProtection="1">
      <alignment vertical="top" wrapText="1"/>
    </xf>
    <xf numFmtId="0" fontId="12" fillId="3" borderId="21" xfId="0" applyFont="1" applyFill="1" applyBorder="1" applyAlignment="1" applyProtection="1">
      <alignment vertical="top" wrapText="1"/>
    </xf>
    <xf numFmtId="0" fontId="12" fillId="3" borderId="0" xfId="0" applyFont="1" applyFill="1" applyBorder="1" applyProtection="1"/>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5" fillId="3" borderId="23" xfId="0" applyFont="1" applyFill="1" applyBorder="1" applyAlignment="1" applyProtection="1">
      <alignment vertical="top" wrapText="1"/>
    </xf>
    <xf numFmtId="0" fontId="5" fillId="3" borderId="24" xfId="0" applyFont="1" applyFill="1" applyBorder="1" applyAlignment="1" applyProtection="1">
      <alignment vertical="top" wrapText="1"/>
    </xf>
    <xf numFmtId="0" fontId="5" fillId="3" borderId="25" xfId="0" applyFont="1" applyFill="1" applyBorder="1" applyAlignment="1" applyProtection="1">
      <alignment vertical="top" wrapText="1"/>
    </xf>
    <xf numFmtId="0" fontId="12" fillId="3" borderId="0" xfId="0" applyFont="1" applyFill="1" applyBorder="1" applyAlignment="1" applyProtection="1">
      <alignment horizontal="left" vertical="top" wrapText="1"/>
    </xf>
    <xf numFmtId="0" fontId="12" fillId="3" borderId="23" xfId="0" applyFont="1" applyFill="1" applyBorder="1" applyAlignment="1" applyProtection="1">
      <alignment vertical="top" wrapText="1"/>
    </xf>
    <xf numFmtId="0" fontId="12" fillId="3" borderId="24" xfId="0" applyFont="1" applyFill="1" applyBorder="1" applyAlignment="1" applyProtection="1">
      <alignment vertical="top" wrapText="1"/>
    </xf>
    <xf numFmtId="0" fontId="12" fillId="3" borderId="25" xfId="0" applyFont="1" applyFill="1" applyBorder="1" applyAlignment="1" applyProtection="1">
      <alignment vertical="top" wrapText="1"/>
    </xf>
    <xf numFmtId="0" fontId="23" fillId="3" borderId="19" xfId="0" applyFont="1" applyFill="1" applyBorder="1"/>
    <xf numFmtId="0" fontId="23" fillId="3" borderId="20" xfId="0" applyFont="1" applyFill="1" applyBorder="1"/>
    <xf numFmtId="0" fontId="2" fillId="3" borderId="0" xfId="0" applyFont="1" applyFill="1" applyBorder="1" applyProtection="1"/>
    <xf numFmtId="0" fontId="1" fillId="3" borderId="0" xfId="0" applyFont="1" applyFill="1" applyBorder="1" applyAlignment="1" applyProtection="1">
      <alignment horizontal="right"/>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11" fillId="3" borderId="22" xfId="0" applyFont="1" applyFill="1" applyBorder="1" applyAlignment="1" applyProtection="1"/>
    <xf numFmtId="0" fontId="0" fillId="0" borderId="0" xfId="0" applyAlignment="1"/>
    <xf numFmtId="0" fontId="2" fillId="3" borderId="0"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9"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3" fillId="3" borderId="18" xfId="0" applyFont="1" applyFill="1" applyBorder="1"/>
    <xf numFmtId="0" fontId="23" fillId="3" borderId="21" xfId="0" applyFont="1" applyFill="1" applyBorder="1"/>
    <xf numFmtId="0" fontId="23" fillId="3" borderId="22" xfId="0" applyFont="1" applyFill="1" applyBorder="1"/>
    <xf numFmtId="0" fontId="28" fillId="3" borderId="0" xfId="0" applyFont="1" applyFill="1" applyBorder="1"/>
    <xf numFmtId="0" fontId="29" fillId="3" borderId="0" xfId="0" applyFont="1" applyFill="1" applyBorder="1"/>
    <xf numFmtId="0" fontId="28" fillId="0" borderId="27" xfId="0" applyFont="1" applyFill="1" applyBorder="1" applyAlignment="1">
      <alignment vertical="top" wrapText="1"/>
    </xf>
    <xf numFmtId="0" fontId="28" fillId="0" borderId="25" xfId="0" applyFont="1" applyFill="1" applyBorder="1" applyAlignment="1">
      <alignment vertical="top" wrapText="1"/>
    </xf>
    <xf numFmtId="0" fontId="28" fillId="0" borderId="26" xfId="0" applyFont="1" applyFill="1" applyBorder="1" applyAlignment="1">
      <alignment vertical="top" wrapText="1"/>
    </xf>
    <xf numFmtId="0" fontId="28" fillId="0" borderId="22" xfId="0" applyFont="1" applyFill="1" applyBorder="1" applyAlignment="1">
      <alignment vertical="top" wrapText="1"/>
    </xf>
    <xf numFmtId="0" fontId="28" fillId="0" borderId="1" xfId="0" applyFont="1" applyFill="1" applyBorder="1" applyAlignment="1">
      <alignment vertical="top" wrapText="1"/>
    </xf>
    <xf numFmtId="0" fontId="28" fillId="0" borderId="30" xfId="0" applyFont="1" applyFill="1" applyBorder="1" applyAlignment="1">
      <alignment vertical="top" wrapText="1"/>
    </xf>
    <xf numFmtId="0" fontId="28" fillId="0" borderId="1" xfId="0" applyFont="1" applyFill="1" applyBorder="1"/>
    <xf numFmtId="0" fontId="23" fillId="0" borderId="1" xfId="0" applyFont="1" applyFill="1" applyBorder="1" applyAlignment="1">
      <alignment vertical="top" wrapText="1"/>
    </xf>
    <xf numFmtId="0" fontId="23" fillId="3" borderId="24" xfId="0" applyFont="1" applyFill="1" applyBorder="1"/>
    <xf numFmtId="0" fontId="30" fillId="0" borderId="1" xfId="0" applyFont="1" applyFill="1" applyBorder="1" applyAlignment="1">
      <alignment horizontal="center" vertical="top" wrapText="1"/>
    </xf>
    <xf numFmtId="0" fontId="30" fillId="0" borderId="30" xfId="0" applyFont="1" applyFill="1" applyBorder="1" applyAlignment="1">
      <alignment horizontal="center" vertical="top" wrapText="1"/>
    </xf>
    <xf numFmtId="0" fontId="30" fillId="0" borderId="1" xfId="0" applyFont="1" applyFill="1" applyBorder="1" applyAlignment="1">
      <alignment horizontal="center" vertical="top"/>
    </xf>
    <xf numFmtId="0" fontId="9" fillId="3" borderId="0" xfId="0" applyFont="1" applyFill="1" applyBorder="1" applyAlignment="1" applyProtection="1">
      <alignment horizontal="center" wrapText="1"/>
    </xf>
    <xf numFmtId="0" fontId="2" fillId="3" borderId="0" xfId="0" applyFont="1" applyFill="1" applyBorder="1" applyAlignment="1" applyProtection="1">
      <alignment horizontal="left" vertical="center" wrapText="1"/>
    </xf>
    <xf numFmtId="0" fontId="23" fillId="0" borderId="0" xfId="0" applyFont="1" applyFill="1" applyAlignment="1" applyProtection="1">
      <alignment horizontal="right"/>
    </xf>
    <xf numFmtId="0" fontId="4" fillId="3" borderId="0" xfId="0" applyFont="1" applyFill="1" applyBorder="1" applyAlignment="1" applyProtection="1"/>
    <xf numFmtId="0" fontId="13" fillId="2" borderId="18" xfId="0" applyFont="1" applyFill="1" applyBorder="1" applyAlignment="1" applyProtection="1">
      <alignment vertical="top" wrapText="1"/>
    </xf>
    <xf numFmtId="0" fontId="13" fillId="2" borderId="37" xfId="0" applyFont="1" applyFill="1" applyBorder="1" applyAlignment="1" applyProtection="1">
      <alignment horizontal="center" vertical="center" wrapText="1"/>
    </xf>
    <xf numFmtId="0" fontId="9"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top" wrapText="1"/>
    </xf>
    <xf numFmtId="0" fontId="13" fillId="2" borderId="38" xfId="0" applyFont="1" applyFill="1" applyBorder="1" applyAlignment="1" applyProtection="1">
      <alignment horizontal="left" vertical="top" wrapText="1"/>
    </xf>
    <xf numFmtId="0" fontId="13" fillId="3" borderId="39"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0" fillId="3" borderId="0" xfId="0" applyFill="1"/>
    <xf numFmtId="0" fontId="13" fillId="3" borderId="22" xfId="0" applyFont="1" applyFill="1" applyBorder="1" applyAlignment="1">
      <alignment horizontal="center"/>
    </xf>
    <xf numFmtId="0" fontId="23" fillId="3" borderId="23" xfId="0" applyFont="1" applyFill="1" applyBorder="1"/>
    <xf numFmtId="0" fontId="23" fillId="3" borderId="25" xfId="0" applyFont="1" applyFill="1" applyBorder="1"/>
    <xf numFmtId="0" fontId="0" fillId="0" borderId="0" xfId="0" applyProtection="1"/>
    <xf numFmtId="0" fontId="36" fillId="8" borderId="0" xfId="4" applyProtection="1"/>
    <xf numFmtId="0" fontId="34" fillId="6" borderId="0" xfId="2" applyProtection="1"/>
    <xf numFmtId="0" fontId="35" fillId="7" borderId="0" xfId="3" applyProtection="1"/>
    <xf numFmtId="0" fontId="0" fillId="0" borderId="0" xfId="0" applyAlignment="1" applyProtection="1">
      <alignment wrapText="1"/>
    </xf>
    <xf numFmtId="0" fontId="0" fillId="0" borderId="0" xfId="0" applyAlignment="1">
      <alignment vertical="center" wrapText="1"/>
    </xf>
    <xf numFmtId="0" fontId="38" fillId="0" borderId="64" xfId="0" applyFont="1" applyBorder="1" applyAlignment="1">
      <alignment wrapText="1"/>
    </xf>
    <xf numFmtId="0" fontId="38" fillId="0" borderId="65" xfId="0" applyFont="1" applyBorder="1" applyAlignment="1">
      <alignment horizontal="justify" vertical="top" wrapText="1"/>
    </xf>
    <xf numFmtId="0" fontId="12" fillId="3" borderId="22" xfId="0" applyFont="1" applyFill="1" applyBorder="1" applyAlignment="1" applyProtection="1">
      <alignment horizontal="center" vertical="top" wrapText="1"/>
    </xf>
    <xf numFmtId="0" fontId="12" fillId="2" borderId="65" xfId="0" applyFont="1" applyFill="1" applyBorder="1" applyAlignment="1" applyProtection="1">
      <alignment horizontal="center" vertical="center" wrapText="1"/>
    </xf>
    <xf numFmtId="0" fontId="12" fillId="2" borderId="63" xfId="0" applyFont="1" applyFill="1" applyBorder="1" applyAlignment="1" applyProtection="1">
      <alignment horizontal="center" vertical="center" wrapText="1"/>
    </xf>
    <xf numFmtId="0" fontId="0" fillId="2" borderId="1" xfId="0" applyFill="1" applyBorder="1" applyAlignment="1">
      <alignment horizontal="left" vertical="top" wrapText="1"/>
    </xf>
    <xf numFmtId="0" fontId="38" fillId="2" borderId="1" xfId="0" applyFont="1" applyFill="1" applyBorder="1" applyAlignment="1">
      <alignment horizontal="left" vertical="top" wrapText="1"/>
    </xf>
    <xf numFmtId="0" fontId="39" fillId="2" borderId="1" xfId="0" applyFont="1" applyFill="1" applyBorder="1" applyAlignment="1">
      <alignment horizontal="center" vertical="center"/>
    </xf>
    <xf numFmtId="0" fontId="12" fillId="2" borderId="10" xfId="0" applyFont="1" applyFill="1" applyBorder="1" applyAlignment="1" applyProtection="1">
      <alignment horizontal="left" vertical="top" wrapText="1"/>
    </xf>
    <xf numFmtId="0" fontId="28" fillId="0" borderId="1" xfId="0" applyFont="1" applyFill="1" applyBorder="1" applyAlignment="1">
      <alignment vertical="top"/>
    </xf>
    <xf numFmtId="0" fontId="38" fillId="0" borderId="10" xfId="0" applyFont="1" applyBorder="1" applyAlignment="1">
      <alignment horizontal="justify"/>
    </xf>
    <xf numFmtId="0" fontId="38" fillId="0" borderId="10" xfId="0" applyFont="1" applyBorder="1" applyAlignment="1">
      <alignment horizontal="left" vertical="top" wrapText="1"/>
    </xf>
    <xf numFmtId="0" fontId="40" fillId="2" borderId="6" xfId="0" applyFont="1" applyFill="1" applyBorder="1" applyAlignment="1">
      <alignment vertical="top" wrapText="1"/>
    </xf>
    <xf numFmtId="0" fontId="0" fillId="0" borderId="10" xfId="0" applyBorder="1"/>
    <xf numFmtId="0" fontId="44" fillId="0" borderId="0" xfId="0" applyFont="1" applyFill="1" applyBorder="1" applyAlignment="1">
      <alignment vertical="top"/>
    </xf>
    <xf numFmtId="0" fontId="23" fillId="0" borderId="0" xfId="0" applyFont="1" applyBorder="1" applyProtection="1"/>
    <xf numFmtId="0" fontId="3" fillId="0" borderId="0" xfId="0" applyFont="1" applyBorder="1" applyProtection="1"/>
    <xf numFmtId="0" fontId="45" fillId="0" borderId="0" xfId="0" applyFont="1" applyBorder="1" applyAlignment="1">
      <alignment horizontal="left" vertical="top" wrapText="1"/>
    </xf>
    <xf numFmtId="0" fontId="44" fillId="2" borderId="0" xfId="0" applyFont="1" applyFill="1" applyBorder="1" applyAlignment="1">
      <alignment horizontal="left" vertical="top"/>
    </xf>
    <xf numFmtId="0" fontId="44" fillId="2" borderId="0" xfId="0" applyFont="1" applyFill="1" applyBorder="1" applyAlignment="1">
      <alignment horizontal="left" vertical="top" wrapText="1"/>
    </xf>
    <xf numFmtId="0" fontId="46" fillId="2" borderId="0" xfId="0" applyFont="1" applyFill="1" applyBorder="1" applyAlignment="1">
      <alignment horizontal="left" vertical="top"/>
    </xf>
    <xf numFmtId="15" fontId="12" fillId="2" borderId="10" xfId="0" applyNumberFormat="1" applyFont="1" applyFill="1" applyBorder="1" applyAlignment="1" applyProtection="1">
      <alignment horizontal="left" vertical="top" wrapText="1"/>
    </xf>
    <xf numFmtId="0" fontId="12" fillId="2" borderId="10" xfId="0" applyFont="1" applyFill="1" applyBorder="1" applyAlignment="1" applyProtection="1">
      <alignment vertical="top" wrapText="1"/>
    </xf>
    <xf numFmtId="15" fontId="0" fillId="0" borderId="0" xfId="0" applyNumberFormat="1" applyAlignment="1">
      <alignment horizontal="left"/>
    </xf>
    <xf numFmtId="0" fontId="0" fillId="2" borderId="0" xfId="0" applyFill="1"/>
    <xf numFmtId="0" fontId="0" fillId="0" borderId="21" xfId="0" applyBorder="1"/>
    <xf numFmtId="0" fontId="12" fillId="2" borderId="0" xfId="0" applyFont="1" applyFill="1" applyBorder="1" applyAlignment="1" applyProtection="1">
      <alignment horizontal="left" vertical="top" wrapText="1"/>
    </xf>
    <xf numFmtId="0" fontId="41" fillId="2" borderId="1" xfId="0" applyFont="1" applyFill="1" applyBorder="1" applyAlignment="1">
      <alignment horizontal="left" vertical="top" wrapText="1"/>
    </xf>
    <xf numFmtId="0" fontId="0" fillId="0" borderId="0" xfId="0" applyAlignment="1">
      <alignment horizontal="left" vertical="top"/>
    </xf>
    <xf numFmtId="0" fontId="12" fillId="2" borderId="75" xfId="0" applyFont="1" applyFill="1" applyBorder="1" applyAlignment="1" applyProtection="1">
      <alignment vertical="top" wrapText="1"/>
    </xf>
    <xf numFmtId="0" fontId="13" fillId="2" borderId="15" xfId="0" applyFont="1" applyFill="1" applyBorder="1" applyAlignment="1" applyProtection="1">
      <alignment vertical="top" wrapText="1"/>
    </xf>
    <xf numFmtId="0" fontId="0" fillId="0" borderId="10" xfId="0" applyBorder="1" applyAlignment="1">
      <alignment horizontal="left" vertical="top" wrapText="1"/>
    </xf>
    <xf numFmtId="0" fontId="23" fillId="0" borderId="0" xfId="0" applyFont="1" applyAlignment="1">
      <alignment vertical="top"/>
    </xf>
    <xf numFmtId="0" fontId="1" fillId="0" borderId="0" xfId="0" applyFont="1" applyFill="1" applyBorder="1" applyAlignment="1" applyProtection="1">
      <alignment vertical="top"/>
    </xf>
    <xf numFmtId="0" fontId="42" fillId="2" borderId="1" xfId="0" applyFont="1" applyFill="1" applyBorder="1" applyAlignment="1">
      <alignment horizontal="center" vertical="center"/>
    </xf>
    <xf numFmtId="0" fontId="12" fillId="3" borderId="18" xfId="0" applyFont="1" applyFill="1" applyBorder="1" applyProtection="1"/>
    <xf numFmtId="0" fontId="12" fillId="3" borderId="19" xfId="0" applyFont="1" applyFill="1" applyBorder="1" applyAlignment="1" applyProtection="1">
      <alignment horizontal="left" vertical="center"/>
    </xf>
    <xf numFmtId="0" fontId="12" fillId="3" borderId="19" xfId="0" applyFont="1" applyFill="1" applyBorder="1" applyProtection="1"/>
    <xf numFmtId="0" fontId="12" fillId="3" borderId="20" xfId="0" applyFont="1" applyFill="1" applyBorder="1" applyProtection="1"/>
    <xf numFmtId="0" fontId="12" fillId="3" borderId="21" xfId="0" applyFont="1" applyFill="1" applyBorder="1" applyProtection="1"/>
    <xf numFmtId="0" fontId="12" fillId="3" borderId="22" xfId="0" applyFont="1" applyFill="1" applyBorder="1" applyProtection="1"/>
    <xf numFmtId="0" fontId="12" fillId="3" borderId="21" xfId="0" applyFont="1" applyFill="1" applyBorder="1" applyAlignment="1" applyProtection="1">
      <alignment horizontal="left" vertical="center"/>
    </xf>
    <xf numFmtId="0" fontId="12" fillId="3" borderId="22" xfId="0" applyFont="1" applyFill="1" applyBorder="1" applyAlignment="1" applyProtection="1">
      <alignment horizontal="left" vertical="center"/>
    </xf>
    <xf numFmtId="0" fontId="12" fillId="3" borderId="23" xfId="0" applyFont="1" applyFill="1" applyBorder="1" applyAlignment="1" applyProtection="1">
      <alignment vertical="center"/>
    </xf>
    <xf numFmtId="0" fontId="12" fillId="3" borderId="25" xfId="0" applyFont="1" applyFill="1" applyBorder="1" applyAlignment="1" applyProtection="1">
      <alignment vertical="center"/>
    </xf>
    <xf numFmtId="0" fontId="38" fillId="0" borderId="10" xfId="0" applyFont="1" applyBorder="1" applyAlignment="1">
      <alignment vertical="top" wrapText="1"/>
    </xf>
    <xf numFmtId="0" fontId="24" fillId="0" borderId="0" xfId="0" applyFont="1" applyFill="1" applyAlignment="1" applyProtection="1">
      <alignment horizontal="right"/>
    </xf>
    <xf numFmtId="0" fontId="24" fillId="0" borderId="0" xfId="0" applyFont="1" applyFill="1" applyProtection="1"/>
    <xf numFmtId="0" fontId="24" fillId="3" borderId="18" xfId="0" applyFont="1" applyFill="1" applyBorder="1" applyAlignment="1" applyProtection="1">
      <alignment horizontal="right"/>
    </xf>
    <xf numFmtId="0" fontId="24" fillId="3" borderId="19" xfId="0" applyFont="1" applyFill="1" applyBorder="1" applyAlignment="1" applyProtection="1">
      <alignment horizontal="right"/>
    </xf>
    <xf numFmtId="0" fontId="24" fillId="3" borderId="19" xfId="0" applyFont="1" applyFill="1" applyBorder="1" applyProtection="1"/>
    <xf numFmtId="0" fontId="24" fillId="3" borderId="20" xfId="0" applyFont="1" applyFill="1" applyBorder="1" applyProtection="1"/>
    <xf numFmtId="0" fontId="24" fillId="3" borderId="21" xfId="0" applyFont="1" applyFill="1" applyBorder="1" applyAlignment="1" applyProtection="1">
      <alignment horizontal="right"/>
    </xf>
    <xf numFmtId="0" fontId="24" fillId="3" borderId="0" xfId="0" applyFont="1" applyFill="1" applyBorder="1" applyAlignment="1" applyProtection="1">
      <alignment horizontal="right"/>
    </xf>
    <xf numFmtId="0" fontId="47" fillId="0" borderId="1" xfId="0" applyFont="1" applyBorder="1" applyAlignment="1">
      <alignment horizontal="center" readingOrder="1"/>
    </xf>
    <xf numFmtId="0" fontId="24" fillId="3" borderId="22" xfId="0" applyFont="1" applyFill="1" applyBorder="1" applyProtection="1"/>
    <xf numFmtId="0" fontId="24" fillId="3" borderId="0" xfId="0" applyFont="1" applyFill="1" applyBorder="1" applyProtection="1"/>
    <xf numFmtId="0" fontId="48" fillId="3" borderId="0" xfId="0" applyFont="1" applyFill="1" applyBorder="1" applyAlignment="1" applyProtection="1">
      <alignment horizontal="right"/>
    </xf>
    <xf numFmtId="0" fontId="21" fillId="2" borderId="1" xfId="0" applyFont="1" applyFill="1" applyBorder="1" applyAlignment="1" applyProtection="1">
      <alignment horizontal="center"/>
    </xf>
    <xf numFmtId="0" fontId="17" fillId="3" borderId="21" xfId="0" applyFont="1" applyFill="1" applyBorder="1" applyAlignment="1" applyProtection="1">
      <alignment horizontal="right"/>
    </xf>
    <xf numFmtId="0" fontId="17" fillId="3" borderId="0" xfId="0" applyFont="1" applyFill="1" applyBorder="1" applyAlignment="1" applyProtection="1">
      <alignment horizontal="right"/>
    </xf>
    <xf numFmtId="0" fontId="17" fillId="3" borderId="0" xfId="0" applyFont="1" applyFill="1" applyBorder="1" applyProtection="1"/>
    <xf numFmtId="0" fontId="17" fillId="3" borderId="22" xfId="0" applyFont="1" applyFill="1" applyBorder="1" applyProtection="1"/>
    <xf numFmtId="0" fontId="17" fillId="0" borderId="0" xfId="0" applyFont="1" applyFill="1" applyProtection="1"/>
    <xf numFmtId="0" fontId="18" fillId="3" borderId="0" xfId="0" applyFont="1" applyFill="1" applyBorder="1" applyAlignment="1" applyProtection="1">
      <alignment horizontal="right" vertical="center"/>
    </xf>
    <xf numFmtId="0" fontId="17" fillId="2" borderId="1" xfId="0" applyFont="1" applyFill="1" applyBorder="1" applyAlignment="1" applyProtection="1">
      <alignment horizontal="left" vertical="top" wrapText="1"/>
      <protection locked="0"/>
    </xf>
    <xf numFmtId="0" fontId="18" fillId="3" borderId="0" xfId="0" applyFont="1" applyFill="1" applyBorder="1" applyAlignment="1" applyProtection="1">
      <alignment horizontal="right" vertical="top"/>
    </xf>
    <xf numFmtId="0" fontId="18" fillId="3" borderId="0" xfId="0" applyFont="1" applyFill="1" applyBorder="1" applyAlignment="1" applyProtection="1">
      <alignment horizontal="right"/>
    </xf>
    <xf numFmtId="1" fontId="17" fillId="2" borderId="2" xfId="0" applyNumberFormat="1" applyFont="1" applyFill="1" applyBorder="1" applyAlignment="1" applyProtection="1">
      <alignment horizontal="left"/>
      <protection locked="0"/>
    </xf>
    <xf numFmtId="1" fontId="17" fillId="2" borderId="3" xfId="0" applyNumberFormat="1" applyFont="1" applyFill="1" applyBorder="1" applyAlignment="1" applyProtection="1">
      <alignment horizontal="left"/>
      <protection locked="0"/>
    </xf>
    <xf numFmtId="0" fontId="17" fillId="3" borderId="21" xfId="0" applyFont="1" applyFill="1" applyBorder="1" applyAlignment="1" applyProtection="1">
      <alignment horizontal="right" vertical="top" wrapText="1"/>
    </xf>
    <xf numFmtId="1" fontId="17" fillId="2" borderId="32" xfId="0" applyNumberFormat="1" applyFont="1" applyFill="1" applyBorder="1" applyAlignment="1" applyProtection="1">
      <alignment horizontal="left"/>
      <protection locked="0"/>
    </xf>
    <xf numFmtId="1" fontId="17" fillId="2" borderId="1" xfId="0" applyNumberFormat="1" applyFont="1" applyFill="1" applyBorder="1" applyAlignment="1" applyProtection="1">
      <alignment horizontal="left" vertical="top" wrapText="1"/>
      <protection locked="0"/>
    </xf>
    <xf numFmtId="0" fontId="49" fillId="0" borderId="0" xfId="0" applyFont="1" applyProtection="1"/>
    <xf numFmtId="0" fontId="50" fillId="3" borderId="0" xfId="0" applyFont="1" applyFill="1" applyBorder="1" applyAlignment="1" applyProtection="1">
      <alignment horizontal="right"/>
    </xf>
    <xf numFmtId="165" fontId="17" fillId="2" borderId="3" xfId="0" applyNumberFormat="1" applyFont="1" applyFill="1" applyBorder="1" applyAlignment="1" applyProtection="1">
      <alignment horizontal="left"/>
    </xf>
    <xf numFmtId="0" fontId="24" fillId="0" borderId="0" xfId="0" applyFont="1" applyProtection="1"/>
    <xf numFmtId="165" fontId="49" fillId="2" borderId="3" xfId="0" applyNumberFormat="1" applyFont="1" applyFill="1" applyBorder="1" applyAlignment="1" applyProtection="1">
      <alignment horizontal="left"/>
    </xf>
    <xf numFmtId="0" fontId="51" fillId="3" borderId="22" xfId="0" applyFont="1" applyFill="1" applyBorder="1" applyProtection="1"/>
    <xf numFmtId="0" fontId="24" fillId="0" borderId="0" xfId="0" applyFont="1" applyAlignment="1" applyProtection="1">
      <alignment wrapText="1"/>
    </xf>
    <xf numFmtId="165" fontId="49" fillId="2" borderId="4" xfId="0" applyNumberFormat="1" applyFont="1" applyFill="1" applyBorder="1" applyAlignment="1" applyProtection="1">
      <alignment horizontal="left" vertical="top" wrapText="1"/>
    </xf>
    <xf numFmtId="0" fontId="17" fillId="3" borderId="0" xfId="0" applyFont="1" applyFill="1" applyBorder="1" applyAlignment="1" applyProtection="1">
      <alignment horizontal="center"/>
    </xf>
    <xf numFmtId="0" fontId="18" fillId="3" borderId="0" xfId="0" applyFont="1" applyFill="1" applyBorder="1" applyProtection="1"/>
    <xf numFmtId="0" fontId="17" fillId="2" borderId="1" xfId="0" applyFont="1" applyFill="1" applyBorder="1" applyAlignment="1" applyProtection="1">
      <alignment vertical="top" wrapText="1"/>
      <protection locked="0"/>
    </xf>
    <xf numFmtId="0" fontId="51" fillId="0" borderId="0" xfId="0" applyFont="1" applyFill="1" applyProtection="1"/>
    <xf numFmtId="0" fontId="52" fillId="3" borderId="0" xfId="0" applyFont="1" applyFill="1" applyBorder="1" applyAlignment="1" applyProtection="1">
      <alignment horizontal="right"/>
    </xf>
    <xf numFmtId="0" fontId="17" fillId="2" borderId="2" xfId="0" applyFont="1" applyFill="1" applyBorder="1" applyProtection="1">
      <protection locked="0"/>
    </xf>
    <xf numFmtId="0" fontId="53" fillId="2" borderId="3" xfId="1" applyFont="1" applyFill="1" applyBorder="1" applyAlignment="1" applyProtection="1">
      <protection locked="0"/>
    </xf>
    <xf numFmtId="164" fontId="17" fillId="2" borderId="4" xfId="0" applyNumberFormat="1" applyFont="1" applyFill="1" applyBorder="1" applyAlignment="1" applyProtection="1">
      <alignment horizontal="left"/>
      <protection locked="0"/>
    </xf>
    <xf numFmtId="0" fontId="54" fillId="2" borderId="2" xfId="0" applyFont="1" applyFill="1" applyBorder="1" applyAlignment="1" applyProtection="1">
      <alignment wrapText="1"/>
      <protection locked="0"/>
    </xf>
    <xf numFmtId="0" fontId="55" fillId="2" borderId="3" xfId="1" applyFont="1" applyFill="1" applyBorder="1" applyAlignment="1" applyProtection="1">
      <protection locked="0"/>
    </xf>
    <xf numFmtId="0" fontId="56" fillId="3" borderId="0" xfId="0" applyFont="1" applyFill="1" applyBorder="1" applyProtection="1"/>
    <xf numFmtId="0" fontId="24" fillId="0" borderId="2" xfId="0" applyFont="1" applyFill="1" applyBorder="1" applyProtection="1"/>
    <xf numFmtId="0" fontId="24" fillId="0" borderId="3" xfId="0" applyFont="1" applyFill="1" applyBorder="1" applyProtection="1"/>
    <xf numFmtId="0" fontId="17" fillId="2" borderId="3" xfId="0" applyFont="1" applyFill="1" applyBorder="1" applyProtection="1">
      <protection locked="0"/>
    </xf>
    <xf numFmtId="0" fontId="17" fillId="3" borderId="23" xfId="0" applyFont="1" applyFill="1" applyBorder="1" applyAlignment="1" applyProtection="1">
      <alignment horizontal="right"/>
    </xf>
    <xf numFmtId="0" fontId="17" fillId="3" borderId="24" xfId="0" applyFont="1" applyFill="1" applyBorder="1" applyAlignment="1" applyProtection="1">
      <alignment horizontal="right"/>
    </xf>
    <xf numFmtId="0" fontId="17" fillId="3" borderId="24" xfId="0" applyFont="1" applyFill="1" applyBorder="1" applyProtection="1"/>
    <xf numFmtId="0" fontId="17" fillId="3" borderId="25" xfId="0" applyFont="1" applyFill="1" applyBorder="1" applyProtection="1"/>
    <xf numFmtId="0" fontId="24" fillId="0" borderId="0" xfId="0" applyFont="1" applyAlignment="1">
      <alignment horizontal="left" vertical="center"/>
    </xf>
    <xf numFmtId="0" fontId="24" fillId="0" borderId="0" xfId="0" applyFont="1"/>
    <xf numFmtId="0" fontId="24" fillId="0" borderId="0" xfId="0" applyFont="1" applyAlignment="1">
      <alignment vertical="top"/>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19" xfId="0" applyFont="1" applyFill="1" applyBorder="1"/>
    <xf numFmtId="0" fontId="24" fillId="3" borderId="19" xfId="0" applyFont="1" applyFill="1" applyBorder="1" applyAlignment="1">
      <alignment vertical="top"/>
    </xf>
    <xf numFmtId="0" fontId="24" fillId="3" borderId="20" xfId="0" applyFont="1" applyFill="1" applyBorder="1"/>
    <xf numFmtId="0" fontId="24" fillId="3" borderId="21" xfId="0" applyFont="1" applyFill="1" applyBorder="1" applyAlignment="1">
      <alignment horizontal="left" vertical="center"/>
    </xf>
    <xf numFmtId="0" fontId="17" fillId="3" borderId="22" xfId="0" applyFont="1" applyFill="1" applyBorder="1" applyAlignment="1" applyProtection="1">
      <alignment vertical="top" wrapText="1"/>
    </xf>
    <xf numFmtId="0" fontId="17" fillId="3" borderId="0" xfId="0" applyFont="1" applyFill="1" applyBorder="1" applyAlignment="1" applyProtection="1">
      <alignment vertical="top" wrapText="1"/>
    </xf>
    <xf numFmtId="0" fontId="17" fillId="3" borderId="21" xfId="0" applyFont="1" applyFill="1" applyBorder="1" applyAlignment="1" applyProtection="1">
      <alignment horizontal="left" vertical="center" wrapText="1"/>
    </xf>
    <xf numFmtId="0" fontId="17" fillId="3" borderId="0" xfId="0" applyFont="1" applyFill="1" applyBorder="1" applyAlignment="1" applyProtection="1">
      <alignment horizontal="left" vertical="center"/>
    </xf>
    <xf numFmtId="0" fontId="17" fillId="3" borderId="0" xfId="0" applyFont="1" applyFill="1" applyBorder="1" applyAlignment="1" applyProtection="1">
      <alignment horizontal="left" vertical="center" wrapText="1"/>
    </xf>
    <xf numFmtId="0" fontId="18" fillId="3" borderId="0" xfId="0" applyFont="1" applyFill="1" applyBorder="1" applyAlignment="1" applyProtection="1">
      <alignment vertical="top" wrapText="1"/>
    </xf>
    <xf numFmtId="0" fontId="18" fillId="3" borderId="0" xfId="0" applyFont="1" applyFill="1" applyBorder="1" applyAlignment="1" applyProtection="1">
      <alignment horizontal="left" vertical="center" wrapText="1"/>
    </xf>
    <xf numFmtId="0" fontId="50" fillId="3" borderId="0" xfId="0" applyFont="1" applyFill="1" applyBorder="1" applyAlignment="1" applyProtection="1">
      <alignment horizontal="center" vertical="center" wrapText="1"/>
    </xf>
    <xf numFmtId="0" fontId="24" fillId="0" borderId="0" xfId="0" applyFont="1" applyFill="1"/>
    <xf numFmtId="0" fontId="18" fillId="2" borderId="31" xfId="0" applyFont="1" applyFill="1" applyBorder="1" applyAlignment="1" applyProtection="1">
      <alignment horizontal="center" vertical="center" wrapText="1"/>
    </xf>
    <xf numFmtId="0" fontId="18" fillId="2" borderId="62" xfId="0" applyFont="1" applyFill="1" applyBorder="1" applyAlignment="1" applyProtection="1">
      <alignment horizontal="center" vertical="center" wrapText="1"/>
    </xf>
    <xf numFmtId="0" fontId="18" fillId="2" borderId="10" xfId="0" applyFont="1" applyFill="1" applyBorder="1" applyAlignment="1" applyProtection="1">
      <alignment horizontal="center" vertical="center" wrapText="1"/>
    </xf>
    <xf numFmtId="0" fontId="48" fillId="0" borderId="10" xfId="0" applyFont="1" applyBorder="1" applyAlignment="1">
      <alignment horizontal="center" vertical="top" wrapText="1"/>
    </xf>
    <xf numFmtId="0" fontId="48" fillId="0" borderId="0" xfId="0" applyFont="1" applyFill="1" applyAlignment="1">
      <alignment vertical="top"/>
    </xf>
    <xf numFmtId="0" fontId="43" fillId="0" borderId="7" xfId="0" applyFont="1" applyBorder="1" applyAlignment="1">
      <alignment horizontal="right" vertical="top" wrapText="1"/>
    </xf>
    <xf numFmtId="0" fontId="43" fillId="0" borderId="9" xfId="0" applyFont="1" applyBorder="1" applyAlignment="1">
      <alignment horizontal="right" vertical="top" wrapText="1"/>
    </xf>
    <xf numFmtId="0" fontId="43" fillId="0" borderId="9" xfId="0" applyFont="1" applyBorder="1" applyAlignment="1">
      <alignment vertical="top" wrapText="1"/>
    </xf>
    <xf numFmtId="2" fontId="43" fillId="0" borderId="10" xfId="0" applyNumberFormat="1" applyFont="1" applyBorder="1" applyAlignment="1">
      <alignment vertical="top" wrapText="1"/>
    </xf>
    <xf numFmtId="0" fontId="43" fillId="0" borderId="10" xfId="0" applyFont="1" applyBorder="1" applyAlignment="1">
      <alignment vertical="top" wrapText="1"/>
    </xf>
    <xf numFmtId="2" fontId="48" fillId="0" borderId="10" xfId="0" applyNumberFormat="1" applyFont="1" applyBorder="1" applyAlignment="1">
      <alignment vertical="top"/>
    </xf>
    <xf numFmtId="2" fontId="48" fillId="0" borderId="10" xfId="0" applyNumberFormat="1" applyFont="1" applyBorder="1"/>
    <xf numFmtId="0" fontId="38" fillId="0" borderId="5" xfId="0" applyFont="1" applyBorder="1" applyAlignment="1">
      <alignment horizontal="right" vertical="top" wrapText="1"/>
    </xf>
    <xf numFmtId="2" fontId="38" fillId="0" borderId="10" xfId="0" applyNumberFormat="1" applyFont="1" applyBorder="1" applyAlignment="1">
      <alignment horizontal="right" vertical="top" wrapText="1"/>
    </xf>
    <xf numFmtId="0" fontId="38" fillId="0" borderId="10" xfId="0" applyFont="1" applyBorder="1" applyAlignment="1">
      <alignment horizontal="right" vertical="top" wrapText="1"/>
    </xf>
    <xf numFmtId="2" fontId="24" fillId="0" borderId="10" xfId="0" applyNumberFormat="1" applyFont="1" applyBorder="1" applyAlignment="1">
      <alignment vertical="top"/>
    </xf>
    <xf numFmtId="2" fontId="24" fillId="0" borderId="10" xfId="0" applyNumberFormat="1" applyFont="1" applyBorder="1"/>
    <xf numFmtId="0" fontId="38" fillId="2" borderId="10" xfId="0" applyFont="1" applyFill="1" applyBorder="1" applyAlignment="1">
      <alignment vertical="top" wrapText="1"/>
    </xf>
    <xf numFmtId="2" fontId="38" fillId="2" borderId="10" xfId="0" applyNumberFormat="1" applyFont="1" applyFill="1" applyBorder="1" applyAlignment="1">
      <alignment vertical="top" wrapText="1"/>
    </xf>
    <xf numFmtId="2" fontId="24" fillId="0" borderId="0" xfId="0" applyNumberFormat="1" applyFont="1" applyFill="1"/>
    <xf numFmtId="0" fontId="43" fillId="0" borderId="5" xfId="0" applyFont="1" applyBorder="1" applyAlignment="1">
      <alignment horizontal="right" vertical="top" wrapText="1"/>
    </xf>
    <xf numFmtId="0" fontId="43" fillId="0" borderId="10" xfId="0" applyFont="1" applyBorder="1" applyAlignment="1">
      <alignment horizontal="right" vertical="top" wrapText="1"/>
    </xf>
    <xf numFmtId="1" fontId="43" fillId="0" borderId="10" xfId="0" applyNumberFormat="1" applyFont="1" applyBorder="1" applyAlignment="1">
      <alignment vertical="top" wrapText="1"/>
    </xf>
    <xf numFmtId="2" fontId="43" fillId="0" borderId="10" xfId="0" applyNumberFormat="1" applyFont="1" applyBorder="1" applyAlignment="1">
      <alignment horizontal="right" vertical="top" wrapText="1"/>
    </xf>
    <xf numFmtId="2" fontId="48" fillId="0" borderId="10" xfId="0" applyNumberFormat="1" applyFont="1" applyBorder="1" applyAlignment="1">
      <alignment horizontal="right" vertical="top" wrapText="1"/>
    </xf>
    <xf numFmtId="1" fontId="38" fillId="0" borderId="10" xfId="0" applyNumberFormat="1" applyFont="1" applyBorder="1" applyAlignment="1">
      <alignment vertical="top" wrapText="1"/>
    </xf>
    <xf numFmtId="2" fontId="60" fillId="0" borderId="10" xfId="0" applyNumberFormat="1" applyFont="1" applyBorder="1" applyAlignment="1">
      <alignment horizontal="right" vertical="top" wrapText="1"/>
    </xf>
    <xf numFmtId="2" fontId="38" fillId="2" borderId="10" xfId="0" applyNumberFormat="1" applyFont="1" applyFill="1" applyBorder="1" applyAlignment="1">
      <alignment horizontal="right" vertical="top" wrapText="1"/>
    </xf>
    <xf numFmtId="1" fontId="38" fillId="2" borderId="10" xfId="0" applyNumberFormat="1" applyFont="1" applyFill="1" applyBorder="1" applyAlignment="1">
      <alignment vertical="top" wrapText="1"/>
    </xf>
    <xf numFmtId="0" fontId="61" fillId="0" borderId="10" xfId="0" applyFont="1" applyBorder="1" applyAlignment="1">
      <alignment vertical="top" wrapText="1"/>
    </xf>
    <xf numFmtId="1" fontId="61" fillId="2" borderId="10" xfId="0" applyNumberFormat="1" applyFont="1" applyFill="1" applyBorder="1" applyAlignment="1">
      <alignment vertical="top" wrapText="1"/>
    </xf>
    <xf numFmtId="2" fontId="38" fillId="0" borderId="5" xfId="0" applyNumberFormat="1" applyFont="1" applyBorder="1" applyAlignment="1">
      <alignment horizontal="right" vertical="top" wrapText="1"/>
    </xf>
    <xf numFmtId="1" fontId="61" fillId="0" borderId="10" xfId="0" applyNumberFormat="1" applyFont="1" applyBorder="1" applyAlignment="1">
      <alignment vertical="top" wrapText="1"/>
    </xf>
    <xf numFmtId="2" fontId="48" fillId="0" borderId="10" xfId="0" applyNumberFormat="1" applyFont="1" applyBorder="1" applyAlignment="1">
      <alignment vertical="top" wrapText="1"/>
    </xf>
    <xf numFmtId="0" fontId="24" fillId="0" borderId="0" xfId="0" applyFont="1" applyFill="1" applyAlignment="1">
      <alignment horizontal="left" vertical="top" wrapText="1"/>
    </xf>
    <xf numFmtId="2" fontId="62" fillId="2" borderId="10" xfId="0" applyNumberFormat="1" applyFont="1" applyFill="1" applyBorder="1"/>
    <xf numFmtId="2" fontId="62" fillId="2" borderId="37" xfId="0" applyNumberFormat="1" applyFont="1" applyFill="1" applyBorder="1"/>
    <xf numFmtId="2" fontId="48" fillId="2" borderId="37" xfId="0" applyNumberFormat="1" applyFont="1" applyFill="1" applyBorder="1"/>
    <xf numFmtId="2" fontId="48" fillId="0" borderId="37" xfId="0" applyNumberFormat="1" applyFont="1" applyBorder="1"/>
    <xf numFmtId="0" fontId="18" fillId="2" borderId="11" xfId="0" applyFont="1" applyFill="1" applyBorder="1" applyAlignment="1" applyProtection="1">
      <alignment horizontal="right" vertical="center" wrapText="1"/>
    </xf>
    <xf numFmtId="0" fontId="18" fillId="2" borderId="12" xfId="0" applyFont="1" applyFill="1" applyBorder="1" applyAlignment="1" applyProtection="1">
      <alignment horizontal="right" vertical="center" wrapText="1"/>
    </xf>
    <xf numFmtId="0" fontId="18" fillId="2" borderId="76" xfId="0" applyFont="1" applyFill="1" applyBorder="1" applyAlignment="1" applyProtection="1">
      <alignment horizontal="right" vertical="center" wrapText="1"/>
    </xf>
    <xf numFmtId="2" fontId="17" fillId="2" borderId="31" xfId="0" applyNumberFormat="1" applyFont="1" applyFill="1" applyBorder="1" applyAlignment="1" applyProtection="1">
      <alignment vertical="top" wrapText="1"/>
    </xf>
    <xf numFmtId="2" fontId="17" fillId="2" borderId="62" xfId="0" applyNumberFormat="1" applyFont="1" applyFill="1" applyBorder="1" applyAlignment="1" applyProtection="1">
      <alignment vertical="top" wrapText="1"/>
    </xf>
    <xf numFmtId="2" fontId="17" fillId="2" borderId="17" xfId="0" applyNumberFormat="1" applyFont="1" applyFill="1" applyBorder="1" applyAlignment="1" applyProtection="1">
      <alignment vertical="top" wrapText="1"/>
    </xf>
    <xf numFmtId="2" fontId="24" fillId="0" borderId="0" xfId="0" applyNumberFormat="1" applyFont="1"/>
    <xf numFmtId="0" fontId="18" fillId="2" borderId="17" xfId="0" applyFont="1" applyFill="1" applyBorder="1" applyAlignment="1" applyProtection="1">
      <alignment horizontal="center" vertical="center" wrapText="1"/>
    </xf>
    <xf numFmtId="0" fontId="17" fillId="2" borderId="8" xfId="0" applyFont="1" applyFill="1" applyBorder="1" applyAlignment="1" applyProtection="1">
      <alignment vertical="top" wrapText="1"/>
    </xf>
    <xf numFmtId="17" fontId="17" fillId="2" borderId="6" xfId="0" applyNumberFormat="1" applyFont="1" applyFill="1" applyBorder="1" applyAlignment="1" applyProtection="1">
      <alignment vertical="top" wrapText="1"/>
    </xf>
    <xf numFmtId="0" fontId="17" fillId="2" borderId="6" xfId="0" applyFont="1" applyFill="1" applyBorder="1" applyAlignment="1" applyProtection="1">
      <alignment vertical="top" wrapText="1"/>
    </xf>
    <xf numFmtId="0" fontId="24" fillId="2" borderId="0" xfId="0" applyFont="1" applyFill="1" applyBorder="1"/>
    <xf numFmtId="0" fontId="38" fillId="2" borderId="0" xfId="0" applyFont="1" applyFill="1" applyBorder="1" applyAlignment="1">
      <alignment horizontal="right" vertical="top" wrapText="1"/>
    </xf>
    <xf numFmtId="17" fontId="59" fillId="0" borderId="6" xfId="0" applyNumberFormat="1" applyFont="1" applyBorder="1"/>
    <xf numFmtId="0" fontId="59" fillId="0" borderId="6" xfId="0" applyFont="1" applyBorder="1"/>
    <xf numFmtId="0" fontId="43" fillId="2" borderId="0" xfId="0" applyFont="1" applyFill="1" applyBorder="1" applyAlignment="1">
      <alignment horizontal="right" vertical="top" wrapText="1"/>
    </xf>
    <xf numFmtId="17" fontId="59" fillId="0" borderId="6" xfId="0" applyNumberFormat="1" applyFont="1" applyBorder="1" applyAlignment="1">
      <alignment horizontal="center"/>
    </xf>
    <xf numFmtId="0" fontId="43" fillId="2" borderId="0" xfId="0" applyFont="1" applyFill="1" applyBorder="1" applyAlignment="1">
      <alignment vertical="top" wrapText="1"/>
    </xf>
    <xf numFmtId="0" fontId="59" fillId="0" borderId="5" xfId="0" applyFont="1" applyBorder="1"/>
    <xf numFmtId="0" fontId="59" fillId="0" borderId="10" xfId="0" applyFont="1" applyBorder="1"/>
    <xf numFmtId="0" fontId="62" fillId="2" borderId="0" xfId="0" applyFont="1" applyFill="1" applyBorder="1"/>
    <xf numFmtId="0" fontId="18" fillId="2" borderId="41" xfId="0" applyFont="1" applyFill="1" applyBorder="1" applyAlignment="1" applyProtection="1">
      <alignment horizontal="right" vertical="center" wrapText="1"/>
    </xf>
    <xf numFmtId="0" fontId="18" fillId="2" borderId="24" xfId="0" applyFont="1" applyFill="1" applyBorder="1" applyAlignment="1" applyProtection="1">
      <alignment horizontal="right" vertical="center" wrapText="1"/>
    </xf>
    <xf numFmtId="1" fontId="18" fillId="2" borderId="24" xfId="0" applyNumberFormat="1" applyFont="1" applyFill="1" applyBorder="1" applyAlignment="1" applyProtection="1">
      <alignment horizontal="right" vertical="center" wrapText="1"/>
    </xf>
    <xf numFmtId="0" fontId="17" fillId="2" borderId="74" xfId="0" applyFont="1" applyFill="1" applyBorder="1" applyAlignment="1" applyProtection="1">
      <alignment vertical="top" wrapText="1"/>
    </xf>
    <xf numFmtId="0" fontId="17" fillId="2" borderId="30" xfId="0" applyFont="1" applyFill="1" applyBorder="1" applyAlignment="1" applyProtection="1">
      <alignment vertical="top" wrapText="1"/>
    </xf>
    <xf numFmtId="0" fontId="17" fillId="3" borderId="0" xfId="0" applyFont="1" applyFill="1" applyBorder="1" applyAlignment="1" applyProtection="1">
      <alignment horizontal="left" vertical="top" wrapText="1"/>
    </xf>
    <xf numFmtId="0" fontId="17" fillId="3" borderId="23" xfId="0" applyFont="1" applyFill="1" applyBorder="1" applyAlignment="1" applyProtection="1">
      <alignment horizontal="left" vertical="center" wrapText="1"/>
    </xf>
    <xf numFmtId="0" fontId="18" fillId="3" borderId="24" xfId="0" applyFont="1" applyFill="1" applyBorder="1" applyAlignment="1" applyProtection="1">
      <alignment vertical="top" wrapText="1"/>
    </xf>
    <xf numFmtId="0" fontId="17" fillId="3" borderId="24" xfId="0" applyFont="1" applyFill="1" applyBorder="1" applyAlignment="1" applyProtection="1">
      <alignment vertical="top" wrapText="1"/>
    </xf>
    <xf numFmtId="0" fontId="17" fillId="3" borderId="25" xfId="0" applyFont="1" applyFill="1" applyBorder="1" applyAlignment="1" applyProtection="1">
      <alignment vertical="top" wrapText="1"/>
    </xf>
    <xf numFmtId="0" fontId="64" fillId="0" borderId="0" xfId="0" applyFont="1" applyProtection="1"/>
    <xf numFmtId="0" fontId="64" fillId="3" borderId="18" xfId="0" applyFont="1" applyFill="1" applyBorder="1" applyAlignment="1">
      <alignment vertical="center"/>
    </xf>
    <xf numFmtId="0" fontId="64" fillId="3" borderId="19" xfId="0" applyFont="1" applyFill="1" applyBorder="1"/>
    <xf numFmtId="0" fontId="64" fillId="3" borderId="20" xfId="0" applyFont="1" applyFill="1" applyBorder="1"/>
    <xf numFmtId="0" fontId="64" fillId="3" borderId="21" xfId="0" applyFont="1" applyFill="1" applyBorder="1" applyAlignment="1">
      <alignment vertical="center"/>
    </xf>
    <xf numFmtId="0" fontId="64" fillId="3" borderId="0" xfId="0" applyFont="1" applyFill="1" applyBorder="1"/>
    <xf numFmtId="0" fontId="64" fillId="3" borderId="22" xfId="0" applyFont="1" applyFill="1" applyBorder="1"/>
    <xf numFmtId="0" fontId="64" fillId="3" borderId="0" xfId="0" applyFont="1" applyFill="1" applyBorder="1" applyAlignment="1">
      <alignment vertical="center"/>
    </xf>
    <xf numFmtId="0" fontId="64" fillId="3" borderId="21" xfId="0" applyFont="1" applyFill="1" applyBorder="1"/>
    <xf numFmtId="0" fontId="67" fillId="3" borderId="19" xfId="0" applyFont="1" applyFill="1" applyBorder="1" applyAlignment="1">
      <alignment vertical="top" wrapText="1"/>
    </xf>
    <xf numFmtId="0" fontId="67" fillId="3" borderId="20" xfId="0" applyFont="1" applyFill="1" applyBorder="1" applyAlignment="1">
      <alignment vertical="top" wrapText="1"/>
    </xf>
    <xf numFmtId="0" fontId="68" fillId="3" borderId="24" xfId="1" applyFont="1" applyFill="1" applyBorder="1" applyAlignment="1" applyProtection="1">
      <alignment vertical="top" wrapText="1"/>
    </xf>
    <xf numFmtId="0" fontId="68" fillId="3" borderId="25" xfId="1" applyFont="1" applyFill="1" applyBorder="1" applyAlignment="1" applyProtection="1">
      <alignment vertical="top" wrapText="1"/>
    </xf>
    <xf numFmtId="0" fontId="64" fillId="10" borderId="1" xfId="0" applyFont="1" applyFill="1" applyBorder="1" applyProtection="1"/>
    <xf numFmtId="0" fontId="64" fillId="9" borderId="1" xfId="0" applyFont="1" applyFill="1" applyBorder="1" applyProtection="1">
      <protection locked="0"/>
    </xf>
    <xf numFmtId="0" fontId="64" fillId="9" borderId="1" xfId="0" applyFont="1" applyFill="1" applyBorder="1" applyAlignment="1" applyProtection="1">
      <alignment horizontal="left" vertical="top" wrapText="1"/>
      <protection locked="0"/>
    </xf>
    <xf numFmtId="0" fontId="64" fillId="0" borderId="17" xfId="0" applyFont="1" applyBorder="1" applyProtection="1"/>
    <xf numFmtId="0" fontId="69" fillId="11" borderId="55" xfId="0" applyFont="1" applyFill="1" applyBorder="1" applyAlignment="1" applyProtection="1">
      <alignment horizontal="left" vertical="center" wrapText="1"/>
    </xf>
    <xf numFmtId="0" fontId="69" fillId="11" borderId="10" xfId="0" applyFont="1" applyFill="1" applyBorder="1" applyAlignment="1" applyProtection="1">
      <alignment horizontal="left" vertical="center" wrapText="1"/>
    </xf>
    <xf numFmtId="0" fontId="69" fillId="11" borderId="8" xfId="0" applyFont="1" applyFill="1" applyBorder="1" applyAlignment="1" applyProtection="1">
      <alignment horizontal="left" vertical="center" wrapText="1"/>
    </xf>
    <xf numFmtId="0" fontId="71" fillId="0" borderId="9" xfId="0" applyFont="1" applyBorder="1" applyAlignment="1" applyProtection="1">
      <alignment horizontal="left" vertical="center"/>
    </xf>
    <xf numFmtId="0" fontId="72" fillId="8" borderId="10" xfId="4" applyFont="1" applyBorder="1" applyAlignment="1" applyProtection="1">
      <alignment horizontal="center" vertical="center"/>
      <protection locked="0"/>
    </xf>
    <xf numFmtId="0" fontId="73" fillId="8" borderId="10" xfId="4" applyFont="1" applyBorder="1" applyAlignment="1" applyProtection="1">
      <alignment horizontal="center" vertical="center"/>
      <protection locked="0"/>
    </xf>
    <xf numFmtId="0" fontId="73" fillId="8" borderId="6" xfId="4" applyFont="1" applyBorder="1" applyAlignment="1" applyProtection="1">
      <alignment horizontal="center" vertical="center"/>
      <protection locked="0"/>
    </xf>
    <xf numFmtId="0" fontId="71" fillId="0" borderId="58" xfId="0" applyFont="1" applyBorder="1" applyAlignment="1" applyProtection="1">
      <alignment horizontal="left" vertical="center"/>
    </xf>
    <xf numFmtId="0" fontId="73" fillId="12" borderId="10" xfId="4" applyFont="1" applyFill="1" applyBorder="1" applyAlignment="1" applyProtection="1">
      <alignment horizontal="center" vertical="center"/>
      <protection locked="0"/>
    </xf>
    <xf numFmtId="0" fontId="73" fillId="12" borderId="6" xfId="4" applyFont="1" applyFill="1" applyBorder="1" applyAlignment="1" applyProtection="1">
      <alignment horizontal="center" vertical="center"/>
      <protection locked="0"/>
    </xf>
    <xf numFmtId="0" fontId="72" fillId="12" borderId="10" xfId="4" applyFont="1" applyFill="1" applyBorder="1" applyAlignment="1" applyProtection="1">
      <alignment horizontal="center" vertical="center"/>
      <protection locked="0"/>
    </xf>
    <xf numFmtId="0" fontId="74" fillId="0" borderId="10" xfId="0" applyFont="1" applyBorder="1" applyAlignment="1" applyProtection="1">
      <alignment horizontal="left" vertical="center"/>
    </xf>
    <xf numFmtId="10" fontId="73" fillId="8" borderId="10" xfId="4" applyNumberFormat="1" applyFont="1" applyBorder="1" applyAlignment="1" applyProtection="1">
      <alignment horizontal="center" vertical="center"/>
      <protection locked="0"/>
    </xf>
    <xf numFmtId="10" fontId="73" fillId="8" borderId="6" xfId="4" applyNumberFormat="1" applyFont="1" applyBorder="1" applyAlignment="1" applyProtection="1">
      <alignment horizontal="center" vertical="center"/>
      <protection locked="0"/>
    </xf>
    <xf numFmtId="0" fontId="74" fillId="0" borderId="55" xfId="0" applyFont="1" applyBorder="1" applyAlignment="1" applyProtection="1">
      <alignment horizontal="left" vertical="center"/>
    </xf>
    <xf numFmtId="10" fontId="73" fillId="12" borderId="10" xfId="4" applyNumberFormat="1" applyFont="1" applyFill="1" applyBorder="1" applyAlignment="1" applyProtection="1">
      <alignment horizontal="center" vertical="center"/>
      <protection locked="0"/>
    </xf>
    <xf numFmtId="10" fontId="73" fillId="12" borderId="6" xfId="4" applyNumberFormat="1" applyFont="1" applyFill="1" applyBorder="1" applyAlignment="1" applyProtection="1">
      <alignment horizontal="center" vertical="center"/>
      <protection locked="0"/>
    </xf>
    <xf numFmtId="0" fontId="64" fillId="0" borderId="0" xfId="0" applyFont="1" applyAlignment="1" applyProtection="1">
      <alignment horizontal="left"/>
    </xf>
    <xf numFmtId="0" fontId="64" fillId="0" borderId="0" xfId="0" applyFont="1" applyProtection="1">
      <protection locked="0"/>
    </xf>
    <xf numFmtId="0" fontId="69" fillId="11" borderId="59" xfId="0" applyFont="1" applyFill="1" applyBorder="1" applyAlignment="1" applyProtection="1">
      <alignment horizontal="center" vertical="center" wrapText="1"/>
    </xf>
    <xf numFmtId="0" fontId="69" fillId="11" borderId="43" xfId="0" applyFont="1" applyFill="1" applyBorder="1" applyAlignment="1" applyProtection="1">
      <alignment horizontal="center" vertical="center" wrapText="1"/>
    </xf>
    <xf numFmtId="0" fontId="71" fillId="0" borderId="10" xfId="0" applyFont="1" applyFill="1" applyBorder="1" applyAlignment="1" applyProtection="1">
      <alignment vertical="center" wrapText="1"/>
    </xf>
    <xf numFmtId="0" fontId="72" fillId="8" borderId="10" xfId="4" applyFont="1" applyBorder="1" applyAlignment="1" applyProtection="1">
      <alignment wrapText="1"/>
      <protection locked="0"/>
    </xf>
    <xf numFmtId="0" fontId="72" fillId="12" borderId="10" xfId="4" applyFont="1" applyFill="1" applyBorder="1" applyAlignment="1" applyProtection="1">
      <alignment wrapText="1"/>
      <protection locked="0"/>
    </xf>
    <xf numFmtId="0" fontId="75" fillId="2" borderId="10" xfId="0" applyFont="1" applyFill="1" applyBorder="1" applyAlignment="1" applyProtection="1">
      <alignment vertical="center" wrapText="1"/>
    </xf>
    <xf numFmtId="10" fontId="72" fillId="8" borderId="10" xfId="4" applyNumberFormat="1" applyFont="1" applyBorder="1" applyAlignment="1" applyProtection="1">
      <alignment horizontal="center" vertical="center" wrapText="1"/>
      <protection locked="0"/>
    </xf>
    <xf numFmtId="10" fontId="72" fillId="12" borderId="10" xfId="4" applyNumberFormat="1" applyFont="1" applyFill="1" applyBorder="1" applyAlignment="1" applyProtection="1">
      <alignment horizontal="center" vertical="center" wrapText="1"/>
      <protection locked="0"/>
    </xf>
    <xf numFmtId="0" fontId="69" fillId="11" borderId="51" xfId="0" applyFont="1" applyFill="1" applyBorder="1" applyAlignment="1" applyProtection="1">
      <alignment horizontal="center" vertical="center" wrapText="1"/>
    </xf>
    <xf numFmtId="0" fontId="69" fillId="11" borderId="10" xfId="0" applyFont="1" applyFill="1" applyBorder="1" applyAlignment="1" applyProtection="1">
      <alignment horizontal="center" vertical="center" wrapText="1"/>
    </xf>
    <xf numFmtId="0" fontId="69" fillId="11" borderId="6" xfId="0" applyFont="1" applyFill="1" applyBorder="1" applyAlignment="1" applyProtection="1">
      <alignment horizontal="center" vertical="center" wrapText="1"/>
    </xf>
    <xf numFmtId="0" fontId="72" fillId="8" borderId="51" xfId="4" applyFont="1" applyBorder="1" applyAlignment="1" applyProtection="1">
      <alignment vertical="center" wrapText="1"/>
      <protection locked="0"/>
    </xf>
    <xf numFmtId="0" fontId="72" fillId="8" borderId="6" xfId="4" applyFont="1" applyBorder="1" applyAlignment="1" applyProtection="1">
      <alignment horizontal="center" vertical="center"/>
      <protection locked="0"/>
    </xf>
    <xf numFmtId="0" fontId="72" fillId="12" borderId="51" xfId="4" applyFont="1" applyFill="1" applyBorder="1" applyAlignment="1" applyProtection="1">
      <alignment vertical="center" wrapText="1"/>
      <protection locked="0"/>
    </xf>
    <xf numFmtId="0" fontId="72" fillId="12" borderId="6" xfId="4" applyFont="1" applyFill="1" applyBorder="1" applyAlignment="1" applyProtection="1">
      <alignment horizontal="center" vertical="center"/>
      <protection locked="0"/>
    </xf>
    <xf numFmtId="0" fontId="72" fillId="8" borderId="6" xfId="4" applyFont="1" applyBorder="1" applyAlignment="1" applyProtection="1">
      <alignment vertical="center"/>
      <protection locked="0"/>
    </xf>
    <xf numFmtId="0" fontId="72" fillId="12" borderId="6" xfId="4" applyFont="1" applyFill="1" applyBorder="1" applyAlignment="1" applyProtection="1">
      <alignment vertical="center"/>
      <protection locked="0"/>
    </xf>
    <xf numFmtId="0" fontId="72" fillId="8" borderId="34" xfId="4" applyFont="1" applyBorder="1" applyAlignment="1" applyProtection="1">
      <alignment vertical="center"/>
      <protection locked="0"/>
    </xf>
    <xf numFmtId="0" fontId="72" fillId="12" borderId="34" xfId="4" applyFont="1" applyFill="1" applyBorder="1" applyAlignment="1" applyProtection="1">
      <alignment vertical="center"/>
      <protection locked="0"/>
    </xf>
    <xf numFmtId="0" fontId="64" fillId="0" borderId="0" xfId="0" applyFont="1" applyBorder="1" applyAlignment="1" applyProtection="1">
      <alignment wrapText="1"/>
    </xf>
    <xf numFmtId="0" fontId="64" fillId="0" borderId="0" xfId="0" applyFont="1" applyBorder="1" applyProtection="1"/>
    <xf numFmtId="0" fontId="69" fillId="11" borderId="59" xfId="0" applyFont="1" applyFill="1" applyBorder="1" applyAlignment="1" applyProtection="1">
      <alignment horizontal="center" vertical="center"/>
    </xf>
    <xf numFmtId="0" fontId="69" fillId="11" borderId="8" xfId="0" applyFont="1" applyFill="1" applyBorder="1" applyAlignment="1" applyProtection="1">
      <alignment horizontal="center" vertical="center"/>
    </xf>
    <xf numFmtId="0" fontId="69" fillId="11" borderId="55" xfId="0" applyFont="1" applyFill="1" applyBorder="1" applyAlignment="1" applyProtection="1">
      <alignment horizontal="center" vertical="center" wrapText="1"/>
    </xf>
    <xf numFmtId="10" fontId="72" fillId="8" borderId="10" xfId="4" applyNumberFormat="1" applyFont="1" applyBorder="1" applyAlignment="1" applyProtection="1">
      <alignment horizontal="center" vertical="center"/>
      <protection locked="0"/>
    </xf>
    <xf numFmtId="10" fontId="72" fillId="12" borderId="10" xfId="4" applyNumberFormat="1" applyFont="1" applyFill="1" applyBorder="1" applyAlignment="1" applyProtection="1">
      <alignment horizontal="center" vertical="center"/>
      <protection locked="0"/>
    </xf>
    <xf numFmtId="0" fontId="69" fillId="11" borderId="37" xfId="0" applyFont="1" applyFill="1" applyBorder="1" applyAlignment="1" applyProtection="1">
      <alignment horizontal="center" vertical="center" wrapText="1"/>
    </xf>
    <xf numFmtId="0" fontId="69" fillId="11" borderId="29" xfId="0" applyFont="1" applyFill="1" applyBorder="1" applyAlignment="1" applyProtection="1">
      <alignment horizontal="center" vertical="center" wrapText="1"/>
    </xf>
    <xf numFmtId="0" fontId="69" fillId="11" borderId="52" xfId="0" applyFont="1" applyFill="1" applyBorder="1" applyAlignment="1" applyProtection="1">
      <alignment horizontal="center" vertical="center" wrapText="1"/>
    </xf>
    <xf numFmtId="0" fontId="72" fillId="8" borderId="10" xfId="4" applyFont="1" applyBorder="1" applyProtection="1">
      <protection locked="0"/>
    </xf>
    <xf numFmtId="0" fontId="72" fillId="8" borderId="29" xfId="4" applyFont="1" applyBorder="1" applyAlignment="1" applyProtection="1">
      <alignment vertical="center" wrapText="1"/>
      <protection locked="0"/>
    </xf>
    <xf numFmtId="0" fontId="72" fillId="8" borderId="52" xfId="4" applyFont="1" applyBorder="1" applyAlignment="1" applyProtection="1">
      <alignment horizontal="center" vertical="center"/>
      <protection locked="0"/>
    </xf>
    <xf numFmtId="0" fontId="72" fillId="12" borderId="10" xfId="4" applyFont="1" applyFill="1" applyBorder="1" applyProtection="1">
      <protection locked="0"/>
    </xf>
    <xf numFmtId="0" fontId="72" fillId="12" borderId="29" xfId="4" applyFont="1" applyFill="1" applyBorder="1" applyAlignment="1" applyProtection="1">
      <alignment vertical="center" wrapText="1"/>
      <protection locked="0"/>
    </xf>
    <xf numFmtId="0" fontId="72" fillId="12" borderId="52" xfId="4" applyFont="1" applyFill="1" applyBorder="1" applyAlignment="1" applyProtection="1">
      <alignment horizontal="center" vertical="center"/>
      <protection locked="0"/>
    </xf>
    <xf numFmtId="0" fontId="64" fillId="0" borderId="0" xfId="0" applyFont="1" applyBorder="1" applyAlignment="1" applyProtection="1">
      <alignment horizontal="left" wrapText="1"/>
    </xf>
    <xf numFmtId="0" fontId="69" fillId="11" borderId="5" xfId="0" applyFont="1" applyFill="1" applyBorder="1" applyAlignment="1" applyProtection="1">
      <alignment horizontal="center" vertical="center" wrapText="1"/>
    </xf>
    <xf numFmtId="0" fontId="69" fillId="11" borderId="28" xfId="0" applyFont="1" applyFill="1" applyBorder="1" applyAlignment="1" applyProtection="1">
      <alignment horizontal="center" vertical="center"/>
    </xf>
    <xf numFmtId="0" fontId="72" fillId="8" borderId="10" xfId="4" applyFont="1" applyBorder="1" applyAlignment="1" applyProtection="1">
      <alignment vertical="center" wrapText="1"/>
      <protection locked="0"/>
    </xf>
    <xf numFmtId="0" fontId="72" fillId="12" borderId="10" xfId="4" applyFont="1" applyFill="1" applyBorder="1" applyAlignment="1" applyProtection="1">
      <alignment vertical="center" wrapText="1"/>
      <protection locked="0"/>
    </xf>
    <xf numFmtId="0" fontId="72" fillId="8" borderId="55" xfId="4" applyFont="1" applyBorder="1" applyAlignment="1" applyProtection="1">
      <alignment horizontal="center" vertical="center"/>
      <protection locked="0"/>
    </xf>
    <xf numFmtId="0" fontId="72" fillId="12" borderId="55" xfId="4" applyFont="1" applyFill="1" applyBorder="1" applyAlignment="1" applyProtection="1">
      <alignment horizontal="center" vertical="center"/>
      <protection locked="0"/>
    </xf>
    <xf numFmtId="0" fontId="64" fillId="0" borderId="0" xfId="0" applyFont="1" applyBorder="1" applyAlignment="1" applyProtection="1">
      <alignment horizontal="left" vertical="center" wrapText="1"/>
    </xf>
    <xf numFmtId="0" fontId="69" fillId="11" borderId="43" xfId="0" applyFont="1" applyFill="1" applyBorder="1" applyAlignment="1" applyProtection="1">
      <alignment horizontal="center" vertical="center"/>
    </xf>
    <xf numFmtId="0" fontId="72" fillId="8" borderId="6" xfId="4" applyFont="1" applyBorder="1" applyAlignment="1" applyProtection="1">
      <alignment vertical="center" wrapText="1"/>
      <protection locked="0"/>
    </xf>
    <xf numFmtId="0" fontId="72" fillId="12" borderId="29" xfId="4" applyFont="1" applyFill="1" applyBorder="1" applyAlignment="1" applyProtection="1">
      <alignment horizontal="center" vertical="center" wrapText="1"/>
      <protection locked="0"/>
    </xf>
    <xf numFmtId="0" fontId="72" fillId="12" borderId="55" xfId="4" applyFont="1" applyFill="1" applyBorder="1" applyAlignment="1" applyProtection="1">
      <alignment horizontal="center" vertical="center" wrapText="1"/>
      <protection locked="0"/>
    </xf>
    <xf numFmtId="0" fontId="72" fillId="12" borderId="6" xfId="4" applyFont="1" applyFill="1" applyBorder="1" applyAlignment="1" applyProtection="1">
      <alignment vertical="center" wrapText="1"/>
      <protection locked="0"/>
    </xf>
    <xf numFmtId="0" fontId="69" fillId="11" borderId="38" xfId="0" applyFont="1" applyFill="1" applyBorder="1" applyAlignment="1" applyProtection="1">
      <alignment horizontal="center" vertical="center"/>
    </xf>
    <xf numFmtId="0" fontId="69" fillId="11" borderId="9" xfId="0" applyFont="1" applyFill="1" applyBorder="1" applyAlignment="1" applyProtection="1">
      <alignment horizontal="center" vertical="center" wrapText="1"/>
    </xf>
    <xf numFmtId="0" fontId="72" fillId="8" borderId="33" xfId="4" applyFont="1" applyBorder="1" applyAlignment="1" applyProtection="1">
      <protection locked="0"/>
    </xf>
    <xf numFmtId="10" fontId="72" fillId="8" borderId="37" xfId="4" applyNumberFormat="1" applyFont="1" applyBorder="1" applyAlignment="1" applyProtection="1">
      <alignment horizontal="center" vertical="center"/>
      <protection locked="0"/>
    </xf>
    <xf numFmtId="0" fontId="72" fillId="12" borderId="33" xfId="4" applyFont="1" applyFill="1" applyBorder="1" applyAlignment="1" applyProtection="1">
      <protection locked="0"/>
    </xf>
    <xf numFmtId="10" fontId="72" fillId="12" borderId="37" xfId="4" applyNumberFormat="1" applyFont="1" applyFill="1" applyBorder="1" applyAlignment="1" applyProtection="1">
      <alignment horizontal="center" vertical="center"/>
      <protection locked="0"/>
    </xf>
    <xf numFmtId="0" fontId="72" fillId="12" borderId="33" xfId="4" applyFont="1" applyFill="1" applyBorder="1" applyAlignment="1" applyProtection="1">
      <alignment horizontal="center" vertical="center"/>
      <protection locked="0"/>
    </xf>
    <xf numFmtId="0" fontId="69" fillId="11" borderId="29" xfId="0" applyFont="1" applyFill="1" applyBorder="1" applyAlignment="1" applyProtection="1">
      <alignment horizontal="center" vertical="center"/>
    </xf>
    <xf numFmtId="0" fontId="69" fillId="11" borderId="10" xfId="0" applyFont="1" applyFill="1" applyBorder="1" applyAlignment="1" applyProtection="1">
      <alignment horizontal="center" wrapText="1"/>
    </xf>
    <xf numFmtId="0" fontId="69" fillId="11" borderId="6" xfId="0" applyFont="1" applyFill="1" applyBorder="1" applyAlignment="1" applyProtection="1">
      <alignment horizontal="center" wrapText="1"/>
    </xf>
    <xf numFmtId="0" fontId="69" fillId="11" borderId="55" xfId="0" applyFont="1" applyFill="1" applyBorder="1" applyAlignment="1" applyProtection="1">
      <alignment horizontal="center" wrapText="1"/>
    </xf>
    <xf numFmtId="0" fontId="72" fillId="8" borderId="10" xfId="4" applyFont="1" applyBorder="1" applyAlignment="1" applyProtection="1">
      <alignment horizontal="center" vertical="center" wrapText="1"/>
      <protection locked="0"/>
    </xf>
    <xf numFmtId="0" fontId="72" fillId="12" borderId="10" xfId="4" applyFont="1" applyFill="1" applyBorder="1" applyAlignment="1" applyProtection="1">
      <alignment horizontal="center" vertical="center" wrapText="1"/>
      <protection locked="0"/>
    </xf>
    <xf numFmtId="0" fontId="72" fillId="8" borderId="29" xfId="4" applyFont="1" applyBorder="1" applyAlignment="1" applyProtection="1">
      <alignment vertical="center"/>
      <protection locked="0"/>
    </xf>
    <xf numFmtId="0" fontId="72" fillId="12" borderId="55" xfId="4" applyFont="1" applyFill="1" applyBorder="1" applyAlignment="1" applyProtection="1">
      <alignment vertical="center"/>
      <protection locked="0"/>
    </xf>
    <xf numFmtId="0" fontId="12" fillId="0" borderId="0" xfId="0" applyFont="1"/>
    <xf numFmtId="0" fontId="12" fillId="3" borderId="21" xfId="0" applyFont="1" applyFill="1" applyBorder="1"/>
    <xf numFmtId="0" fontId="77" fillId="3" borderId="1" xfId="0" applyFont="1" applyFill="1" applyBorder="1" applyAlignment="1">
      <alignment horizontal="center" vertical="center" wrapText="1"/>
    </xf>
    <xf numFmtId="0" fontId="77" fillId="2" borderId="31" xfId="0" applyFont="1" applyFill="1" applyBorder="1" applyAlignment="1" applyProtection="1">
      <alignment horizontal="center" vertical="center" wrapText="1"/>
    </xf>
    <xf numFmtId="0" fontId="77" fillId="2" borderId="1" xfId="0" applyFont="1" applyFill="1" applyBorder="1" applyAlignment="1" applyProtection="1">
      <alignment horizontal="center" vertical="center" wrapText="1"/>
    </xf>
    <xf numFmtId="0" fontId="77" fillId="2" borderId="16" xfId="0" applyFont="1" applyFill="1" applyBorder="1" applyAlignment="1" applyProtection="1">
      <alignment horizontal="center" vertical="center" wrapText="1"/>
    </xf>
    <xf numFmtId="0" fontId="78" fillId="13" borderId="71" xfId="0" applyFont="1" applyFill="1" applyBorder="1" applyAlignment="1">
      <alignment horizontal="justify" vertical="top" wrapText="1"/>
    </xf>
    <xf numFmtId="0" fontId="78" fillId="13" borderId="70" xfId="0" applyFont="1" applyFill="1" applyBorder="1" applyAlignment="1">
      <alignment horizontal="justify" vertical="top" wrapText="1"/>
    </xf>
    <xf numFmtId="9" fontId="78" fillId="2" borderId="70" xfId="0" applyNumberFormat="1" applyFont="1" applyFill="1" applyBorder="1" applyAlignment="1">
      <alignment horizontal="justify" vertical="top" wrapText="1"/>
    </xf>
    <xf numFmtId="9" fontId="78" fillId="2" borderId="71" xfId="0" applyNumberFormat="1" applyFont="1" applyFill="1" applyBorder="1" applyAlignment="1">
      <alignment horizontal="justify" vertical="top" wrapText="1"/>
    </xf>
    <xf numFmtId="0" fontId="78" fillId="2" borderId="71" xfId="0" applyFont="1" applyFill="1" applyBorder="1" applyAlignment="1">
      <alignment horizontal="justify" vertical="top" wrapText="1"/>
    </xf>
    <xf numFmtId="0" fontId="79" fillId="14" borderId="1" xfId="0" applyFont="1" applyFill="1" applyBorder="1" applyAlignment="1" applyProtection="1">
      <alignment horizontal="center" vertical="center"/>
    </xf>
    <xf numFmtId="0" fontId="12" fillId="14" borderId="10" xfId="0" applyFont="1" applyFill="1" applyBorder="1" applyAlignment="1" applyProtection="1">
      <alignment horizontal="left" vertical="top" wrapText="1"/>
    </xf>
    <xf numFmtId="0" fontId="12" fillId="2" borderId="29" xfId="0" applyFont="1" applyFill="1" applyBorder="1" applyAlignment="1" applyProtection="1">
      <alignment horizontal="left" vertical="top" wrapText="1"/>
    </xf>
    <xf numFmtId="0" fontId="12" fillId="2" borderId="35" xfId="0" applyFont="1" applyFill="1" applyBorder="1" applyAlignment="1" applyProtection="1">
      <alignment horizontal="left" vertical="top" wrapText="1"/>
    </xf>
    <xf numFmtId="0" fontId="13" fillId="2" borderId="10" xfId="0" applyFont="1" applyFill="1" applyBorder="1" applyAlignment="1" applyProtection="1">
      <alignment horizontal="left" vertical="center" wrapText="1"/>
    </xf>
    <xf numFmtId="0" fontId="13" fillId="2" borderId="10" xfId="0" applyFont="1" applyFill="1" applyBorder="1" applyAlignment="1" applyProtection="1">
      <alignment vertical="center" wrapText="1"/>
    </xf>
    <xf numFmtId="0" fontId="12" fillId="2" borderId="57" xfId="0" applyFont="1" applyFill="1" applyBorder="1" applyAlignment="1" applyProtection="1">
      <alignment horizontal="left" vertical="top" wrapText="1"/>
    </xf>
    <xf numFmtId="0" fontId="23" fillId="0" borderId="0" xfId="0" applyFont="1" applyFill="1" applyBorder="1"/>
    <xf numFmtId="0" fontId="23" fillId="0" borderId="10" xfId="0" applyFont="1" applyBorder="1" applyAlignment="1">
      <alignment vertical="top"/>
    </xf>
    <xf numFmtId="0" fontId="23" fillId="0" borderId="10" xfId="0" applyFont="1" applyBorder="1" applyAlignment="1">
      <alignment horizontal="center" vertical="top"/>
    </xf>
    <xf numFmtId="0" fontId="1" fillId="0" borderId="37" xfId="0" applyFont="1" applyFill="1" applyBorder="1" applyAlignment="1" applyProtection="1">
      <alignment vertical="top" wrapText="1"/>
    </xf>
    <xf numFmtId="164" fontId="1" fillId="2" borderId="4" xfId="0" applyNumberFormat="1" applyFont="1" applyFill="1" applyBorder="1" applyAlignment="1" applyProtection="1">
      <alignment horizontal="left"/>
      <protection locked="0"/>
    </xf>
    <xf numFmtId="0" fontId="82" fillId="2" borderId="2" xfId="0" applyFont="1" applyFill="1" applyBorder="1" applyAlignment="1" applyProtection="1">
      <alignment wrapText="1"/>
      <protection locked="0"/>
    </xf>
    <xf numFmtId="0" fontId="83" fillId="0" borderId="26" xfId="1" applyFont="1" applyBorder="1" applyAlignment="1" applyProtection="1"/>
    <xf numFmtId="14" fontId="17" fillId="2" borderId="15" xfId="0" applyNumberFormat="1" applyFont="1" applyFill="1" applyBorder="1" applyAlignment="1" applyProtection="1">
      <alignment horizontal="left"/>
    </xf>
    <xf numFmtId="0" fontId="17" fillId="2" borderId="14" xfId="0" applyFont="1" applyFill="1" applyBorder="1" applyAlignment="1" applyProtection="1">
      <alignment horizontal="left"/>
    </xf>
    <xf numFmtId="0" fontId="18" fillId="3" borderId="21" xfId="0" applyFont="1" applyFill="1" applyBorder="1" applyAlignment="1" applyProtection="1">
      <alignment horizontal="right" wrapText="1"/>
    </xf>
    <xf numFmtId="0" fontId="18" fillId="3" borderId="22" xfId="0" applyFont="1" applyFill="1" applyBorder="1" applyAlignment="1" applyProtection="1">
      <alignment horizontal="right" wrapText="1"/>
    </xf>
    <xf numFmtId="0" fontId="18" fillId="3" borderId="0" xfId="0" applyFont="1" applyFill="1" applyBorder="1" applyAlignment="1" applyProtection="1">
      <alignment horizontal="right" wrapText="1"/>
    </xf>
    <xf numFmtId="0" fontId="18" fillId="3" borderId="21" xfId="0" applyFont="1" applyFill="1" applyBorder="1" applyAlignment="1" applyProtection="1">
      <alignment horizontal="right" vertical="top" wrapText="1"/>
    </xf>
    <xf numFmtId="0" fontId="18" fillId="3" borderId="22" xfId="0" applyFont="1" applyFill="1" applyBorder="1" applyAlignment="1" applyProtection="1">
      <alignment horizontal="right" vertical="top" wrapText="1"/>
    </xf>
    <xf numFmtId="0" fontId="17" fillId="0" borderId="24" xfId="0" applyFont="1" applyFill="1" applyBorder="1" applyAlignment="1" applyProtection="1">
      <alignment vertical="top" wrapText="1"/>
    </xf>
    <xf numFmtId="0" fontId="38" fillId="0" borderId="10" xfId="0" applyFont="1" applyBorder="1" applyAlignment="1">
      <alignment horizontal="left" vertical="top" wrapText="1"/>
    </xf>
    <xf numFmtId="0" fontId="43" fillId="0" borderId="9" xfId="0" applyFont="1" applyBorder="1" applyAlignment="1">
      <alignment horizontal="left" vertical="top" wrapText="1"/>
    </xf>
    <xf numFmtId="0" fontId="43" fillId="0" borderId="10" xfId="0" applyFont="1" applyBorder="1" applyAlignment="1">
      <alignment horizontal="left" vertical="top" wrapText="1"/>
    </xf>
    <xf numFmtId="0" fontId="59" fillId="0" borderId="10" xfId="0" applyFont="1" applyBorder="1" applyAlignment="1">
      <alignment horizontal="left"/>
    </xf>
    <xf numFmtId="0" fontId="38" fillId="0" borderId="10" xfId="0" applyFont="1" applyBorder="1" applyAlignment="1">
      <alignment vertical="top" wrapText="1"/>
    </xf>
    <xf numFmtId="3" fontId="17" fillId="2" borderId="42" xfId="0" applyNumberFormat="1" applyFont="1" applyFill="1" applyBorder="1" applyAlignment="1" applyProtection="1">
      <alignment horizontal="center" vertical="top" wrapText="1"/>
      <protection locked="0"/>
    </xf>
    <xf numFmtId="3" fontId="17" fillId="2" borderId="16" xfId="0" applyNumberFormat="1" applyFont="1" applyFill="1" applyBorder="1" applyAlignment="1" applyProtection="1">
      <alignment horizontal="center" vertical="top" wrapText="1"/>
      <protection locked="0"/>
    </xf>
    <xf numFmtId="0" fontId="59" fillId="0" borderId="10" xfId="0" applyFont="1" applyBorder="1" applyAlignment="1">
      <alignment horizontal="center" vertical="top"/>
    </xf>
    <xf numFmtId="3" fontId="17" fillId="2" borderId="10" xfId="0" applyNumberFormat="1" applyFont="1" applyFill="1" applyBorder="1" applyAlignment="1" applyProtection="1">
      <alignment horizontal="center"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8"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8" fillId="3" borderId="24" xfId="0" applyFont="1" applyFill="1" applyBorder="1" applyAlignment="1" applyProtection="1">
      <alignment horizontal="left" vertical="center" wrapText="1"/>
    </xf>
    <xf numFmtId="0" fontId="21" fillId="2" borderId="42" xfId="0" applyFont="1" applyFill="1" applyBorder="1" applyAlignment="1" applyProtection="1">
      <alignment horizontal="center"/>
    </xf>
    <xf numFmtId="0" fontId="21" fillId="2" borderId="16" xfId="0" applyFont="1" applyFill="1" applyBorder="1" applyAlignment="1" applyProtection="1">
      <alignment horizontal="center"/>
    </xf>
    <xf numFmtId="0" fontId="21" fillId="2" borderId="30" xfId="0" applyFont="1" applyFill="1" applyBorder="1" applyAlignment="1" applyProtection="1">
      <alignment horizontal="center"/>
    </xf>
    <xf numFmtId="0" fontId="63" fillId="3" borderId="0" xfId="0" applyFont="1" applyFill="1" applyBorder="1" applyAlignment="1" applyProtection="1">
      <alignment vertical="top" wrapText="1"/>
    </xf>
    <xf numFmtId="0" fontId="18" fillId="2" borderId="42" xfId="0" applyFont="1" applyFill="1" applyBorder="1" applyAlignment="1" applyProtection="1">
      <alignment horizontal="center" vertical="top" wrapText="1"/>
    </xf>
    <xf numFmtId="0" fontId="18" fillId="2" borderId="16" xfId="0" applyFont="1" applyFill="1" applyBorder="1" applyAlignment="1" applyProtection="1">
      <alignment horizontal="center" vertical="top" wrapText="1"/>
    </xf>
    <xf numFmtId="0" fontId="18" fillId="2" borderId="30" xfId="0" applyFont="1" applyFill="1" applyBorder="1" applyAlignment="1" applyProtection="1">
      <alignment horizontal="center" vertical="top" wrapText="1"/>
    </xf>
    <xf numFmtId="0" fontId="57" fillId="3" borderId="0" xfId="0" applyFont="1" applyFill="1" applyBorder="1" applyAlignment="1" applyProtection="1">
      <alignment horizontal="center"/>
    </xf>
    <xf numFmtId="0" fontId="57" fillId="3" borderId="21" xfId="0" applyFont="1" applyFill="1" applyBorder="1" applyAlignment="1" applyProtection="1">
      <alignment horizontal="center" wrapText="1"/>
    </xf>
    <xf numFmtId="0" fontId="57" fillId="3" borderId="0" xfId="0" applyFont="1" applyFill="1" applyBorder="1" applyAlignment="1" applyProtection="1">
      <alignment horizontal="center" wrapText="1"/>
    </xf>
    <xf numFmtId="0" fontId="50" fillId="3" borderId="0" xfId="0" applyFont="1" applyFill="1" applyBorder="1" applyAlignment="1" applyProtection="1">
      <alignment horizontal="left" vertical="center" wrapText="1"/>
    </xf>
    <xf numFmtId="3" fontId="17" fillId="0" borderId="42" xfId="0" applyNumberFormat="1" applyFont="1" applyFill="1" applyBorder="1" applyAlignment="1" applyProtection="1">
      <alignment horizontal="center" vertical="top" wrapText="1"/>
      <protection locked="0"/>
    </xf>
    <xf numFmtId="3" fontId="17" fillId="0" borderId="16" xfId="0" applyNumberFormat="1" applyFont="1" applyFill="1" applyBorder="1" applyAlignment="1" applyProtection="1">
      <alignment horizontal="center" vertical="top" wrapText="1"/>
      <protection locked="0"/>
    </xf>
    <xf numFmtId="3" fontId="17" fillId="0" borderId="30" xfId="0" applyNumberFormat="1" applyFont="1" applyFill="1" applyBorder="1" applyAlignment="1" applyProtection="1">
      <alignment horizontal="center" vertical="top" wrapText="1"/>
      <protection locked="0"/>
    </xf>
    <xf numFmtId="0" fontId="50" fillId="3" borderId="0" xfId="0" applyFont="1" applyFill="1" applyBorder="1" applyAlignment="1" applyProtection="1">
      <alignment horizontal="left" vertical="top" wrapText="1"/>
    </xf>
    <xf numFmtId="0" fontId="18" fillId="2" borderId="42" xfId="0" applyFont="1" applyFill="1" applyBorder="1" applyAlignment="1" applyProtection="1">
      <alignment horizontal="center" vertical="top" wrapText="1"/>
      <protection locked="0"/>
    </xf>
    <xf numFmtId="0" fontId="18" fillId="2" borderId="16" xfId="0" applyFont="1" applyFill="1" applyBorder="1" applyAlignment="1" applyProtection="1">
      <alignment horizontal="center" vertical="top" wrapText="1"/>
      <protection locked="0"/>
    </xf>
    <xf numFmtId="0" fontId="18" fillId="2" borderId="30" xfId="0" applyFont="1" applyFill="1" applyBorder="1" applyAlignment="1" applyProtection="1">
      <alignment horizontal="center" vertical="top" wrapText="1"/>
      <protection locked="0"/>
    </xf>
    <xf numFmtId="3" fontId="18" fillId="2" borderId="42" xfId="0" applyNumberFormat="1" applyFont="1" applyFill="1" applyBorder="1" applyAlignment="1" applyProtection="1">
      <alignment horizontal="center" vertical="top" wrapText="1"/>
      <protection locked="0"/>
    </xf>
    <xf numFmtId="3" fontId="18" fillId="2" borderId="16" xfId="0" applyNumberFormat="1" applyFont="1" applyFill="1" applyBorder="1" applyAlignment="1" applyProtection="1">
      <alignment horizontal="center" vertical="top" wrapText="1"/>
      <protection locked="0"/>
    </xf>
    <xf numFmtId="3" fontId="18" fillId="2" borderId="30" xfId="0" applyNumberFormat="1" applyFont="1" applyFill="1" applyBorder="1" applyAlignment="1" applyProtection="1">
      <alignment horizontal="center" vertical="top" wrapText="1"/>
      <protection locked="0"/>
    </xf>
    <xf numFmtId="0" fontId="17" fillId="2" borderId="42" xfId="0" applyFont="1" applyFill="1" applyBorder="1" applyAlignment="1" applyProtection="1">
      <alignment horizontal="center" vertical="top" wrapText="1"/>
      <protection locked="0"/>
    </xf>
    <xf numFmtId="0" fontId="17" fillId="2" borderId="16" xfId="0" applyFont="1" applyFill="1" applyBorder="1" applyAlignment="1" applyProtection="1">
      <alignment horizontal="center" vertical="top" wrapText="1"/>
      <protection locked="0"/>
    </xf>
    <xf numFmtId="0" fontId="17" fillId="2" borderId="24" xfId="0" applyFont="1" applyFill="1" applyBorder="1" applyAlignment="1" applyProtection="1">
      <alignment horizontal="center" vertical="top" wrapText="1"/>
      <protection locked="0"/>
    </xf>
    <xf numFmtId="0" fontId="17" fillId="2" borderId="25" xfId="0" applyFont="1" applyFill="1" applyBorder="1" applyAlignment="1" applyProtection="1">
      <alignment horizontal="center" vertical="top" wrapText="1"/>
      <protection locked="0"/>
    </xf>
    <xf numFmtId="49" fontId="12" fillId="3" borderId="22" xfId="0" applyNumberFormat="1" applyFont="1" applyFill="1" applyBorder="1" applyAlignment="1">
      <alignment horizontal="left" vertical="top" wrapText="1"/>
    </xf>
    <xf numFmtId="0" fontId="12" fillId="2" borderId="15" xfId="0" applyFont="1" applyFill="1" applyBorder="1" applyAlignment="1" applyProtection="1">
      <alignment horizontal="center" vertical="top" wrapText="1"/>
    </xf>
    <xf numFmtId="0" fontId="12" fillId="2" borderId="26" xfId="0" applyFont="1" applyFill="1" applyBorder="1" applyAlignment="1" applyProtection="1">
      <alignment horizontal="center" vertical="top" wrapText="1"/>
    </xf>
    <xf numFmtId="0" fontId="12" fillId="2" borderId="27" xfId="0" applyFont="1" applyFill="1" applyBorder="1" applyAlignment="1" applyProtection="1">
      <alignment horizontal="center" vertical="top" wrapText="1"/>
    </xf>
    <xf numFmtId="0" fontId="12" fillId="2" borderId="35" xfId="0" applyFont="1" applyFill="1" applyBorder="1" applyAlignment="1" applyProtection="1">
      <alignment horizontal="center" vertical="top" wrapText="1"/>
    </xf>
    <xf numFmtId="0" fontId="12" fillId="2" borderId="40" xfId="0" applyFont="1" applyFill="1" applyBorder="1" applyAlignment="1" applyProtection="1">
      <alignment horizontal="center" vertical="top" wrapText="1"/>
    </xf>
    <xf numFmtId="0" fontId="12" fillId="2" borderId="41" xfId="0" applyFont="1" applyFill="1" applyBorder="1" applyAlignment="1" applyProtection="1">
      <alignment horizontal="center" vertical="top" wrapText="1"/>
    </xf>
    <xf numFmtId="0" fontId="12" fillId="2" borderId="36" xfId="0" applyFont="1" applyFill="1" applyBorder="1" applyAlignment="1" applyProtection="1">
      <alignment horizontal="center" vertical="top" wrapText="1"/>
    </xf>
    <xf numFmtId="0" fontId="12" fillId="2" borderId="73" xfId="0" applyFont="1" applyFill="1" applyBorder="1" applyAlignment="1" applyProtection="1">
      <alignment horizontal="center" vertical="top" wrapText="1"/>
    </xf>
    <xf numFmtId="0" fontId="12" fillId="2" borderId="74" xfId="0" applyFont="1" applyFill="1" applyBorder="1" applyAlignment="1" applyProtection="1">
      <alignment horizontal="center" vertical="top" wrapText="1"/>
    </xf>
    <xf numFmtId="0" fontId="12" fillId="2" borderId="35" xfId="0" applyFont="1" applyFill="1" applyBorder="1" applyAlignment="1" applyProtection="1">
      <alignment horizontal="left" vertical="top" wrapText="1"/>
    </xf>
    <xf numFmtId="0" fontId="12" fillId="2" borderId="40" xfId="0" applyFont="1" applyFill="1" applyBorder="1" applyAlignment="1" applyProtection="1">
      <alignment horizontal="left" vertical="top" wrapText="1"/>
    </xf>
    <xf numFmtId="0" fontId="12" fillId="2" borderId="41" xfId="0" applyFont="1" applyFill="1" applyBorder="1" applyAlignment="1" applyProtection="1">
      <alignment horizontal="left" vertical="top" wrapText="1"/>
    </xf>
    <xf numFmtId="0" fontId="12" fillId="2" borderId="36" xfId="0" applyFont="1" applyFill="1" applyBorder="1" applyAlignment="1" applyProtection="1">
      <alignment horizontal="left" vertical="top" wrapText="1"/>
    </xf>
    <xf numFmtId="0" fontId="12" fillId="2" borderId="73" xfId="0" applyFont="1" applyFill="1" applyBorder="1" applyAlignment="1" applyProtection="1">
      <alignment horizontal="left" vertical="top" wrapText="1"/>
    </xf>
    <xf numFmtId="0" fontId="12" fillId="2" borderId="74" xfId="0" applyFont="1" applyFill="1" applyBorder="1" applyAlignment="1" applyProtection="1">
      <alignment horizontal="left" vertical="top" wrapText="1"/>
    </xf>
    <xf numFmtId="0" fontId="12" fillId="2" borderId="18" xfId="0" applyFont="1" applyFill="1" applyBorder="1" applyAlignment="1" applyProtection="1">
      <alignment horizontal="center" vertical="top" wrapText="1"/>
    </xf>
    <xf numFmtId="0" fontId="12" fillId="2" borderId="19" xfId="0" applyFont="1" applyFill="1" applyBorder="1" applyAlignment="1" applyProtection="1">
      <alignment horizontal="center" vertical="top" wrapText="1"/>
    </xf>
    <xf numFmtId="0" fontId="12" fillId="2" borderId="77" xfId="0" applyFont="1" applyFill="1" applyBorder="1" applyAlignment="1" applyProtection="1">
      <alignment horizontal="center" vertical="top" wrapText="1"/>
    </xf>
    <xf numFmtId="0" fontId="12" fillId="2" borderId="21" xfId="0" applyFont="1" applyFill="1" applyBorder="1" applyAlignment="1" applyProtection="1">
      <alignment horizontal="center" vertical="top" wrapText="1"/>
    </xf>
    <xf numFmtId="0" fontId="12" fillId="2" borderId="0" xfId="0" applyFont="1" applyFill="1" applyBorder="1" applyAlignment="1" applyProtection="1">
      <alignment horizontal="center" vertical="top" wrapText="1"/>
    </xf>
    <xf numFmtId="0" fontId="12" fillId="2" borderId="57" xfId="0" applyFont="1" applyFill="1" applyBorder="1" applyAlignment="1" applyProtection="1">
      <alignment horizontal="center" vertical="top" wrapText="1"/>
    </xf>
    <xf numFmtId="0" fontId="12" fillId="2" borderId="23" xfId="0" applyFont="1" applyFill="1" applyBorder="1" applyAlignment="1" applyProtection="1">
      <alignment horizontal="center" vertical="top" wrapText="1"/>
    </xf>
    <xf numFmtId="0" fontId="12" fillId="2" borderId="24" xfId="0" applyFont="1" applyFill="1" applyBorder="1" applyAlignment="1" applyProtection="1">
      <alignment horizontal="center" vertical="top" wrapText="1"/>
    </xf>
    <xf numFmtId="0" fontId="12" fillId="2" borderId="78" xfId="0" applyFont="1" applyFill="1" applyBorder="1" applyAlignment="1" applyProtection="1">
      <alignment horizontal="center" vertical="top" wrapText="1"/>
    </xf>
    <xf numFmtId="0" fontId="11" fillId="2" borderId="42" xfId="0" applyFont="1" applyFill="1" applyBorder="1" applyAlignment="1" applyProtection="1">
      <alignment horizontal="center" wrapText="1"/>
    </xf>
    <xf numFmtId="0" fontId="11" fillId="2" borderId="16" xfId="0" applyFont="1" applyFill="1" applyBorder="1" applyAlignment="1" applyProtection="1">
      <alignment horizontal="center"/>
    </xf>
    <xf numFmtId="0" fontId="11" fillId="2" borderId="30" xfId="0" applyFont="1" applyFill="1" applyBorder="1" applyAlignment="1" applyProtection="1">
      <alignment horizontal="center"/>
    </xf>
    <xf numFmtId="0" fontId="9"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top" wrapText="1"/>
    </xf>
    <xf numFmtId="0" fontId="12" fillId="3" borderId="21"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21" fillId="3" borderId="0" xfId="0" applyFont="1" applyFill="1" applyBorder="1" applyAlignment="1" applyProtection="1">
      <alignment horizontal="left"/>
    </xf>
    <xf numFmtId="0" fontId="13" fillId="3" borderId="0" xfId="0" applyFont="1" applyFill="1" applyBorder="1" applyAlignment="1" applyProtection="1">
      <alignment horizontal="left"/>
    </xf>
    <xf numFmtId="0" fontId="13" fillId="3" borderId="22" xfId="0" applyFont="1" applyFill="1" applyBorder="1" applyAlignment="1" applyProtection="1">
      <alignment horizontal="left"/>
    </xf>
    <xf numFmtId="0" fontId="48" fillId="0" borderId="79" xfId="0" applyFont="1" applyBorder="1" applyAlignment="1">
      <alignment horizontal="center"/>
    </xf>
    <xf numFmtId="0" fontId="9" fillId="3" borderId="0" xfId="0" applyFont="1" applyFill="1" applyBorder="1" applyAlignment="1" applyProtection="1">
      <alignment horizontal="left" vertical="top" wrapText="1"/>
    </xf>
    <xf numFmtId="0" fontId="13" fillId="2" borderId="31"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12" fillId="2" borderId="42" xfId="0" applyFont="1" applyFill="1" applyBorder="1" applyAlignment="1" applyProtection="1">
      <alignment horizontal="left" vertical="top" wrapText="1"/>
    </xf>
    <xf numFmtId="0" fontId="12" fillId="2" borderId="30" xfId="0" applyFont="1" applyFill="1" applyBorder="1" applyAlignment="1" applyProtection="1">
      <alignment horizontal="left" vertical="top" wrapText="1"/>
    </xf>
    <xf numFmtId="0" fontId="12" fillId="2" borderId="66" xfId="0" applyFont="1" applyFill="1" applyBorder="1" applyAlignment="1" applyProtection="1">
      <alignment horizontal="left" vertical="top" wrapText="1"/>
    </xf>
    <xf numFmtId="0" fontId="31" fillId="3" borderId="0" xfId="0" applyFont="1" applyFill="1" applyAlignment="1">
      <alignment horizontal="left" vertical="top" wrapText="1"/>
    </xf>
    <xf numFmtId="0" fontId="31" fillId="3" borderId="0" xfId="0" applyFont="1" applyFill="1" applyAlignment="1">
      <alignment horizontal="left"/>
    </xf>
    <xf numFmtId="0" fontId="32" fillId="3" borderId="0" xfId="0" applyFont="1" applyFill="1" applyAlignment="1">
      <alignment horizontal="left"/>
    </xf>
    <xf numFmtId="0" fontId="12" fillId="3" borderId="0" xfId="0" applyFont="1" applyFill="1" applyBorder="1" applyAlignment="1" applyProtection="1">
      <alignment horizontal="left" vertical="top" wrapText="1"/>
    </xf>
    <xf numFmtId="0" fontId="12" fillId="2" borderId="47" xfId="0" applyFont="1" applyFill="1" applyBorder="1" applyAlignment="1" applyProtection="1">
      <alignment horizontal="left" vertical="top" wrapText="1"/>
    </xf>
    <xf numFmtId="0" fontId="12" fillId="2" borderId="49" xfId="0" applyFont="1" applyFill="1" applyBorder="1" applyAlignment="1" applyProtection="1">
      <alignment horizontal="left" vertical="top" wrapText="1"/>
    </xf>
    <xf numFmtId="0" fontId="11" fillId="2" borderId="42" xfId="0" applyFont="1" applyFill="1" applyBorder="1" applyAlignment="1" applyProtection="1">
      <alignment horizontal="center"/>
    </xf>
    <xf numFmtId="0" fontId="6" fillId="0" borderId="0" xfId="0" applyFont="1" applyFill="1" applyBorder="1" applyAlignment="1" applyProtection="1">
      <alignment vertical="top" wrapText="1"/>
    </xf>
    <xf numFmtId="0" fontId="12" fillId="2" borderId="16" xfId="0" applyFont="1" applyFill="1" applyBorder="1" applyAlignment="1" applyProtection="1">
      <alignment horizontal="left" vertical="top" wrapText="1"/>
    </xf>
    <xf numFmtId="3" fontId="5" fillId="0" borderId="0" xfId="0" applyNumberFormat="1" applyFont="1" applyFill="1" applyBorder="1" applyAlignment="1" applyProtection="1">
      <alignment vertical="top" wrapText="1"/>
      <protection locked="0"/>
    </xf>
    <xf numFmtId="0" fontId="5" fillId="0" borderId="0" xfId="0" applyFont="1" applyFill="1" applyBorder="1" applyAlignment="1" applyProtection="1">
      <alignment vertical="top" wrapText="1"/>
    </xf>
    <xf numFmtId="0" fontId="12" fillId="3" borderId="0" xfId="0" applyFont="1" applyFill="1" applyBorder="1" applyAlignment="1" applyProtection="1">
      <alignment horizontal="center"/>
    </xf>
    <xf numFmtId="0" fontId="5"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6" fillId="0" borderId="0" xfId="0" applyFont="1" applyFill="1" applyBorder="1" applyAlignment="1" applyProtection="1">
      <alignment horizontal="center" vertical="top" wrapText="1"/>
    </xf>
    <xf numFmtId="0" fontId="1" fillId="2" borderId="42"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9" fillId="3" borderId="19" xfId="0" applyFont="1" applyFill="1" applyBorder="1" applyAlignment="1" applyProtection="1">
      <alignment horizontal="center" wrapText="1"/>
    </xf>
    <xf numFmtId="0" fontId="38" fillId="0" borderId="42" xfId="0" applyFont="1" applyBorder="1" applyAlignment="1">
      <alignment horizontal="left" vertical="top" wrapText="1"/>
    </xf>
    <xf numFmtId="0" fontId="38" fillId="0" borderId="30" xfId="0" applyFont="1" applyBorder="1" applyAlignment="1">
      <alignment horizontal="left" vertical="top" wrapText="1"/>
    </xf>
    <xf numFmtId="0" fontId="2" fillId="3" borderId="24" xfId="0" applyFont="1" applyFill="1" applyBorder="1" applyAlignment="1" applyProtection="1">
      <alignment horizontal="center" vertic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22" fillId="2" borderId="42" xfId="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2" fillId="2" borderId="44" xfId="0" applyFont="1" applyFill="1" applyBorder="1" applyAlignment="1" applyProtection="1">
      <alignment horizontal="left" vertical="center" wrapText="1"/>
    </xf>
    <xf numFmtId="0" fontId="12" fillId="2" borderId="45"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12" fillId="2" borderId="52"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9" fillId="0" borderId="42" xfId="0" applyFont="1" applyFill="1" applyBorder="1" applyAlignment="1" applyProtection="1">
      <alignment horizontal="left" vertical="center" wrapText="1"/>
    </xf>
    <xf numFmtId="0" fontId="9" fillId="0" borderId="16" xfId="0" applyFont="1" applyFill="1" applyBorder="1" applyAlignment="1" applyProtection="1">
      <alignment horizontal="left" vertical="center" wrapText="1"/>
    </xf>
    <xf numFmtId="0" fontId="9" fillId="0" borderId="30" xfId="0" applyFont="1" applyFill="1" applyBorder="1" applyAlignment="1" applyProtection="1">
      <alignment horizontal="left" vertical="center" wrapText="1"/>
    </xf>
    <xf numFmtId="0" fontId="1" fillId="2" borderId="18"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 fillId="2" borderId="23"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1" fillId="2" borderId="23" xfId="0" applyFont="1" applyFill="1" applyBorder="1" applyAlignment="1" applyProtection="1">
      <alignment horizontal="center"/>
      <protection locked="0"/>
    </xf>
    <xf numFmtId="0" fontId="1" fillId="2" borderId="24"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42" xfId="0" applyFont="1" applyFill="1" applyBorder="1" applyAlignment="1" applyProtection="1">
      <alignment horizontal="center"/>
      <protection locked="0"/>
    </xf>
    <xf numFmtId="0" fontId="9" fillId="0" borderId="18" xfId="0" applyFont="1" applyFill="1" applyBorder="1" applyAlignment="1" applyProtection="1">
      <alignment horizontal="left" vertical="center" wrapText="1"/>
    </xf>
    <xf numFmtId="0" fontId="9" fillId="0" borderId="19"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xf>
    <xf numFmtId="0" fontId="9" fillId="0" borderId="23" xfId="0" applyFont="1" applyFill="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12" fillId="0" borderId="16" xfId="0" applyFont="1" applyBorder="1"/>
    <xf numFmtId="0" fontId="12" fillId="0" borderId="30" xfId="0" applyFont="1" applyBorder="1"/>
    <xf numFmtId="0" fontId="9" fillId="3" borderId="19" xfId="0" applyFont="1" applyFill="1" applyBorder="1" applyAlignment="1">
      <alignment horizontal="center"/>
    </xf>
    <xf numFmtId="0" fontId="9" fillId="3" borderId="0" xfId="0" applyFont="1" applyFill="1" applyBorder="1" applyAlignment="1" applyProtection="1">
      <alignment horizontal="center" wrapText="1"/>
    </xf>
    <xf numFmtId="0" fontId="77" fillId="13" borderId="72" xfId="0" applyFont="1" applyFill="1" applyBorder="1" applyAlignment="1">
      <alignment horizontal="left" vertical="top" wrapText="1"/>
    </xf>
    <xf numFmtId="0" fontId="77" fillId="13" borderId="68" xfId="0" applyFont="1" applyFill="1" applyBorder="1" applyAlignment="1">
      <alignment horizontal="left" vertical="top" wrapText="1"/>
    </xf>
    <xf numFmtId="0" fontId="77" fillId="13" borderId="69" xfId="0" applyFont="1" applyFill="1" applyBorder="1" applyAlignment="1">
      <alignment horizontal="left" vertical="top" wrapText="1"/>
    </xf>
    <xf numFmtId="0" fontId="78" fillId="13" borderId="72" xfId="0" applyFont="1" applyFill="1" applyBorder="1" applyAlignment="1">
      <alignment horizontal="justify" vertical="top" wrapText="1"/>
    </xf>
    <xf numFmtId="0" fontId="78" fillId="13" borderId="68" xfId="0" applyFont="1" applyFill="1" applyBorder="1" applyAlignment="1">
      <alignment horizontal="justify" vertical="top" wrapText="1"/>
    </xf>
    <xf numFmtId="0" fontId="78" fillId="13" borderId="69" xfId="0" applyFont="1" applyFill="1" applyBorder="1" applyAlignment="1">
      <alignment horizontal="justify" vertical="top" wrapText="1"/>
    </xf>
    <xf numFmtId="0" fontId="77" fillId="13" borderId="67" xfId="0" applyFont="1" applyFill="1" applyBorder="1" applyAlignment="1">
      <alignment horizontal="left" vertical="top" wrapText="1"/>
    </xf>
    <xf numFmtId="0" fontId="78" fillId="13" borderId="67" xfId="0" applyFont="1" applyFill="1" applyBorder="1" applyAlignment="1">
      <alignment horizontal="justify" vertical="top" wrapText="1"/>
    </xf>
    <xf numFmtId="9" fontId="78" fillId="2" borderId="67" xfId="0" applyNumberFormat="1" applyFont="1" applyFill="1" applyBorder="1" applyAlignment="1">
      <alignment horizontal="justify" vertical="top" wrapText="1"/>
    </xf>
    <xf numFmtId="0" fontId="78" fillId="2" borderId="69" xfId="0" applyFont="1" applyFill="1" applyBorder="1" applyAlignment="1">
      <alignment horizontal="justify" vertical="top" wrapText="1"/>
    </xf>
    <xf numFmtId="0" fontId="78" fillId="2" borderId="67" xfId="0" applyFont="1" applyFill="1" applyBorder="1" applyAlignment="1">
      <alignment horizontal="justify" vertical="top" wrapText="1"/>
    </xf>
    <xf numFmtId="0" fontId="77" fillId="13" borderId="67" xfId="0" applyFont="1" applyFill="1" applyBorder="1" applyAlignment="1">
      <alignment vertical="top" wrapText="1"/>
    </xf>
    <xf numFmtId="0" fontId="77" fillId="13" borderId="69" xfId="0" applyFont="1" applyFill="1" applyBorder="1" applyAlignment="1">
      <alignment vertical="top" wrapText="1"/>
    </xf>
    <xf numFmtId="0" fontId="9" fillId="3" borderId="24" xfId="0" applyFont="1" applyFill="1" applyBorder="1" applyAlignment="1" applyProtection="1">
      <alignment horizontal="left" vertical="center" wrapText="1"/>
    </xf>
    <xf numFmtId="0" fontId="77" fillId="2" borderId="67" xfId="0" applyFont="1" applyFill="1" applyBorder="1" applyAlignment="1">
      <alignment horizontal="left" vertical="top" wrapText="1"/>
    </xf>
    <xf numFmtId="0" fontId="77" fillId="2" borderId="69" xfId="0" applyFont="1" applyFill="1" applyBorder="1" applyAlignment="1">
      <alignment horizontal="left" vertical="top" wrapText="1"/>
    </xf>
    <xf numFmtId="0" fontId="33" fillId="4" borderId="1" xfId="0" applyFont="1" applyFill="1" applyBorder="1" applyAlignment="1">
      <alignment horizontal="center"/>
    </xf>
    <xf numFmtId="0" fontId="27" fillId="0" borderId="42" xfId="0" applyFont="1" applyFill="1" applyBorder="1" applyAlignment="1">
      <alignment horizontal="center"/>
    </xf>
    <xf numFmtId="0" fontId="27" fillId="0" borderId="53" xfId="0" applyFont="1" applyFill="1" applyBorder="1" applyAlignment="1">
      <alignment horizontal="center"/>
    </xf>
    <xf numFmtId="0" fontId="29" fillId="3" borderId="24" xfId="0" applyFont="1" applyFill="1" applyBorder="1"/>
    <xf numFmtId="0" fontId="69" fillId="0" borderId="0" xfId="0" applyFont="1" applyAlignment="1" applyProtection="1">
      <alignment horizontal="left"/>
    </xf>
    <xf numFmtId="0" fontId="64" fillId="10" borderId="42" xfId="0" applyFont="1" applyFill="1" applyBorder="1" applyAlignment="1" applyProtection="1">
      <alignment horizontal="center" vertical="center"/>
    </xf>
    <xf numFmtId="0" fontId="64" fillId="10" borderId="16" xfId="0" applyFont="1" applyFill="1" applyBorder="1" applyAlignment="1" applyProtection="1">
      <alignment horizontal="center" vertical="center"/>
    </xf>
    <xf numFmtId="0" fontId="64" fillId="10" borderId="30" xfId="0" applyFont="1" applyFill="1" applyBorder="1" applyAlignment="1" applyProtection="1">
      <alignment horizontal="center" vertical="center"/>
    </xf>
    <xf numFmtId="0" fontId="64" fillId="2" borderId="37" xfId="0"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64" fillId="2" borderId="59" xfId="0" applyFont="1" applyFill="1" applyBorder="1" applyAlignment="1" applyProtection="1">
      <alignment horizontal="left" vertical="center" wrapText="1"/>
    </xf>
    <xf numFmtId="0" fontId="64" fillId="2" borderId="54" xfId="0" applyFont="1" applyFill="1" applyBorder="1" applyAlignment="1" applyProtection="1">
      <alignment horizontal="left" vertical="center" wrapText="1"/>
    </xf>
    <xf numFmtId="0" fontId="64" fillId="2" borderId="57" xfId="0" applyFont="1" applyFill="1" applyBorder="1" applyAlignment="1" applyProtection="1">
      <alignment horizontal="left" vertical="center" wrapText="1"/>
    </xf>
    <xf numFmtId="0" fontId="64" fillId="2" borderId="60" xfId="0" applyFont="1" applyFill="1" applyBorder="1" applyAlignment="1" applyProtection="1">
      <alignment horizontal="left" vertical="center" wrapText="1"/>
    </xf>
    <xf numFmtId="0" fontId="69" fillId="11" borderId="38" xfId="0" applyFont="1" applyFill="1" applyBorder="1" applyAlignment="1" applyProtection="1">
      <alignment horizontal="center" vertical="center" wrapText="1"/>
    </xf>
    <xf numFmtId="0" fontId="69" fillId="11" borderId="58" xfId="0" applyFont="1" applyFill="1" applyBorder="1" applyAlignment="1" applyProtection="1">
      <alignment horizontal="center" vertical="center" wrapText="1"/>
    </xf>
    <xf numFmtId="0" fontId="72" fillId="12" borderId="37" xfId="4" applyFont="1" applyFill="1" applyBorder="1" applyAlignment="1" applyProtection="1">
      <alignment horizontal="center" wrapText="1"/>
      <protection locked="0"/>
    </xf>
    <xf numFmtId="0" fontId="72" fillId="12" borderId="59" xfId="4" applyFont="1" applyFill="1" applyBorder="1" applyAlignment="1" applyProtection="1">
      <alignment horizontal="center" wrapText="1"/>
      <protection locked="0"/>
    </xf>
    <xf numFmtId="0" fontId="72" fillId="12" borderId="34" xfId="4" applyFont="1" applyFill="1" applyBorder="1" applyAlignment="1" applyProtection="1">
      <alignment horizontal="center" wrapText="1"/>
      <protection locked="0"/>
    </xf>
    <xf numFmtId="0" fontId="72" fillId="12" borderId="43" xfId="4" applyFont="1" applyFill="1" applyBorder="1" applyAlignment="1" applyProtection="1">
      <alignment horizontal="center" wrapText="1"/>
      <protection locked="0"/>
    </xf>
    <xf numFmtId="0" fontId="64" fillId="0" borderId="37" xfId="0" applyFont="1" applyBorder="1" applyAlignment="1" applyProtection="1">
      <alignment horizontal="left" vertical="center" wrapText="1"/>
    </xf>
    <xf numFmtId="0" fontId="64" fillId="0" borderId="56" xfId="0" applyFont="1" applyBorder="1" applyAlignment="1" applyProtection="1">
      <alignment horizontal="left" vertical="center" wrapText="1"/>
    </xf>
    <xf numFmtId="0" fontId="64" fillId="0" borderId="59" xfId="0" applyFont="1" applyBorder="1" applyAlignment="1" applyProtection="1">
      <alignment horizontal="left" vertical="center" wrapText="1"/>
    </xf>
    <xf numFmtId="0" fontId="64" fillId="0" borderId="37" xfId="0" applyFont="1" applyBorder="1" applyAlignment="1" applyProtection="1">
      <alignment horizontal="center" vertical="center" wrapText="1"/>
    </xf>
    <xf numFmtId="0" fontId="64" fillId="0" borderId="56" xfId="0" applyFont="1" applyBorder="1" applyAlignment="1" applyProtection="1">
      <alignment horizontal="center" vertical="center" wrapText="1"/>
    </xf>
    <xf numFmtId="0" fontId="64" fillId="0" borderId="59" xfId="0" applyFont="1" applyBorder="1" applyAlignment="1" applyProtection="1">
      <alignment horizontal="center" vertical="center" wrapText="1"/>
    </xf>
    <xf numFmtId="0" fontId="72" fillId="8" borderId="37" xfId="4" applyFont="1" applyBorder="1" applyAlignment="1" applyProtection="1">
      <alignment horizontal="center" vertical="center"/>
      <protection locked="0"/>
    </xf>
    <xf numFmtId="0" fontId="72" fillId="8" borderId="59" xfId="4" applyFont="1" applyBorder="1" applyAlignment="1" applyProtection="1">
      <alignment horizontal="center" vertical="center"/>
      <protection locked="0"/>
    </xf>
    <xf numFmtId="0" fontId="72" fillId="12" borderId="37" xfId="4" applyFont="1" applyFill="1" applyBorder="1" applyAlignment="1" applyProtection="1">
      <alignment horizontal="center" vertical="center"/>
      <protection locked="0"/>
    </xf>
    <xf numFmtId="0" fontId="72" fillId="12" borderId="59" xfId="4" applyFont="1" applyFill="1" applyBorder="1" applyAlignment="1" applyProtection="1">
      <alignment horizontal="center" vertical="center"/>
      <protection locked="0"/>
    </xf>
    <xf numFmtId="0" fontId="72" fillId="8" borderId="37" xfId="4" applyFont="1" applyBorder="1" applyAlignment="1" applyProtection="1">
      <alignment horizontal="center" wrapText="1"/>
      <protection locked="0"/>
    </xf>
    <xf numFmtId="0" fontId="72" fillId="8" borderId="59" xfId="4" applyFont="1" applyBorder="1" applyAlignment="1" applyProtection="1">
      <alignment horizontal="center" wrapText="1"/>
      <protection locked="0"/>
    </xf>
    <xf numFmtId="0" fontId="72" fillId="8" borderId="34" xfId="4" applyFont="1" applyBorder="1" applyAlignment="1" applyProtection="1">
      <alignment horizontal="center" wrapText="1"/>
      <protection locked="0"/>
    </xf>
    <xf numFmtId="0" fontId="72" fillId="8" borderId="43" xfId="4" applyFont="1" applyBorder="1" applyAlignment="1" applyProtection="1">
      <alignment horizontal="center" wrapText="1"/>
      <protection locked="0"/>
    </xf>
    <xf numFmtId="0" fontId="64" fillId="3" borderId="37" xfId="0" applyFont="1" applyFill="1" applyBorder="1" applyAlignment="1" applyProtection="1">
      <alignment horizontal="left" vertical="center" wrapText="1"/>
    </xf>
    <xf numFmtId="0" fontId="64" fillId="3" borderId="59" xfId="0" applyFont="1" applyFill="1" applyBorder="1" applyAlignment="1" applyProtection="1">
      <alignment horizontal="left" vertical="center" wrapText="1"/>
    </xf>
    <xf numFmtId="0" fontId="69" fillId="11" borderId="29" xfId="0" applyFont="1" applyFill="1" applyBorder="1" applyAlignment="1" applyProtection="1">
      <alignment horizontal="center" vertical="center" wrapText="1"/>
    </xf>
    <xf numFmtId="0" fontId="69" fillId="11" borderId="52" xfId="0" applyFont="1" applyFill="1" applyBorder="1" applyAlignment="1" applyProtection="1">
      <alignment horizontal="center" vertical="center" wrapText="1"/>
    </xf>
    <xf numFmtId="0" fontId="69" fillId="11" borderId="38" xfId="0" applyFont="1" applyFill="1" applyBorder="1" applyAlignment="1" applyProtection="1">
      <alignment horizontal="center" vertical="center"/>
    </xf>
    <xf numFmtId="0" fontId="69" fillId="11" borderId="58" xfId="0" applyFont="1" applyFill="1" applyBorder="1" applyAlignment="1" applyProtection="1">
      <alignment horizontal="center" vertical="center"/>
    </xf>
    <xf numFmtId="0" fontId="72" fillId="8" borderId="29" xfId="4" applyFont="1" applyBorder="1" applyAlignment="1" applyProtection="1">
      <alignment horizontal="center" vertical="center" wrapText="1"/>
      <protection locked="0"/>
    </xf>
    <xf numFmtId="0" fontId="72" fillId="8" borderId="52" xfId="4" applyFont="1" applyBorder="1" applyAlignment="1" applyProtection="1">
      <alignment horizontal="center" vertical="center" wrapText="1"/>
      <protection locked="0"/>
    </xf>
    <xf numFmtId="0" fontId="72" fillId="12" borderId="29" xfId="4" applyFont="1" applyFill="1" applyBorder="1" applyAlignment="1" applyProtection="1">
      <alignment horizontal="center" vertical="center" wrapText="1"/>
      <protection locked="0"/>
    </xf>
    <xf numFmtId="0" fontId="72" fillId="12" borderId="52" xfId="4" applyFont="1" applyFill="1" applyBorder="1" applyAlignment="1" applyProtection="1">
      <alignment horizontal="center" vertical="center" wrapText="1"/>
      <protection locked="0"/>
    </xf>
    <xf numFmtId="10" fontId="76" fillId="11" borderId="29" xfId="4" applyNumberFormat="1" applyFont="1" applyFill="1" applyBorder="1" applyAlignment="1" applyProtection="1">
      <alignment horizontal="center" vertical="center" wrapText="1"/>
      <protection locked="0"/>
    </xf>
    <xf numFmtId="10" fontId="76" fillId="11" borderId="55" xfId="4" applyNumberFormat="1" applyFont="1" applyFill="1" applyBorder="1" applyAlignment="1" applyProtection="1">
      <alignment horizontal="center" vertical="center" wrapText="1"/>
      <protection locked="0"/>
    </xf>
    <xf numFmtId="0" fontId="69" fillId="11" borderId="48" xfId="0" applyFont="1" applyFill="1" applyBorder="1" applyAlignment="1" applyProtection="1">
      <alignment horizontal="center" vertical="center"/>
    </xf>
    <xf numFmtId="0" fontId="69" fillId="11" borderId="47" xfId="0" applyFont="1" applyFill="1" applyBorder="1" applyAlignment="1" applyProtection="1">
      <alignment horizontal="center" vertical="center" wrapText="1"/>
    </xf>
    <xf numFmtId="0" fontId="69" fillId="11" borderId="49" xfId="0" applyFont="1" applyFill="1" applyBorder="1" applyAlignment="1" applyProtection="1">
      <alignment horizontal="center" vertical="center"/>
    </xf>
    <xf numFmtId="0" fontId="64" fillId="3" borderId="28" xfId="0" applyFont="1" applyFill="1" applyBorder="1" applyAlignment="1" applyProtection="1">
      <alignment horizontal="left" vertical="center" wrapText="1"/>
    </xf>
    <xf numFmtId="0" fontId="72" fillId="12" borderId="51" xfId="4" applyFont="1" applyFill="1" applyBorder="1" applyAlignment="1" applyProtection="1">
      <alignment horizontal="center" vertical="center"/>
      <protection locked="0"/>
    </xf>
    <xf numFmtId="0" fontId="72" fillId="12" borderId="52" xfId="4" applyFont="1" applyFill="1" applyBorder="1" applyAlignment="1" applyProtection="1">
      <alignment horizontal="center" vertical="center"/>
      <protection locked="0"/>
    </xf>
    <xf numFmtId="0" fontId="72" fillId="12" borderId="50" xfId="4" applyFont="1" applyFill="1" applyBorder="1" applyAlignment="1" applyProtection="1">
      <alignment horizontal="center" vertical="center" wrapText="1"/>
      <protection locked="0"/>
    </xf>
    <xf numFmtId="0" fontId="72" fillId="12" borderId="55" xfId="4" applyFont="1" applyFill="1" applyBorder="1" applyAlignment="1" applyProtection="1">
      <alignment horizontal="center" vertical="center" wrapText="1"/>
      <protection locked="0"/>
    </xf>
    <xf numFmtId="0" fontId="69" fillId="11" borderId="51" xfId="0" applyFont="1" applyFill="1" applyBorder="1" applyAlignment="1" applyProtection="1">
      <alignment horizontal="center" vertical="center" wrapText="1"/>
    </xf>
    <xf numFmtId="0" fontId="72" fillId="8" borderId="51" xfId="4" applyFont="1" applyBorder="1" applyAlignment="1" applyProtection="1">
      <alignment horizontal="center" vertical="center"/>
      <protection locked="0"/>
    </xf>
    <xf numFmtId="10" fontId="72" fillId="8" borderId="29" xfId="4" applyNumberFormat="1" applyFont="1" applyBorder="1" applyAlignment="1" applyProtection="1">
      <alignment horizontal="center" vertical="center" wrapText="1"/>
      <protection locked="0"/>
    </xf>
    <xf numFmtId="10" fontId="72" fillId="8" borderId="55" xfId="4" applyNumberFormat="1" applyFont="1" applyBorder="1" applyAlignment="1" applyProtection="1">
      <alignment horizontal="center" vertical="center" wrapText="1"/>
      <protection locked="0"/>
    </xf>
    <xf numFmtId="0" fontId="72" fillId="8" borderId="51" xfId="4" applyFont="1" applyBorder="1" applyAlignment="1" applyProtection="1">
      <alignment horizontal="center" vertical="center" wrapText="1"/>
      <protection locked="0"/>
    </xf>
    <xf numFmtId="0" fontId="64" fillId="10" borderId="37" xfId="0" applyFont="1" applyFill="1" applyBorder="1" applyAlignment="1" applyProtection="1">
      <alignment horizontal="left" vertical="center" wrapText="1"/>
    </xf>
    <xf numFmtId="0" fontId="64" fillId="10" borderId="56" xfId="0" applyFont="1" applyFill="1" applyBorder="1" applyAlignment="1" applyProtection="1">
      <alignment horizontal="left" vertical="center" wrapText="1"/>
    </xf>
    <xf numFmtId="0" fontId="64" fillId="10" borderId="59" xfId="0" applyFont="1" applyFill="1" applyBorder="1" applyAlignment="1" applyProtection="1">
      <alignment horizontal="left" vertical="center" wrapText="1"/>
    </xf>
    <xf numFmtId="0" fontId="72" fillId="8" borderId="29" xfId="4" applyFont="1" applyBorder="1" applyAlignment="1" applyProtection="1">
      <alignment horizontal="center"/>
      <protection locked="0"/>
    </xf>
    <xf numFmtId="0" fontId="72" fillId="8" borderId="52" xfId="4" applyFont="1" applyBorder="1" applyAlignment="1" applyProtection="1">
      <alignment horizontal="center"/>
      <protection locked="0"/>
    </xf>
    <xf numFmtId="0" fontId="72" fillId="12" borderId="29" xfId="4" applyFont="1" applyFill="1" applyBorder="1" applyAlignment="1" applyProtection="1">
      <alignment horizontal="center" vertical="center"/>
      <protection locked="0"/>
    </xf>
    <xf numFmtId="0" fontId="72" fillId="12" borderId="55" xfId="4" applyFont="1" applyFill="1" applyBorder="1" applyAlignment="1" applyProtection="1">
      <alignment horizontal="center" vertical="center"/>
      <protection locked="0"/>
    </xf>
    <xf numFmtId="0" fontId="72" fillId="8" borderId="29" xfId="4" applyFont="1" applyBorder="1" applyAlignment="1" applyProtection="1">
      <alignment horizontal="center" vertical="center"/>
      <protection locked="0"/>
    </xf>
    <xf numFmtId="0" fontId="72" fillId="8" borderId="55" xfId="4" applyFont="1" applyBorder="1" applyAlignment="1" applyProtection="1">
      <alignment horizontal="center" vertical="center"/>
      <protection locked="0"/>
    </xf>
    <xf numFmtId="0" fontId="69" fillId="11" borderId="47" xfId="0" applyFont="1" applyFill="1" applyBorder="1" applyAlignment="1" applyProtection="1">
      <alignment horizontal="center" vertical="center"/>
    </xf>
    <xf numFmtId="0" fontId="72" fillId="8" borderId="55" xfId="4" applyFont="1" applyBorder="1" applyAlignment="1" applyProtection="1">
      <alignment horizontal="center" vertical="center" wrapText="1"/>
      <protection locked="0"/>
    </xf>
    <xf numFmtId="0" fontId="64" fillId="0" borderId="10" xfId="0" applyFont="1" applyBorder="1" applyAlignment="1" applyProtection="1">
      <alignment horizontal="left" vertical="center" wrapText="1"/>
    </xf>
    <xf numFmtId="0" fontId="69" fillId="11" borderId="55" xfId="0" applyFont="1" applyFill="1" applyBorder="1" applyAlignment="1" applyProtection="1">
      <alignment horizontal="center" vertical="center" wrapText="1"/>
    </xf>
    <xf numFmtId="0" fontId="64" fillId="2" borderId="10" xfId="0" applyFont="1" applyFill="1" applyBorder="1" applyAlignment="1" applyProtection="1">
      <alignment horizontal="center" vertical="center" wrapText="1"/>
    </xf>
    <xf numFmtId="0" fontId="64" fillId="3" borderId="56" xfId="0" applyFont="1" applyFill="1" applyBorder="1" applyAlignment="1" applyProtection="1">
      <alignment horizontal="left" vertical="center" wrapText="1"/>
    </xf>
    <xf numFmtId="0" fontId="72" fillId="9" borderId="37" xfId="4" applyFont="1" applyFill="1" applyBorder="1" applyAlignment="1" applyProtection="1">
      <alignment horizontal="center" vertical="center"/>
      <protection locked="0"/>
    </xf>
    <xf numFmtId="0" fontId="72" fillId="9" borderId="59" xfId="4" applyFont="1" applyFill="1" applyBorder="1" applyAlignment="1" applyProtection="1">
      <alignment horizontal="center" vertical="center"/>
      <protection locked="0"/>
    </xf>
    <xf numFmtId="0" fontId="64" fillId="10" borderId="61" xfId="0" applyFont="1" applyFill="1" applyBorder="1" applyAlignment="1" applyProtection="1">
      <alignment horizontal="center" vertical="center"/>
    </xf>
    <xf numFmtId="0" fontId="64" fillId="10" borderId="62" xfId="0" applyFont="1" applyFill="1" applyBorder="1" applyAlignment="1" applyProtection="1">
      <alignment horizontal="center" vertical="center"/>
    </xf>
    <xf numFmtId="0" fontId="64" fillId="10" borderId="17" xfId="0" applyFont="1" applyFill="1" applyBorder="1" applyAlignment="1" applyProtection="1">
      <alignment horizontal="center" vertical="center"/>
    </xf>
    <xf numFmtId="0" fontId="72" fillId="12" borderId="34" xfId="4" applyFont="1" applyFill="1" applyBorder="1" applyAlignment="1" applyProtection="1">
      <alignment horizontal="center" vertical="center"/>
      <protection locked="0"/>
    </xf>
    <xf numFmtId="0" fontId="72" fillId="12" borderId="43" xfId="4" applyFont="1" applyFill="1" applyBorder="1" applyAlignment="1" applyProtection="1">
      <alignment horizontal="center" vertical="center"/>
      <protection locked="0"/>
    </xf>
    <xf numFmtId="0" fontId="72" fillId="8" borderId="34" xfId="4" applyFont="1" applyBorder="1" applyAlignment="1" applyProtection="1">
      <alignment horizontal="center" vertical="center"/>
      <protection locked="0"/>
    </xf>
    <xf numFmtId="0" fontId="72" fillId="8" borderId="43" xfId="4" applyFont="1" applyBorder="1" applyAlignment="1" applyProtection="1">
      <alignment horizontal="center" vertical="center"/>
      <protection locked="0"/>
    </xf>
    <xf numFmtId="0" fontId="72" fillId="12" borderId="37" xfId="4" applyFont="1" applyFill="1" applyBorder="1" applyAlignment="1" applyProtection="1">
      <alignment horizontal="center" vertical="center" wrapText="1"/>
      <protection locked="0"/>
    </xf>
    <xf numFmtId="0" fontId="72" fillId="12" borderId="59" xfId="4" applyFont="1" applyFill="1" applyBorder="1" applyAlignment="1" applyProtection="1">
      <alignment horizontal="center" vertical="center" wrapText="1"/>
      <protection locked="0"/>
    </xf>
    <xf numFmtId="0" fontId="64" fillId="2" borderId="37" xfId="0" applyFont="1" applyFill="1" applyBorder="1" applyAlignment="1" applyProtection="1">
      <alignment horizontal="center" vertical="center" wrapText="1"/>
    </xf>
    <xf numFmtId="0" fontId="64" fillId="2" borderId="56" xfId="0" applyFont="1" applyFill="1" applyBorder="1" applyAlignment="1" applyProtection="1">
      <alignment horizontal="center" vertical="center" wrapText="1"/>
    </xf>
    <xf numFmtId="0" fontId="64" fillId="2" borderId="59" xfId="0" applyFont="1" applyFill="1" applyBorder="1" applyAlignment="1" applyProtection="1">
      <alignment horizontal="center" vertical="center" wrapText="1"/>
    </xf>
    <xf numFmtId="10" fontId="72" fillId="12" borderId="29" xfId="4" applyNumberFormat="1" applyFont="1" applyFill="1" applyBorder="1" applyAlignment="1" applyProtection="1">
      <alignment horizontal="center" vertical="center"/>
      <protection locked="0"/>
    </xf>
    <xf numFmtId="10" fontId="72" fillId="12" borderId="55" xfId="4" applyNumberFormat="1" applyFont="1" applyFill="1" applyBorder="1" applyAlignment="1" applyProtection="1">
      <alignment horizontal="center" vertical="center"/>
      <protection locked="0"/>
    </xf>
    <xf numFmtId="0" fontId="64" fillId="3" borderId="19" xfId="0" applyFont="1" applyFill="1" applyBorder="1" applyAlignment="1">
      <alignment horizontal="center" vertical="center"/>
    </xf>
    <xf numFmtId="0" fontId="65" fillId="3" borderId="18" xfId="0" applyFont="1" applyFill="1" applyBorder="1" applyAlignment="1">
      <alignment horizontal="center" vertical="top" wrapText="1"/>
    </xf>
    <xf numFmtId="0" fontId="65" fillId="3" borderId="19" xfId="0" applyFont="1" applyFill="1" applyBorder="1" applyAlignment="1">
      <alignment horizontal="center" vertical="top" wrapText="1"/>
    </xf>
    <xf numFmtId="0" fontId="67" fillId="3" borderId="19" xfId="0" applyFont="1" applyFill="1" applyBorder="1" applyAlignment="1">
      <alignment horizontal="center" vertical="top" wrapText="1"/>
    </xf>
    <xf numFmtId="0" fontId="68" fillId="3" borderId="23" xfId="1" applyFont="1" applyFill="1" applyBorder="1" applyAlignment="1" applyProtection="1">
      <alignment horizontal="center" vertical="top" wrapText="1"/>
    </xf>
    <xf numFmtId="0" fontId="68" fillId="3" borderId="24" xfId="1" applyFont="1" applyFill="1" applyBorder="1" applyAlignment="1" applyProtection="1">
      <alignment horizontal="center" vertical="top" wrapText="1"/>
    </xf>
    <xf numFmtId="0" fontId="64" fillId="2" borderId="29" xfId="0" applyFont="1" applyFill="1" applyBorder="1" applyAlignment="1">
      <alignment horizontal="center" vertical="center"/>
    </xf>
    <xf numFmtId="0" fontId="64" fillId="2" borderId="51" xfId="0" applyFont="1" applyFill="1" applyBorder="1" applyAlignment="1">
      <alignment horizontal="center" vertical="center"/>
    </xf>
    <xf numFmtId="0" fontId="64" fillId="2" borderId="55" xfId="0" applyFont="1" applyFill="1" applyBorder="1" applyAlignment="1">
      <alignment horizontal="center" vertical="center"/>
    </xf>
    <xf numFmtId="0" fontId="72" fillId="8" borderId="29" xfId="4" applyFont="1" applyBorder="1" applyAlignment="1" applyProtection="1">
      <alignment horizontal="left" vertical="center" wrapText="1"/>
      <protection locked="0"/>
    </xf>
    <xf numFmtId="0" fontId="72" fillId="8" borderId="51" xfId="4" applyFont="1" applyBorder="1" applyAlignment="1" applyProtection="1">
      <alignment horizontal="left" vertical="center" wrapText="1"/>
      <protection locked="0"/>
    </xf>
    <xf numFmtId="0" fontId="72" fillId="8" borderId="52" xfId="4" applyFont="1" applyBorder="1" applyAlignment="1" applyProtection="1">
      <alignment horizontal="left" vertical="center" wrapText="1"/>
      <protection locked="0"/>
    </xf>
    <xf numFmtId="0" fontId="72" fillId="12" borderId="29" xfId="4" applyFont="1" applyFill="1" applyBorder="1" applyAlignment="1" applyProtection="1">
      <alignment horizontal="left" vertical="center" wrapText="1"/>
      <protection locked="0"/>
    </xf>
    <xf numFmtId="0" fontId="72" fillId="12" borderId="51" xfId="4" applyFont="1" applyFill="1" applyBorder="1" applyAlignment="1" applyProtection="1">
      <alignment horizontal="left" vertical="center" wrapText="1"/>
      <protection locked="0"/>
    </xf>
    <xf numFmtId="0" fontId="72" fillId="12" borderId="52" xfId="4" applyFont="1" applyFill="1" applyBorder="1" applyAlignment="1" applyProtection="1">
      <alignment horizontal="left" vertical="center" wrapText="1"/>
      <protection locked="0"/>
    </xf>
    <xf numFmtId="0" fontId="72" fillId="12" borderId="29" xfId="4" applyFont="1" applyFill="1" applyBorder="1" applyAlignment="1" applyProtection="1">
      <alignment horizontal="center"/>
      <protection locked="0"/>
    </xf>
    <xf numFmtId="0" fontId="72" fillId="12" borderId="52" xfId="4" applyFont="1" applyFill="1" applyBorder="1" applyAlignment="1" applyProtection="1">
      <alignment horizontal="center"/>
      <protection locked="0"/>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5</xdr:row>
      <xdr:rowOff>90146</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avis.prasad@nic.in" TargetMode="External"/><Relationship Id="rId2" Type="http://schemas.openxmlformats.org/officeDocument/2006/relationships/hyperlink" Target="mailto:amod@taalindia.org" TargetMode="External"/><Relationship Id="rId1" Type="http://schemas.openxmlformats.org/officeDocument/2006/relationships/hyperlink" Target="mailto:chitra@taalindia.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hankar.pandey@nabard.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achin.kamble@nabard.org" TargetMode="External"/><Relationship Id="rId1" Type="http://schemas.openxmlformats.org/officeDocument/2006/relationships/hyperlink" Target="mailto:amod@taalindia.org"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7"/>
  <sheetViews>
    <sheetView zoomScale="90" zoomScaleNormal="90" workbookViewId="0">
      <selection activeCell="Q6" sqref="Q6"/>
    </sheetView>
  </sheetViews>
  <sheetFormatPr defaultColWidth="102.26953125" defaultRowHeight="14" x14ac:dyDescent="0.3"/>
  <cols>
    <col min="1" max="1" width="2.54296875" style="1" customWidth="1"/>
    <col min="2" max="2" width="10.81640625" style="109" customWidth="1"/>
    <col min="3" max="3" width="14.81640625" style="109" customWidth="1"/>
    <col min="4" max="4" width="100.453125" style="1" customWidth="1"/>
    <col min="5" max="5" width="3.7265625" style="1" customWidth="1"/>
    <col min="6" max="6" width="24.726562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8" ht="16" thickBot="1" x14ac:dyDescent="0.4">
      <c r="B1" s="175"/>
      <c r="C1" s="175"/>
      <c r="D1" s="176"/>
      <c r="E1" s="176"/>
      <c r="F1" s="176"/>
    </row>
    <row r="2" spans="2:18" ht="16" thickBot="1" x14ac:dyDescent="0.4">
      <c r="B2" s="177"/>
      <c r="C2" s="178"/>
      <c r="D2" s="179"/>
      <c r="E2" s="180"/>
      <c r="F2" s="176"/>
    </row>
    <row r="3" spans="2:18" ht="16" thickBot="1" x14ac:dyDescent="0.4">
      <c r="B3" s="181"/>
      <c r="C3" s="182"/>
      <c r="D3" s="183" t="s">
        <v>205</v>
      </c>
      <c r="E3" s="184"/>
      <c r="F3" s="176"/>
    </row>
    <row r="4" spans="2:18" ht="16" thickBot="1" x14ac:dyDescent="0.4">
      <c r="B4" s="181"/>
      <c r="C4" s="182"/>
      <c r="D4" s="185"/>
      <c r="E4" s="184"/>
      <c r="F4" s="176"/>
    </row>
    <row r="5" spans="2:18" ht="16" thickBot="1" x14ac:dyDescent="0.4">
      <c r="B5" s="181"/>
      <c r="C5" s="186" t="s">
        <v>245</v>
      </c>
      <c r="D5" s="187" t="s">
        <v>1038</v>
      </c>
      <c r="E5" s="184"/>
      <c r="F5" s="176"/>
    </row>
    <row r="6" spans="2:18" s="3" customFormat="1" ht="16" thickBot="1" x14ac:dyDescent="0.4">
      <c r="B6" s="188"/>
      <c r="C6" s="189"/>
      <c r="D6" s="190"/>
      <c r="E6" s="191"/>
      <c r="F6" s="192"/>
      <c r="G6" s="147"/>
      <c r="H6" s="144"/>
      <c r="I6" s="144"/>
      <c r="J6" s="144"/>
      <c r="K6" s="144"/>
      <c r="L6" s="144"/>
      <c r="M6" s="144"/>
      <c r="N6" s="144"/>
      <c r="O6" s="144"/>
      <c r="P6" s="144"/>
      <c r="Q6" s="15"/>
      <c r="R6" s="15"/>
    </row>
    <row r="7" spans="2:18" s="3" customFormat="1" ht="30.75" customHeight="1" thickBot="1" x14ac:dyDescent="0.4">
      <c r="B7" s="188"/>
      <c r="C7" s="193" t="s">
        <v>170</v>
      </c>
      <c r="D7" s="194" t="s">
        <v>681</v>
      </c>
      <c r="E7" s="191"/>
      <c r="F7" s="192"/>
      <c r="G7" s="147"/>
      <c r="H7" s="144"/>
      <c r="I7" s="144"/>
      <c r="J7" s="144"/>
      <c r="K7" s="144"/>
      <c r="L7" s="144"/>
      <c r="M7" s="144"/>
      <c r="N7" s="144"/>
      <c r="O7" s="144"/>
      <c r="P7" s="144"/>
      <c r="Q7" s="15"/>
      <c r="R7" s="15"/>
    </row>
    <row r="8" spans="2:18" s="3" customFormat="1" ht="15.5" hidden="1" x14ac:dyDescent="0.35">
      <c r="B8" s="181"/>
      <c r="C8" s="182"/>
      <c r="D8" s="185"/>
      <c r="E8" s="191"/>
      <c r="F8" s="192"/>
      <c r="G8" s="147"/>
      <c r="H8" s="144"/>
      <c r="I8" s="144"/>
      <c r="J8" s="144"/>
      <c r="K8" s="144"/>
      <c r="L8" s="144"/>
      <c r="M8" s="144"/>
      <c r="N8" s="144"/>
      <c r="O8" s="144"/>
      <c r="P8" s="144"/>
      <c r="Q8" s="15"/>
      <c r="R8" s="15"/>
    </row>
    <row r="9" spans="2:18" s="3" customFormat="1" ht="15.5" hidden="1" x14ac:dyDescent="0.35">
      <c r="B9" s="181"/>
      <c r="C9" s="182"/>
      <c r="D9" s="185"/>
      <c r="E9" s="191"/>
      <c r="F9" s="192"/>
      <c r="G9" s="147"/>
      <c r="H9" s="144"/>
      <c r="I9" s="144"/>
      <c r="J9" s="144"/>
      <c r="K9" s="144"/>
      <c r="L9" s="144"/>
      <c r="M9" s="144"/>
      <c r="N9" s="144"/>
      <c r="O9" s="144"/>
      <c r="P9" s="144"/>
      <c r="Q9" s="15"/>
      <c r="R9" s="15"/>
    </row>
    <row r="10" spans="2:18" s="3" customFormat="1" ht="15.5" hidden="1" x14ac:dyDescent="0.35">
      <c r="B10" s="181"/>
      <c r="C10" s="182"/>
      <c r="D10" s="185"/>
      <c r="E10" s="191"/>
      <c r="F10" s="192"/>
      <c r="G10" s="147"/>
      <c r="H10" s="144"/>
      <c r="I10" s="144"/>
      <c r="J10" s="144"/>
      <c r="K10" s="144"/>
      <c r="L10" s="144"/>
      <c r="M10" s="144"/>
      <c r="N10" s="144"/>
      <c r="O10" s="144"/>
      <c r="P10" s="144"/>
      <c r="Q10" s="15"/>
      <c r="R10" s="15"/>
    </row>
    <row r="11" spans="2:18" s="3" customFormat="1" ht="15.5" hidden="1" x14ac:dyDescent="0.35">
      <c r="B11" s="181"/>
      <c r="C11" s="182"/>
      <c r="D11" s="185"/>
      <c r="E11" s="191"/>
      <c r="F11" s="192"/>
      <c r="G11" s="147"/>
      <c r="H11" s="144"/>
      <c r="I11" s="144"/>
      <c r="J11" s="144"/>
      <c r="K11" s="144"/>
      <c r="L11" s="144"/>
      <c r="M11" s="144"/>
      <c r="N11" s="144"/>
      <c r="O11" s="144"/>
      <c r="P11" s="144"/>
      <c r="Q11" s="15"/>
      <c r="R11" s="15"/>
    </row>
    <row r="12" spans="2:18" s="3" customFormat="1" ht="16" thickBot="1" x14ac:dyDescent="0.4">
      <c r="B12" s="188"/>
      <c r="C12" s="189"/>
      <c r="D12" s="190"/>
      <c r="E12" s="191"/>
      <c r="F12" s="192"/>
      <c r="G12" s="147"/>
      <c r="H12" s="144"/>
      <c r="I12" s="144"/>
      <c r="J12" s="144"/>
      <c r="K12" s="144"/>
      <c r="L12" s="144"/>
      <c r="M12" s="144"/>
      <c r="N12" s="144"/>
      <c r="O12" s="144"/>
      <c r="P12" s="144"/>
      <c r="Q12" s="15"/>
      <c r="R12" s="15"/>
    </row>
    <row r="13" spans="2:18" s="3" customFormat="1" ht="339.75" customHeight="1" thickBot="1" x14ac:dyDescent="0.4">
      <c r="B13" s="188"/>
      <c r="C13" s="195" t="s">
        <v>0</v>
      </c>
      <c r="D13" s="194" t="s">
        <v>1049</v>
      </c>
      <c r="E13" s="191"/>
      <c r="F13" s="192"/>
      <c r="G13" s="148"/>
      <c r="H13" s="144"/>
      <c r="I13" s="144"/>
      <c r="J13" s="144"/>
      <c r="K13" s="144"/>
      <c r="L13" s="144"/>
      <c r="M13" s="144"/>
      <c r="N13" s="144"/>
      <c r="O13" s="144"/>
      <c r="P13" s="144"/>
      <c r="Q13" s="15"/>
      <c r="R13" s="15"/>
    </row>
    <row r="14" spans="2:18" s="3" customFormat="1" ht="16" thickBot="1" x14ac:dyDescent="0.4">
      <c r="B14" s="188"/>
      <c r="C14" s="189"/>
      <c r="D14" s="190"/>
      <c r="E14" s="191"/>
      <c r="F14" s="192"/>
      <c r="G14" s="148"/>
      <c r="H14" s="144"/>
      <c r="I14" s="144"/>
      <c r="J14" s="144"/>
      <c r="K14" s="144"/>
      <c r="L14" s="144"/>
      <c r="M14" s="144"/>
      <c r="N14" s="144"/>
      <c r="O14" s="144"/>
      <c r="P14" s="144"/>
      <c r="Q14" s="15"/>
      <c r="R14" s="15"/>
    </row>
    <row r="15" spans="2:18" s="3" customFormat="1" ht="15.5" x14ac:dyDescent="0.35">
      <c r="B15" s="188"/>
      <c r="C15" s="196" t="s">
        <v>160</v>
      </c>
      <c r="D15" s="197" t="s">
        <v>958</v>
      </c>
      <c r="E15" s="191"/>
      <c r="F15" s="192"/>
      <c r="G15" s="147"/>
      <c r="H15" s="145"/>
      <c r="I15" s="144"/>
      <c r="J15" s="144"/>
      <c r="K15" s="144"/>
      <c r="L15" s="144"/>
      <c r="M15" s="144"/>
      <c r="N15" s="144"/>
      <c r="O15" s="144"/>
      <c r="P15" s="144"/>
      <c r="Q15" s="15"/>
      <c r="R15" s="15"/>
    </row>
    <row r="16" spans="2:18" s="3" customFormat="1" ht="15.5" x14ac:dyDescent="0.35">
      <c r="B16" s="442" t="s">
        <v>234</v>
      </c>
      <c r="C16" s="443"/>
      <c r="D16" s="198" t="s">
        <v>682</v>
      </c>
      <c r="E16" s="191"/>
      <c r="F16" s="192"/>
      <c r="G16" s="147"/>
      <c r="H16" s="145"/>
      <c r="I16" s="144"/>
      <c r="J16" s="144"/>
      <c r="K16" s="144"/>
      <c r="L16" s="144"/>
      <c r="M16" s="144"/>
      <c r="N16" s="144"/>
      <c r="O16" s="144"/>
      <c r="P16" s="144"/>
      <c r="Q16" s="15"/>
      <c r="R16" s="15"/>
    </row>
    <row r="17" spans="2:18" s="3" customFormat="1" ht="15.5" x14ac:dyDescent="0.35">
      <c r="B17" s="188"/>
      <c r="C17" s="196" t="s">
        <v>166</v>
      </c>
      <c r="D17" s="198" t="s">
        <v>433</v>
      </c>
      <c r="E17" s="191"/>
      <c r="F17" s="192"/>
      <c r="G17" s="147"/>
      <c r="H17" s="145"/>
      <c r="I17" s="144"/>
      <c r="J17" s="144"/>
      <c r="K17" s="144"/>
      <c r="L17" s="144"/>
      <c r="M17" s="144"/>
      <c r="N17" s="144"/>
      <c r="O17" s="144"/>
      <c r="P17" s="144"/>
      <c r="Q17" s="15"/>
      <c r="R17" s="146"/>
    </row>
    <row r="18" spans="2:18" s="3" customFormat="1" ht="16" thickBot="1" x14ac:dyDescent="0.4">
      <c r="B18" s="199"/>
      <c r="C18" s="195" t="s">
        <v>161</v>
      </c>
      <c r="D18" s="200" t="s">
        <v>44</v>
      </c>
      <c r="E18" s="191"/>
      <c r="F18" s="192"/>
      <c r="G18" s="147"/>
      <c r="H18" s="145"/>
      <c r="I18" s="144"/>
      <c r="J18" s="144"/>
      <c r="K18" s="144"/>
      <c r="L18" s="144"/>
      <c r="M18" s="144"/>
      <c r="N18" s="144"/>
      <c r="O18" s="144"/>
      <c r="P18" s="144"/>
      <c r="Q18" s="15"/>
      <c r="R18" s="15"/>
    </row>
    <row r="19" spans="2:18" s="3" customFormat="1" ht="159" customHeight="1" thickBot="1" x14ac:dyDescent="0.4">
      <c r="B19" s="445" t="s">
        <v>162</v>
      </c>
      <c r="C19" s="446"/>
      <c r="D19" s="201" t="s">
        <v>1063</v>
      </c>
      <c r="E19" s="191"/>
      <c r="F19" s="192"/>
      <c r="G19" s="147"/>
      <c r="H19" s="145"/>
      <c r="I19" s="144"/>
      <c r="J19" s="144"/>
      <c r="K19" s="144"/>
      <c r="L19" s="144"/>
      <c r="M19" s="144"/>
      <c r="N19" s="144"/>
      <c r="O19" s="144"/>
      <c r="P19" s="144"/>
      <c r="Q19" s="15"/>
      <c r="R19" s="15"/>
    </row>
    <row r="20" spans="2:18" s="3" customFormat="1" ht="15.5" x14ac:dyDescent="0.35">
      <c r="B20" s="188"/>
      <c r="C20" s="195"/>
      <c r="D20" s="190"/>
      <c r="E20" s="184"/>
      <c r="F20" s="202"/>
      <c r="G20" s="147"/>
      <c r="H20" s="144"/>
      <c r="I20" s="15"/>
      <c r="J20" s="144"/>
      <c r="K20" s="144"/>
      <c r="L20" s="144"/>
      <c r="M20" s="144"/>
      <c r="N20" s="144"/>
      <c r="O20" s="15"/>
      <c r="P20" s="15"/>
      <c r="Q20" s="15"/>
      <c r="R20" s="149"/>
    </row>
    <row r="21" spans="2:18" s="3" customFormat="1" ht="15.5" x14ac:dyDescent="0.35">
      <c r="B21" s="188"/>
      <c r="C21" s="186" t="s">
        <v>165</v>
      </c>
      <c r="D21" s="190"/>
      <c r="E21" s="184"/>
      <c r="F21" s="202"/>
      <c r="G21" s="147"/>
      <c r="H21" s="144"/>
      <c r="I21" s="15"/>
      <c r="J21" s="144"/>
      <c r="K21" s="144"/>
      <c r="L21" s="144"/>
      <c r="M21" s="144"/>
      <c r="N21" s="144"/>
      <c r="O21" s="15"/>
      <c r="P21" s="15"/>
      <c r="Q21" s="15"/>
      <c r="R21" s="143"/>
    </row>
    <row r="22" spans="2:18" s="3" customFormat="1" ht="16" thickBot="1" x14ac:dyDescent="0.4">
      <c r="B22" s="188"/>
      <c r="C22" s="203" t="s">
        <v>168</v>
      </c>
      <c r="D22" s="190"/>
      <c r="E22" s="191"/>
      <c r="F22" s="192"/>
      <c r="G22" s="147"/>
      <c r="H22" s="145"/>
      <c r="I22" s="144"/>
      <c r="J22" s="144"/>
      <c r="K22" s="15"/>
      <c r="L22" s="144"/>
      <c r="M22" s="144"/>
      <c r="N22" s="144"/>
      <c r="O22" s="144"/>
      <c r="P22" s="144"/>
      <c r="Q22" s="15"/>
      <c r="R22" s="15"/>
    </row>
    <row r="23" spans="2:18" s="3" customFormat="1" ht="15.5" x14ac:dyDescent="0.35">
      <c r="B23" s="442" t="s">
        <v>167</v>
      </c>
      <c r="C23" s="443"/>
      <c r="D23" s="440">
        <v>42104</v>
      </c>
      <c r="E23" s="191"/>
      <c r="F23" s="192"/>
      <c r="G23" s="147"/>
      <c r="H23" s="145"/>
      <c r="I23" s="144"/>
      <c r="J23" s="144"/>
      <c r="K23" s="15"/>
      <c r="L23" s="144"/>
      <c r="M23" s="144"/>
      <c r="N23" s="144"/>
      <c r="O23" s="144"/>
      <c r="P23" s="144"/>
      <c r="Q23" s="15"/>
      <c r="R23" s="15"/>
    </row>
    <row r="24" spans="2:18" s="3" customFormat="1" ht="24" customHeight="1" x14ac:dyDescent="0.35">
      <c r="B24" s="442"/>
      <c r="C24" s="443"/>
      <c r="D24" s="441"/>
      <c r="E24" s="191"/>
      <c r="F24" s="192"/>
      <c r="G24" s="15"/>
      <c r="H24" s="145"/>
      <c r="I24" s="144"/>
      <c r="J24" s="144"/>
      <c r="K24" s="15"/>
      <c r="L24" s="144"/>
      <c r="M24" s="144"/>
      <c r="N24" s="144"/>
      <c r="O24" s="144"/>
      <c r="P24" s="144"/>
      <c r="Q24" s="15"/>
      <c r="R24" s="15"/>
    </row>
    <row r="25" spans="2:18" s="3" customFormat="1" ht="42" customHeight="1" x14ac:dyDescent="0.35">
      <c r="B25" s="442" t="s">
        <v>240</v>
      </c>
      <c r="C25" s="443"/>
      <c r="D25" s="204">
        <v>42202</v>
      </c>
      <c r="E25" s="191"/>
      <c r="F25" s="205"/>
      <c r="G25" s="149"/>
      <c r="H25" s="144"/>
      <c r="I25" s="144"/>
      <c r="J25" s="15"/>
      <c r="K25" s="144"/>
      <c r="L25" s="144"/>
      <c r="M25" s="144"/>
      <c r="N25" s="144"/>
      <c r="O25" s="144"/>
      <c r="P25" s="15"/>
      <c r="Q25" s="15"/>
      <c r="R25" s="15"/>
    </row>
    <row r="26" spans="2:18" s="3" customFormat="1" ht="32.25" customHeight="1" x14ac:dyDescent="0.35">
      <c r="B26" s="442" t="s">
        <v>169</v>
      </c>
      <c r="C26" s="443"/>
      <c r="D26" s="204">
        <v>42326</v>
      </c>
      <c r="E26" s="191"/>
      <c r="F26" s="205"/>
      <c r="G26" s="143"/>
      <c r="H26" s="144"/>
      <c r="I26" s="144"/>
      <c r="J26" s="15"/>
      <c r="K26" s="144"/>
      <c r="L26" s="144"/>
      <c r="M26" s="144"/>
      <c r="N26" s="144"/>
      <c r="O26" s="144"/>
      <c r="P26" s="15"/>
      <c r="Q26" s="15"/>
      <c r="R26" s="15"/>
    </row>
    <row r="27" spans="2:18" s="3" customFormat="1" ht="54" customHeight="1" x14ac:dyDescent="0.35">
      <c r="B27" s="442" t="s">
        <v>239</v>
      </c>
      <c r="C27" s="443"/>
      <c r="D27" s="206">
        <v>42904</v>
      </c>
      <c r="E27" s="207"/>
      <c r="F27" s="208" t="s">
        <v>1030</v>
      </c>
      <c r="G27" s="143"/>
      <c r="H27" s="144"/>
      <c r="I27" s="144"/>
      <c r="J27" s="144"/>
      <c r="K27" s="144"/>
      <c r="L27" s="144"/>
      <c r="M27" s="144"/>
      <c r="N27" s="144"/>
      <c r="O27" s="144"/>
      <c r="P27" s="15"/>
      <c r="Q27" s="15"/>
      <c r="R27" s="15"/>
    </row>
    <row r="28" spans="2:18" s="3" customFormat="1" ht="48.75" customHeight="1" thickBot="1" x14ac:dyDescent="0.4">
      <c r="B28" s="188"/>
      <c r="C28" s="196" t="s">
        <v>242</v>
      </c>
      <c r="D28" s="209" t="s">
        <v>1010</v>
      </c>
      <c r="E28" s="191"/>
      <c r="F28" s="208" t="s">
        <v>1031</v>
      </c>
      <c r="G28" s="143"/>
      <c r="H28" s="144"/>
      <c r="I28" s="144"/>
      <c r="J28" s="144"/>
      <c r="K28" s="144"/>
      <c r="L28" s="144"/>
      <c r="M28" s="144"/>
      <c r="N28" s="144"/>
      <c r="O28" s="144"/>
      <c r="P28" s="15"/>
      <c r="Q28" s="15"/>
      <c r="R28" s="15"/>
    </row>
    <row r="29" spans="2:18" s="3" customFormat="1" ht="15.5" x14ac:dyDescent="0.35">
      <c r="B29" s="188"/>
      <c r="C29" s="189"/>
      <c r="D29" s="210"/>
      <c r="E29" s="191"/>
      <c r="F29" s="205"/>
      <c r="G29" s="143"/>
      <c r="H29" s="144"/>
      <c r="I29" s="144"/>
      <c r="J29" s="144"/>
      <c r="K29" s="144"/>
      <c r="L29" s="144"/>
      <c r="M29" s="144"/>
      <c r="N29" s="144"/>
      <c r="O29" s="144"/>
      <c r="P29" s="15"/>
      <c r="Q29" s="15"/>
      <c r="R29" s="15"/>
    </row>
    <row r="30" spans="2:18" s="3" customFormat="1" ht="16" thickBot="1" x14ac:dyDescent="0.4">
      <c r="B30" s="188"/>
      <c r="C30" s="189"/>
      <c r="D30" s="211" t="s">
        <v>8</v>
      </c>
      <c r="E30" s="191"/>
      <c r="F30" s="192"/>
      <c r="G30" s="143"/>
      <c r="H30" s="145"/>
      <c r="I30" s="144"/>
      <c r="J30" s="144"/>
      <c r="K30" s="144"/>
      <c r="L30" s="144"/>
      <c r="M30" s="144"/>
      <c r="N30" s="144"/>
      <c r="O30" s="144"/>
      <c r="P30" s="144"/>
      <c r="Q30" s="15"/>
      <c r="R30" s="15"/>
    </row>
    <row r="31" spans="2:18" s="3" customFormat="1" ht="176.25" customHeight="1" thickBot="1" x14ac:dyDescent="0.4">
      <c r="B31" s="188"/>
      <c r="C31" s="189"/>
      <c r="D31" s="212" t="s">
        <v>929</v>
      </c>
      <c r="E31" s="191"/>
      <c r="F31" s="213"/>
      <c r="G31" s="143"/>
      <c r="H31" s="145"/>
      <c r="I31" s="144"/>
      <c r="J31" s="144"/>
      <c r="K31" s="144"/>
      <c r="L31" s="144"/>
      <c r="M31" s="144"/>
      <c r="N31" s="144"/>
      <c r="O31" s="144"/>
      <c r="P31" s="144"/>
      <c r="Q31" s="15"/>
      <c r="R31" s="15"/>
    </row>
    <row r="32" spans="2:18" s="3" customFormat="1" ht="32.25" customHeight="1" thickBot="1" x14ac:dyDescent="0.4">
      <c r="B32" s="442" t="s">
        <v>10</v>
      </c>
      <c r="C32" s="444"/>
      <c r="D32" s="190"/>
      <c r="E32" s="191"/>
      <c r="F32" s="192"/>
      <c r="G32" s="143"/>
      <c r="H32" s="145"/>
      <c r="I32" s="144"/>
      <c r="J32" s="144"/>
      <c r="K32" s="144"/>
      <c r="L32" s="144"/>
      <c r="M32" s="144"/>
      <c r="N32" s="144"/>
      <c r="O32" s="144"/>
      <c r="P32" s="144"/>
      <c r="Q32" s="15"/>
      <c r="R32" s="15"/>
    </row>
    <row r="33" spans="1:16" s="3" customFormat="1" ht="17.25" customHeight="1" thickBot="1" x14ac:dyDescent="0.4">
      <c r="B33" s="188"/>
      <c r="C33" s="189"/>
      <c r="D33" s="212" t="s">
        <v>888</v>
      </c>
      <c r="E33" s="191"/>
      <c r="F33" s="192"/>
      <c r="G33" s="2"/>
      <c r="H33" s="4" t="s">
        <v>11</v>
      </c>
      <c r="I33" s="2"/>
      <c r="J33" s="2"/>
      <c r="K33" s="2"/>
      <c r="L33" s="2"/>
      <c r="M33" s="2"/>
      <c r="N33" s="2"/>
      <c r="O33" s="2"/>
      <c r="P33" s="2"/>
    </row>
    <row r="34" spans="1:16" s="3" customFormat="1" ht="15.5" x14ac:dyDescent="0.35">
      <c r="B34" s="188"/>
      <c r="C34" s="189"/>
      <c r="D34" s="190"/>
      <c r="E34" s="191"/>
      <c r="F34" s="213"/>
      <c r="G34" s="2"/>
      <c r="H34" s="4" t="s">
        <v>12</v>
      </c>
      <c r="I34" s="2"/>
      <c r="J34" s="2"/>
      <c r="K34" s="2"/>
      <c r="L34" s="2"/>
      <c r="M34" s="2"/>
      <c r="N34" s="2"/>
      <c r="O34" s="2"/>
      <c r="P34" s="2"/>
    </row>
    <row r="35" spans="1:16" s="3" customFormat="1" ht="15.5" x14ac:dyDescent="0.35">
      <c r="B35" s="188"/>
      <c r="C35" s="214" t="s">
        <v>13</v>
      </c>
      <c r="D35" s="190"/>
      <c r="E35" s="191"/>
      <c r="F35" s="192"/>
      <c r="G35" s="2"/>
      <c r="H35" s="4" t="s">
        <v>14</v>
      </c>
      <c r="I35" s="2"/>
      <c r="J35" s="2"/>
      <c r="K35" s="2"/>
      <c r="L35" s="2"/>
      <c r="M35" s="2"/>
      <c r="N35" s="2"/>
      <c r="O35" s="2"/>
      <c r="P35" s="2"/>
    </row>
    <row r="36" spans="1:16" s="3" customFormat="1" ht="31.5" customHeight="1" thickBot="1" x14ac:dyDescent="0.4">
      <c r="B36" s="442" t="s">
        <v>15</v>
      </c>
      <c r="C36" s="444"/>
      <c r="D36" s="190"/>
      <c r="E36" s="191"/>
      <c r="F36" s="192"/>
      <c r="G36" s="2"/>
      <c r="H36" s="4" t="s">
        <v>16</v>
      </c>
      <c r="I36" s="2"/>
      <c r="J36" s="2"/>
      <c r="K36" s="2"/>
      <c r="L36" s="2"/>
      <c r="M36" s="2"/>
      <c r="N36" s="2"/>
      <c r="O36" s="2"/>
      <c r="P36" s="2"/>
    </row>
    <row r="37" spans="1:16" s="3" customFormat="1" ht="15.5" x14ac:dyDescent="0.35">
      <c r="B37" s="188"/>
      <c r="C37" s="189" t="s">
        <v>17</v>
      </c>
      <c r="D37" s="215" t="s">
        <v>683</v>
      </c>
      <c r="E37" s="191"/>
      <c r="F37" s="192"/>
      <c r="G37" s="2"/>
      <c r="H37" s="4" t="s">
        <v>18</v>
      </c>
      <c r="I37" s="2"/>
      <c r="J37" s="2"/>
      <c r="K37" s="2"/>
      <c r="L37" s="2"/>
      <c r="M37" s="2"/>
      <c r="N37" s="2"/>
      <c r="O37" s="2"/>
      <c r="P37" s="2"/>
    </row>
    <row r="38" spans="1:16" s="3" customFormat="1" ht="15.5" x14ac:dyDescent="0.35">
      <c r="B38" s="188"/>
      <c r="C38" s="189" t="s">
        <v>19</v>
      </c>
      <c r="D38" s="216" t="s">
        <v>684</v>
      </c>
      <c r="E38" s="191"/>
      <c r="F38" s="192"/>
      <c r="G38" s="2"/>
      <c r="H38" s="4" t="s">
        <v>20</v>
      </c>
      <c r="I38" s="2"/>
      <c r="J38" s="2"/>
      <c r="K38" s="2"/>
      <c r="L38" s="2"/>
      <c r="M38" s="2"/>
      <c r="N38" s="2"/>
      <c r="O38" s="2"/>
      <c r="P38" s="2"/>
    </row>
    <row r="39" spans="1:16" s="3" customFormat="1" ht="16" thickBot="1" x14ac:dyDescent="0.4">
      <c r="B39" s="188"/>
      <c r="C39" s="189" t="s">
        <v>21</v>
      </c>
      <c r="D39" s="437">
        <v>43241</v>
      </c>
      <c r="E39" s="191"/>
      <c r="F39" s="192"/>
      <c r="G39" s="2"/>
      <c r="H39" s="4" t="s">
        <v>22</v>
      </c>
      <c r="I39" s="2"/>
      <c r="J39" s="2"/>
      <c r="K39" s="2"/>
      <c r="L39" s="2"/>
      <c r="M39" s="2"/>
      <c r="N39" s="2"/>
      <c r="O39" s="2"/>
      <c r="P39" s="2"/>
    </row>
    <row r="40" spans="1:16" s="3" customFormat="1" ht="15" customHeight="1" thickBot="1" x14ac:dyDescent="0.4">
      <c r="B40" s="188"/>
      <c r="C40" s="196" t="s">
        <v>164</v>
      </c>
      <c r="D40" s="190"/>
      <c r="E40" s="191"/>
      <c r="F40" s="192"/>
      <c r="G40" s="2"/>
      <c r="H40" s="4" t="s">
        <v>23</v>
      </c>
      <c r="I40" s="2"/>
      <c r="J40" s="2"/>
      <c r="K40" s="2"/>
      <c r="L40" s="2"/>
      <c r="M40" s="2"/>
      <c r="N40" s="2"/>
      <c r="O40" s="2"/>
      <c r="P40" s="2"/>
    </row>
    <row r="41" spans="1:16" s="3" customFormat="1" ht="31" x14ac:dyDescent="0.35">
      <c r="B41" s="188"/>
      <c r="C41" s="189" t="s">
        <v>17</v>
      </c>
      <c r="D41" s="218" t="s">
        <v>890</v>
      </c>
      <c r="E41" s="191"/>
      <c r="F41" s="192"/>
      <c r="G41" s="2"/>
      <c r="H41" s="4" t="s">
        <v>604</v>
      </c>
      <c r="I41" s="2"/>
      <c r="J41" s="2"/>
      <c r="K41" s="2"/>
      <c r="L41" s="2"/>
      <c r="M41" s="2"/>
      <c r="N41" s="2"/>
      <c r="O41" s="2"/>
      <c r="P41" s="2"/>
    </row>
    <row r="42" spans="1:16" s="3" customFormat="1" ht="15.5" x14ac:dyDescent="0.35">
      <c r="B42" s="188"/>
      <c r="C42" s="189" t="s">
        <v>19</v>
      </c>
      <c r="D42" s="219" t="s">
        <v>891</v>
      </c>
      <c r="E42" s="191"/>
      <c r="F42" s="192"/>
      <c r="G42" s="2"/>
      <c r="H42" s="4" t="s">
        <v>24</v>
      </c>
      <c r="I42" s="2"/>
      <c r="J42" s="2"/>
      <c r="K42" s="2"/>
      <c r="L42" s="2"/>
      <c r="M42" s="2"/>
      <c r="N42" s="2"/>
      <c r="O42" s="2"/>
      <c r="P42" s="2"/>
    </row>
    <row r="43" spans="1:16" s="3" customFormat="1" ht="16" thickBot="1" x14ac:dyDescent="0.4">
      <c r="B43" s="188"/>
      <c r="C43" s="189" t="s">
        <v>21</v>
      </c>
      <c r="D43" s="437">
        <v>43241</v>
      </c>
      <c r="E43" s="191"/>
      <c r="F43" s="192"/>
      <c r="G43" s="2"/>
      <c r="H43" s="4" t="s">
        <v>25</v>
      </c>
      <c r="I43" s="2"/>
      <c r="J43" s="2"/>
      <c r="K43" s="2"/>
      <c r="L43" s="2"/>
      <c r="M43" s="2"/>
      <c r="N43" s="2"/>
      <c r="O43" s="2"/>
      <c r="P43" s="2"/>
    </row>
    <row r="44" spans="1:16" s="3" customFormat="1" ht="16" thickBot="1" x14ac:dyDescent="0.4">
      <c r="B44" s="188"/>
      <c r="C44" s="196" t="s">
        <v>241</v>
      </c>
      <c r="D44" s="220"/>
      <c r="E44" s="191"/>
      <c r="F44" s="192"/>
      <c r="G44" s="2"/>
      <c r="H44" s="4" t="s">
        <v>26</v>
      </c>
      <c r="I44" s="2"/>
      <c r="J44" s="2"/>
      <c r="K44" s="2"/>
      <c r="L44" s="2"/>
      <c r="M44" s="2"/>
      <c r="N44" s="2"/>
      <c r="O44" s="2"/>
      <c r="P44" s="2"/>
    </row>
    <row r="45" spans="1:16" s="3" customFormat="1" ht="29" x14ac:dyDescent="0.35">
      <c r="B45" s="188"/>
      <c r="C45" s="189" t="s">
        <v>17</v>
      </c>
      <c r="D45" s="438" t="s">
        <v>1131</v>
      </c>
      <c r="E45" s="191"/>
      <c r="F45" s="192"/>
      <c r="G45" s="2"/>
      <c r="H45" s="4" t="s">
        <v>27</v>
      </c>
      <c r="I45" s="2"/>
      <c r="J45" s="2"/>
      <c r="K45" s="2"/>
      <c r="L45" s="2"/>
      <c r="M45" s="2"/>
      <c r="N45" s="2"/>
      <c r="O45" s="2"/>
      <c r="P45" s="2"/>
    </row>
    <row r="46" spans="1:16" s="3" customFormat="1" ht="15.5" x14ac:dyDescent="0.35">
      <c r="B46" s="188"/>
      <c r="C46" s="189" t="s">
        <v>19</v>
      </c>
      <c r="D46" s="439" t="s">
        <v>1132</v>
      </c>
      <c r="E46" s="191"/>
      <c r="F46" s="192"/>
      <c r="G46" s="2"/>
      <c r="H46" s="4" t="s">
        <v>28</v>
      </c>
      <c r="I46" s="2"/>
      <c r="J46" s="2"/>
      <c r="K46" s="2"/>
      <c r="L46" s="2"/>
      <c r="M46" s="2"/>
      <c r="N46" s="2"/>
      <c r="O46" s="2"/>
      <c r="P46" s="2"/>
    </row>
    <row r="47" spans="1:16" ht="16" thickBot="1" x14ac:dyDescent="0.4">
      <c r="A47" s="3"/>
      <c r="B47" s="188"/>
      <c r="C47" s="189" t="s">
        <v>21</v>
      </c>
      <c r="D47" s="437">
        <v>43241</v>
      </c>
      <c r="E47" s="191"/>
      <c r="F47" s="176"/>
      <c r="H47" s="4" t="s">
        <v>29</v>
      </c>
    </row>
    <row r="48" spans="1:16" ht="16" thickBot="1" x14ac:dyDescent="0.4">
      <c r="B48" s="188"/>
      <c r="C48" s="196" t="s">
        <v>163</v>
      </c>
      <c r="D48" s="190"/>
      <c r="E48" s="191"/>
      <c r="F48" s="176"/>
      <c r="H48" s="4" t="s">
        <v>30</v>
      </c>
    </row>
    <row r="49" spans="2:8" ht="15.5" x14ac:dyDescent="0.35">
      <c r="B49" s="188"/>
      <c r="C49" s="189" t="s">
        <v>17</v>
      </c>
      <c r="D49" s="215" t="s">
        <v>892</v>
      </c>
      <c r="E49" s="191"/>
      <c r="F49" s="176"/>
      <c r="H49" s="4" t="s">
        <v>31</v>
      </c>
    </row>
    <row r="50" spans="2:8" ht="15.5" x14ac:dyDescent="0.35">
      <c r="B50" s="188"/>
      <c r="C50" s="189" t="s">
        <v>19</v>
      </c>
      <c r="D50" s="216" t="s">
        <v>685</v>
      </c>
      <c r="E50" s="191"/>
      <c r="F50" s="176"/>
      <c r="H50" s="4" t="s">
        <v>32</v>
      </c>
    </row>
    <row r="51" spans="2:8" ht="16" thickBot="1" x14ac:dyDescent="0.4">
      <c r="B51" s="188"/>
      <c r="C51" s="189" t="s">
        <v>21</v>
      </c>
      <c r="D51" s="437">
        <v>43241</v>
      </c>
      <c r="E51" s="191"/>
      <c r="F51" s="176"/>
      <c r="H51" s="4" t="s">
        <v>33</v>
      </c>
    </row>
    <row r="52" spans="2:8" ht="16" thickBot="1" x14ac:dyDescent="0.4">
      <c r="B52" s="188"/>
      <c r="C52" s="196" t="s">
        <v>163</v>
      </c>
      <c r="D52" s="190"/>
      <c r="E52" s="191"/>
      <c r="F52" s="176"/>
      <c r="H52" s="4" t="s">
        <v>34</v>
      </c>
    </row>
    <row r="53" spans="2:8" ht="15.5" x14ac:dyDescent="0.35">
      <c r="B53" s="188"/>
      <c r="C53" s="189" t="s">
        <v>17</v>
      </c>
      <c r="D53" s="221" t="s">
        <v>893</v>
      </c>
      <c r="E53" s="191"/>
      <c r="F53" s="176"/>
      <c r="H53" s="4" t="s">
        <v>35</v>
      </c>
    </row>
    <row r="54" spans="2:8" ht="15.5" x14ac:dyDescent="0.35">
      <c r="B54" s="188"/>
      <c r="C54" s="189" t="s">
        <v>19</v>
      </c>
      <c r="D54" s="222"/>
      <c r="E54" s="191"/>
      <c r="F54" s="176"/>
      <c r="H54" s="4" t="s">
        <v>36</v>
      </c>
    </row>
    <row r="55" spans="2:8" ht="16" thickBot="1" x14ac:dyDescent="0.4">
      <c r="B55" s="188"/>
      <c r="C55" s="189" t="s">
        <v>21</v>
      </c>
      <c r="D55" s="217"/>
      <c r="E55" s="191"/>
      <c r="F55" s="176"/>
      <c r="H55" s="4" t="s">
        <v>37</v>
      </c>
    </row>
    <row r="56" spans="2:8" ht="16" thickBot="1" x14ac:dyDescent="0.4">
      <c r="B56" s="188"/>
      <c r="C56" s="196" t="s">
        <v>163</v>
      </c>
      <c r="D56" s="190"/>
      <c r="E56" s="191"/>
      <c r="F56" s="176"/>
      <c r="H56" s="4" t="s">
        <v>38</v>
      </c>
    </row>
    <row r="57" spans="2:8" ht="15.5" x14ac:dyDescent="0.35">
      <c r="B57" s="188"/>
      <c r="C57" s="189" t="s">
        <v>17</v>
      </c>
      <c r="D57" s="215" t="s">
        <v>893</v>
      </c>
      <c r="E57" s="191"/>
      <c r="F57" s="176"/>
      <c r="H57" s="4" t="s">
        <v>39</v>
      </c>
    </row>
    <row r="58" spans="2:8" ht="15.5" x14ac:dyDescent="0.35">
      <c r="B58" s="188"/>
      <c r="C58" s="189" t="s">
        <v>19</v>
      </c>
      <c r="D58" s="223"/>
      <c r="E58" s="191"/>
      <c r="F58" s="176"/>
      <c r="H58" s="4" t="s">
        <v>40</v>
      </c>
    </row>
    <row r="59" spans="2:8" ht="16" thickBot="1" x14ac:dyDescent="0.4">
      <c r="B59" s="188"/>
      <c r="C59" s="189" t="s">
        <v>21</v>
      </c>
      <c r="D59" s="217"/>
      <c r="E59" s="191"/>
      <c r="F59" s="176"/>
      <c r="H59" s="4" t="s">
        <v>41</v>
      </c>
    </row>
    <row r="60" spans="2:8" ht="16" thickBot="1" x14ac:dyDescent="0.4">
      <c r="B60" s="224"/>
      <c r="C60" s="225"/>
      <c r="D60" s="226"/>
      <c r="E60" s="227"/>
      <c r="F60" s="176"/>
      <c r="H60" s="4" t="s">
        <v>42</v>
      </c>
    </row>
    <row r="61" spans="2:8" x14ac:dyDescent="0.3">
      <c r="H61" s="4" t="s">
        <v>43</v>
      </c>
    </row>
    <row r="62" spans="2:8" x14ac:dyDescent="0.3">
      <c r="H62" s="4" t="s">
        <v>44</v>
      </c>
    </row>
    <row r="63" spans="2:8" x14ac:dyDescent="0.3">
      <c r="H63" s="4" t="s">
        <v>45</v>
      </c>
    </row>
    <row r="64" spans="2:8" x14ac:dyDescent="0.3">
      <c r="H64" s="4" t="s">
        <v>46</v>
      </c>
    </row>
    <row r="65" spans="8:8" x14ac:dyDescent="0.3">
      <c r="H65" s="4" t="s">
        <v>47</v>
      </c>
    </row>
    <row r="66" spans="8:8" x14ac:dyDescent="0.3">
      <c r="H66" s="4" t="s">
        <v>48</v>
      </c>
    </row>
    <row r="67" spans="8:8" x14ac:dyDescent="0.3">
      <c r="H67" s="4" t="s">
        <v>49</v>
      </c>
    </row>
    <row r="68" spans="8:8" x14ac:dyDescent="0.3">
      <c r="H68" s="4" t="s">
        <v>50</v>
      </c>
    </row>
    <row r="69" spans="8:8" x14ac:dyDescent="0.3">
      <c r="H69" s="4" t="s">
        <v>51</v>
      </c>
    </row>
    <row r="70" spans="8:8" x14ac:dyDescent="0.3">
      <c r="H70" s="4" t="s">
        <v>52</v>
      </c>
    </row>
    <row r="71" spans="8:8" x14ac:dyDescent="0.3">
      <c r="H71" s="4" t="s">
        <v>53</v>
      </c>
    </row>
    <row r="72" spans="8:8" x14ac:dyDescent="0.3">
      <c r="H72" s="4" t="s">
        <v>54</v>
      </c>
    </row>
    <row r="73" spans="8:8" x14ac:dyDescent="0.3">
      <c r="H73" s="4" t="s">
        <v>55</v>
      </c>
    </row>
    <row r="74" spans="8:8" x14ac:dyDescent="0.3">
      <c r="H74" s="4" t="s">
        <v>56</v>
      </c>
    </row>
    <row r="75" spans="8:8" x14ac:dyDescent="0.3">
      <c r="H75" s="4" t="s">
        <v>57</v>
      </c>
    </row>
    <row r="76" spans="8:8" x14ac:dyDescent="0.3">
      <c r="H76" s="4" t="s">
        <v>58</v>
      </c>
    </row>
    <row r="77" spans="8:8" x14ac:dyDescent="0.3">
      <c r="H77" s="4" t="s">
        <v>59</v>
      </c>
    </row>
    <row r="78" spans="8:8" x14ac:dyDescent="0.3">
      <c r="H78" s="4" t="s">
        <v>60</v>
      </c>
    </row>
    <row r="79" spans="8:8" x14ac:dyDescent="0.3">
      <c r="H79" s="4" t="s">
        <v>61</v>
      </c>
    </row>
    <row r="80" spans="8:8" x14ac:dyDescent="0.3">
      <c r="H80" s="4" t="s">
        <v>62</v>
      </c>
    </row>
    <row r="81" spans="8:8" x14ac:dyDescent="0.3">
      <c r="H81" s="4" t="s">
        <v>63</v>
      </c>
    </row>
    <row r="82" spans="8:8" x14ac:dyDescent="0.3">
      <c r="H82" s="4" t="s">
        <v>64</v>
      </c>
    </row>
    <row r="83" spans="8:8" x14ac:dyDescent="0.3">
      <c r="H83" s="4" t="s">
        <v>65</v>
      </c>
    </row>
    <row r="84" spans="8:8" x14ac:dyDescent="0.3">
      <c r="H84" s="4" t="s">
        <v>66</v>
      </c>
    </row>
    <row r="85" spans="8:8" x14ac:dyDescent="0.3">
      <c r="H85" s="4" t="s">
        <v>67</v>
      </c>
    </row>
    <row r="86" spans="8:8" x14ac:dyDescent="0.3">
      <c r="H86" s="4" t="s">
        <v>68</v>
      </c>
    </row>
    <row r="87" spans="8:8" x14ac:dyDescent="0.3">
      <c r="H87" s="4" t="s">
        <v>69</v>
      </c>
    </row>
    <row r="88" spans="8:8" x14ac:dyDescent="0.3">
      <c r="H88" s="4" t="s">
        <v>70</v>
      </c>
    </row>
    <row r="89" spans="8:8" x14ac:dyDescent="0.3">
      <c r="H89" s="4" t="s">
        <v>71</v>
      </c>
    </row>
    <row r="90" spans="8:8" x14ac:dyDescent="0.3">
      <c r="H90" s="4" t="s">
        <v>72</v>
      </c>
    </row>
    <row r="91" spans="8:8" x14ac:dyDescent="0.3">
      <c r="H91" s="4" t="s">
        <v>73</v>
      </c>
    </row>
    <row r="92" spans="8:8" x14ac:dyDescent="0.3">
      <c r="H92" s="4" t="s">
        <v>74</v>
      </c>
    </row>
    <row r="93" spans="8:8" x14ac:dyDescent="0.3">
      <c r="H93" s="4" t="s">
        <v>75</v>
      </c>
    </row>
    <row r="94" spans="8:8" x14ac:dyDescent="0.3">
      <c r="H94" s="4" t="s">
        <v>76</v>
      </c>
    </row>
    <row r="95" spans="8:8" x14ac:dyDescent="0.3">
      <c r="H95" s="4" t="s">
        <v>77</v>
      </c>
    </row>
    <row r="96" spans="8:8" x14ac:dyDescent="0.3">
      <c r="H96" s="4" t="s">
        <v>78</v>
      </c>
    </row>
    <row r="97" spans="8:8" x14ac:dyDescent="0.3">
      <c r="H97" s="4" t="s">
        <v>79</v>
      </c>
    </row>
    <row r="98" spans="8:8" x14ac:dyDescent="0.3">
      <c r="H98" s="4" t="s">
        <v>80</v>
      </c>
    </row>
    <row r="99" spans="8:8" x14ac:dyDescent="0.3">
      <c r="H99" s="4" t="s">
        <v>81</v>
      </c>
    </row>
    <row r="100" spans="8:8" x14ac:dyDescent="0.3">
      <c r="H100" s="4" t="s">
        <v>82</v>
      </c>
    </row>
    <row r="101" spans="8:8" x14ac:dyDescent="0.3">
      <c r="H101" s="4" t="s">
        <v>83</v>
      </c>
    </row>
    <row r="102" spans="8:8" x14ac:dyDescent="0.3">
      <c r="H102" s="4" t="s">
        <v>84</v>
      </c>
    </row>
    <row r="103" spans="8:8" x14ac:dyDescent="0.3">
      <c r="H103" s="4" t="s">
        <v>85</v>
      </c>
    </row>
    <row r="104" spans="8:8" x14ac:dyDescent="0.3">
      <c r="H104" s="4" t="s">
        <v>86</v>
      </c>
    </row>
    <row r="105" spans="8:8" x14ac:dyDescent="0.3">
      <c r="H105" s="4" t="s">
        <v>87</v>
      </c>
    </row>
    <row r="106" spans="8:8" x14ac:dyDescent="0.3">
      <c r="H106" s="4" t="s">
        <v>88</v>
      </c>
    </row>
    <row r="107" spans="8:8" x14ac:dyDescent="0.3">
      <c r="H107" s="4" t="s">
        <v>89</v>
      </c>
    </row>
    <row r="108" spans="8:8" x14ac:dyDescent="0.3">
      <c r="H108" s="4" t="s">
        <v>90</v>
      </c>
    </row>
    <row r="109" spans="8:8" x14ac:dyDescent="0.3">
      <c r="H109" s="4" t="s">
        <v>91</v>
      </c>
    </row>
    <row r="110" spans="8:8" x14ac:dyDescent="0.3">
      <c r="H110" s="4" t="s">
        <v>92</v>
      </c>
    </row>
    <row r="111" spans="8:8" x14ac:dyDescent="0.3">
      <c r="H111" s="4" t="s">
        <v>93</v>
      </c>
    </row>
    <row r="112" spans="8:8" x14ac:dyDescent="0.3">
      <c r="H112" s="4" t="s">
        <v>94</v>
      </c>
    </row>
    <row r="113" spans="8:8" x14ac:dyDescent="0.3">
      <c r="H113" s="4" t="s">
        <v>95</v>
      </c>
    </row>
    <row r="114" spans="8:8" x14ac:dyDescent="0.3">
      <c r="H114" s="4" t="s">
        <v>96</v>
      </c>
    </row>
    <row r="115" spans="8:8" x14ac:dyDescent="0.3">
      <c r="H115" s="4" t="s">
        <v>97</v>
      </c>
    </row>
    <row r="116" spans="8:8" x14ac:dyDescent="0.3">
      <c r="H116" s="4" t="s">
        <v>98</v>
      </c>
    </row>
    <row r="117" spans="8:8" x14ac:dyDescent="0.3">
      <c r="H117" s="4" t="s">
        <v>99</v>
      </c>
    </row>
    <row r="118" spans="8:8" x14ac:dyDescent="0.3">
      <c r="H118" s="4" t="s">
        <v>100</v>
      </c>
    </row>
    <row r="119" spans="8:8" x14ac:dyDescent="0.3">
      <c r="H119" s="4" t="s">
        <v>101</v>
      </c>
    </row>
    <row r="120" spans="8:8" x14ac:dyDescent="0.3">
      <c r="H120" s="4" t="s">
        <v>102</v>
      </c>
    </row>
    <row r="121" spans="8:8" x14ac:dyDescent="0.3">
      <c r="H121" s="4" t="s">
        <v>103</v>
      </c>
    </row>
    <row r="122" spans="8:8" x14ac:dyDescent="0.3">
      <c r="H122" s="4" t="s">
        <v>104</v>
      </c>
    </row>
    <row r="123" spans="8:8" x14ac:dyDescent="0.3">
      <c r="H123" s="4" t="s">
        <v>105</v>
      </c>
    </row>
    <row r="124" spans="8:8" x14ac:dyDescent="0.3">
      <c r="H124" s="4" t="s">
        <v>106</v>
      </c>
    </row>
    <row r="125" spans="8:8" x14ac:dyDescent="0.3">
      <c r="H125" s="4" t="s">
        <v>107</v>
      </c>
    </row>
    <row r="126" spans="8:8" x14ac:dyDescent="0.3">
      <c r="H126" s="4" t="s">
        <v>108</v>
      </c>
    </row>
    <row r="127" spans="8:8" x14ac:dyDescent="0.3">
      <c r="H127" s="4" t="s">
        <v>109</v>
      </c>
    </row>
    <row r="128" spans="8:8" x14ac:dyDescent="0.3">
      <c r="H128" s="4" t="s">
        <v>110</v>
      </c>
    </row>
    <row r="129" spans="8:8" x14ac:dyDescent="0.3">
      <c r="H129" s="4" t="s">
        <v>111</v>
      </c>
    </row>
    <row r="130" spans="8:8" x14ac:dyDescent="0.3">
      <c r="H130" s="4" t="s">
        <v>112</v>
      </c>
    </row>
    <row r="131" spans="8:8" x14ac:dyDescent="0.3">
      <c r="H131" s="4" t="s">
        <v>113</v>
      </c>
    </row>
    <row r="132" spans="8:8" x14ac:dyDescent="0.3">
      <c r="H132" s="4" t="s">
        <v>114</v>
      </c>
    </row>
    <row r="133" spans="8:8" x14ac:dyDescent="0.3">
      <c r="H133" s="4" t="s">
        <v>115</v>
      </c>
    </row>
    <row r="134" spans="8:8" x14ac:dyDescent="0.3">
      <c r="H134" s="4" t="s">
        <v>116</v>
      </c>
    </row>
    <row r="135" spans="8:8" x14ac:dyDescent="0.3">
      <c r="H135" s="4" t="s">
        <v>117</v>
      </c>
    </row>
    <row r="136" spans="8:8" x14ac:dyDescent="0.3">
      <c r="H136" s="4" t="s">
        <v>118</v>
      </c>
    </row>
    <row r="137" spans="8:8" x14ac:dyDescent="0.3">
      <c r="H137" s="4" t="s">
        <v>119</v>
      </c>
    </row>
    <row r="138" spans="8:8" x14ac:dyDescent="0.3">
      <c r="H138" s="4" t="s">
        <v>120</v>
      </c>
    </row>
    <row r="139" spans="8:8" x14ac:dyDescent="0.3">
      <c r="H139" s="4" t="s">
        <v>121</v>
      </c>
    </row>
    <row r="140" spans="8:8" x14ac:dyDescent="0.3">
      <c r="H140" s="4" t="s">
        <v>122</v>
      </c>
    </row>
    <row r="141" spans="8:8" x14ac:dyDescent="0.3">
      <c r="H141" s="4" t="s">
        <v>123</v>
      </c>
    </row>
    <row r="142" spans="8:8" x14ac:dyDescent="0.3">
      <c r="H142" s="4" t="s">
        <v>124</v>
      </c>
    </row>
    <row r="143" spans="8:8" x14ac:dyDescent="0.3">
      <c r="H143" s="4" t="s">
        <v>125</v>
      </c>
    </row>
    <row r="144" spans="8:8" x14ac:dyDescent="0.3">
      <c r="H144" s="4" t="s">
        <v>126</v>
      </c>
    </row>
    <row r="145" spans="8:8" x14ac:dyDescent="0.3">
      <c r="H145" s="4" t="s">
        <v>127</v>
      </c>
    </row>
    <row r="146" spans="8:8" x14ac:dyDescent="0.3">
      <c r="H146" s="4" t="s">
        <v>128</v>
      </c>
    </row>
    <row r="147" spans="8:8" x14ac:dyDescent="0.3">
      <c r="H147" s="4" t="s">
        <v>129</v>
      </c>
    </row>
    <row r="148" spans="8:8" x14ac:dyDescent="0.3">
      <c r="H148" s="4" t="s">
        <v>130</v>
      </c>
    </row>
    <row r="149" spans="8:8" x14ac:dyDescent="0.3">
      <c r="H149" s="4" t="s">
        <v>131</v>
      </c>
    </row>
    <row r="150" spans="8:8" x14ac:dyDescent="0.3">
      <c r="H150" s="4" t="s">
        <v>132</v>
      </c>
    </row>
    <row r="151" spans="8:8" x14ac:dyDescent="0.3">
      <c r="H151" s="4" t="s">
        <v>133</v>
      </c>
    </row>
    <row r="152" spans="8:8" x14ac:dyDescent="0.3">
      <c r="H152" s="4" t="s">
        <v>134</v>
      </c>
    </row>
    <row r="153" spans="8:8" x14ac:dyDescent="0.3">
      <c r="H153" s="4" t="s">
        <v>135</v>
      </c>
    </row>
    <row r="154" spans="8:8" x14ac:dyDescent="0.3">
      <c r="H154" s="4" t="s">
        <v>136</v>
      </c>
    </row>
    <row r="155" spans="8:8" x14ac:dyDescent="0.3">
      <c r="H155" s="4" t="s">
        <v>137</v>
      </c>
    </row>
    <row r="156" spans="8:8" x14ac:dyDescent="0.3">
      <c r="H156" s="4" t="s">
        <v>138</v>
      </c>
    </row>
    <row r="157" spans="8:8" x14ac:dyDescent="0.3">
      <c r="H157" s="4" t="s">
        <v>139</v>
      </c>
    </row>
    <row r="158" spans="8:8" x14ac:dyDescent="0.3">
      <c r="H158" s="4" t="s">
        <v>140</v>
      </c>
    </row>
    <row r="159" spans="8:8" x14ac:dyDescent="0.3">
      <c r="H159" s="4" t="s">
        <v>141</v>
      </c>
    </row>
    <row r="160" spans="8:8" x14ac:dyDescent="0.3">
      <c r="H160" s="4" t="s">
        <v>142</v>
      </c>
    </row>
    <row r="161" spans="8:8" x14ac:dyDescent="0.3">
      <c r="H161" s="4" t="s">
        <v>143</v>
      </c>
    </row>
    <row r="162" spans="8:8" x14ac:dyDescent="0.3">
      <c r="H162" s="4" t="s">
        <v>144</v>
      </c>
    </row>
    <row r="163" spans="8:8" x14ac:dyDescent="0.3">
      <c r="H163" s="4" t="s">
        <v>145</v>
      </c>
    </row>
    <row r="164" spans="8:8" x14ac:dyDescent="0.3">
      <c r="H164" s="4" t="s">
        <v>146</v>
      </c>
    </row>
    <row r="165" spans="8:8" x14ac:dyDescent="0.3">
      <c r="H165" s="4" t="s">
        <v>147</v>
      </c>
    </row>
    <row r="166" spans="8:8" x14ac:dyDescent="0.3">
      <c r="H166" s="4" t="s">
        <v>148</v>
      </c>
    </row>
    <row r="167" spans="8:8" x14ac:dyDescent="0.3">
      <c r="H167" s="4" t="s">
        <v>149</v>
      </c>
    </row>
    <row r="168" spans="8:8" x14ac:dyDescent="0.3">
      <c r="H168" s="4" t="s">
        <v>150</v>
      </c>
    </row>
    <row r="169" spans="8:8" x14ac:dyDescent="0.3">
      <c r="H169" s="4" t="s">
        <v>151</v>
      </c>
    </row>
    <row r="170" spans="8:8" x14ac:dyDescent="0.3">
      <c r="H170" s="4" t="s">
        <v>152</v>
      </c>
    </row>
    <row r="171" spans="8:8" x14ac:dyDescent="0.3">
      <c r="H171" s="4" t="s">
        <v>153</v>
      </c>
    </row>
    <row r="172" spans="8:8" x14ac:dyDescent="0.3">
      <c r="H172" s="4" t="s">
        <v>154</v>
      </c>
    </row>
    <row r="173" spans="8:8" x14ac:dyDescent="0.3">
      <c r="H173" s="4" t="s">
        <v>155</v>
      </c>
    </row>
    <row r="174" spans="8:8" x14ac:dyDescent="0.3">
      <c r="H174" s="4" t="s">
        <v>156</v>
      </c>
    </row>
    <row r="175" spans="8:8" x14ac:dyDescent="0.3">
      <c r="H175" s="4" t="s">
        <v>157</v>
      </c>
    </row>
    <row r="176" spans="8:8" x14ac:dyDescent="0.3">
      <c r="H176" s="4" t="s">
        <v>158</v>
      </c>
    </row>
    <row r="177" spans="8:8" x14ac:dyDescent="0.3">
      <c r="H177" s="4" t="s">
        <v>159</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50" r:id="rId1" xr:uid="{00000000-0004-0000-0000-000000000000}"/>
    <hyperlink ref="D38" r:id="rId2" xr:uid="{00000000-0004-0000-0000-000001000000}"/>
    <hyperlink ref="D42" r:id="rId3" xr:uid="{00000000-0004-0000-0000-000002000000}"/>
    <hyperlink ref="D46" r:id="rId4" xr:uid="{00000000-0004-0000-0000-000003000000}"/>
  </hyperlinks>
  <pageMargins left="0.7" right="0.7" top="0.75" bottom="0.75" header="0.3" footer="0.3"/>
  <pageSetup scale="65" fitToHeight="0"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4"/>
  <sheetViews>
    <sheetView workbookViewId="0">
      <selection activeCell="B1" sqref="B1:B4"/>
    </sheetView>
  </sheetViews>
  <sheetFormatPr defaultRowHeight="14.5" x14ac:dyDescent="0.35"/>
  <cols>
    <col min="1" max="1" width="2.453125" customWidth="1"/>
    <col min="2" max="2" width="109.26953125" customWidth="1"/>
    <col min="3" max="3" width="2.453125" customWidth="1"/>
  </cols>
  <sheetData>
    <row r="1" spans="2:2" ht="15.5" thickBot="1" x14ac:dyDescent="0.4">
      <c r="B1" s="36" t="s">
        <v>199</v>
      </c>
    </row>
    <row r="2" spans="2:2" ht="273.5" thickBot="1" x14ac:dyDescent="0.4">
      <c r="B2" s="37" t="s">
        <v>200</v>
      </c>
    </row>
    <row r="3" spans="2:2" ht="15.5" thickBot="1" x14ac:dyDescent="0.4">
      <c r="B3" s="36" t="s">
        <v>201</v>
      </c>
    </row>
    <row r="4" spans="2:2" ht="247.5" thickBot="1" x14ac:dyDescent="0.4">
      <c r="B4" s="38" t="s">
        <v>202</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124"/>
  <sheetViews>
    <sheetView zoomScale="80" zoomScaleNormal="80" workbookViewId="0">
      <selection activeCell="F1" sqref="B1:O112"/>
    </sheetView>
  </sheetViews>
  <sheetFormatPr defaultColWidth="9.1796875" defaultRowHeight="14" x14ac:dyDescent="0.3"/>
  <cols>
    <col min="1" max="1" width="1.453125" style="18" customWidth="1"/>
    <col min="2" max="2" width="1.54296875" style="17" customWidth="1"/>
    <col min="3" max="3" width="10.26953125" style="17" customWidth="1"/>
    <col min="4" max="4" width="21" style="17" customWidth="1"/>
    <col min="5" max="5" width="6.26953125" style="18" customWidth="1"/>
    <col min="6" max="6" width="19.54296875" style="18" customWidth="1"/>
    <col min="7" max="7" width="29.26953125" style="18" customWidth="1"/>
    <col min="8" max="8" width="38.81640625" style="18" customWidth="1"/>
    <col min="9" max="9" width="18.7265625" style="18" customWidth="1"/>
    <col min="10" max="10" width="19.26953125" style="18" customWidth="1"/>
    <col min="11" max="11" width="18.54296875" style="18" customWidth="1"/>
    <col min="12" max="12" width="17.81640625" style="161" customWidth="1"/>
    <col min="13" max="13" width="16.54296875" style="18" bestFit="1" customWidth="1"/>
    <col min="14" max="14" width="16.453125" style="18" customWidth="1"/>
    <col min="15" max="15" width="57.26953125" style="18" bestFit="1" customWidth="1"/>
    <col min="16" max="18" width="18.1796875" style="18" customWidth="1"/>
    <col min="19" max="19" width="18.26953125" style="18" customWidth="1"/>
    <col min="20" max="20" width="9.26953125" style="18" customWidth="1"/>
    <col min="21" max="16384" width="9.1796875" style="18"/>
  </cols>
  <sheetData>
    <row r="1" spans="2:20" ht="16" thickBot="1" x14ac:dyDescent="0.4">
      <c r="B1" s="228"/>
      <c r="C1" s="228"/>
      <c r="D1" s="228"/>
      <c r="E1" s="229"/>
      <c r="F1" s="229"/>
      <c r="G1" s="229"/>
      <c r="H1" s="229"/>
      <c r="I1" s="229"/>
      <c r="J1" s="229"/>
      <c r="K1" s="229"/>
      <c r="L1" s="230"/>
      <c r="M1" s="229"/>
      <c r="N1" s="229"/>
      <c r="O1" s="229"/>
    </row>
    <row r="2" spans="2:20" ht="16" thickBot="1" x14ac:dyDescent="0.4">
      <c r="B2" s="231"/>
      <c r="C2" s="232"/>
      <c r="D2" s="232"/>
      <c r="E2" s="233"/>
      <c r="F2" s="233"/>
      <c r="G2" s="233"/>
      <c r="H2" s="233"/>
      <c r="I2" s="233"/>
      <c r="J2" s="233"/>
      <c r="K2" s="233"/>
      <c r="L2" s="234"/>
      <c r="M2" s="235"/>
      <c r="N2" s="229"/>
      <c r="O2" s="229"/>
    </row>
    <row r="3" spans="2:20" ht="16" thickBot="1" x14ac:dyDescent="0.4">
      <c r="B3" s="236"/>
      <c r="C3" s="464" t="s">
        <v>1111</v>
      </c>
      <c r="D3" s="465"/>
      <c r="E3" s="465"/>
      <c r="F3" s="465"/>
      <c r="G3" s="465"/>
      <c r="H3" s="465"/>
      <c r="I3" s="465"/>
      <c r="J3" s="465"/>
      <c r="K3" s="465"/>
      <c r="L3" s="466"/>
      <c r="M3" s="237"/>
      <c r="N3" s="229"/>
      <c r="O3" s="229"/>
    </row>
    <row r="4" spans="2:20" ht="15.5" x14ac:dyDescent="0.35">
      <c r="B4" s="472"/>
      <c r="C4" s="473"/>
      <c r="D4" s="473"/>
      <c r="E4" s="473"/>
      <c r="F4" s="473"/>
      <c r="G4" s="473"/>
      <c r="H4" s="473"/>
      <c r="I4" s="473"/>
      <c r="J4" s="473"/>
      <c r="K4" s="473"/>
      <c r="L4" s="238"/>
      <c r="M4" s="237"/>
      <c r="N4" s="229"/>
      <c r="O4" s="229"/>
    </row>
    <row r="5" spans="2:20" ht="15.5" x14ac:dyDescent="0.35">
      <c r="B5" s="239"/>
      <c r="C5" s="471"/>
      <c r="D5" s="471"/>
      <c r="E5" s="471"/>
      <c r="F5" s="471"/>
      <c r="G5" s="471"/>
      <c r="H5" s="471"/>
      <c r="I5" s="471"/>
      <c r="J5" s="471"/>
      <c r="K5" s="471"/>
      <c r="L5" s="238"/>
      <c r="M5" s="237"/>
      <c r="N5" s="229"/>
      <c r="O5" s="229"/>
    </row>
    <row r="6" spans="2:20" ht="15.5" x14ac:dyDescent="0.35">
      <c r="B6" s="239"/>
      <c r="C6" s="240"/>
      <c r="D6" s="241"/>
      <c r="E6" s="190"/>
      <c r="F6" s="190"/>
      <c r="G6" s="190"/>
      <c r="H6" s="190"/>
      <c r="I6" s="190"/>
      <c r="J6" s="190"/>
      <c r="K6" s="238"/>
      <c r="L6" s="238"/>
      <c r="M6" s="237"/>
      <c r="N6" s="229"/>
      <c r="O6" s="229"/>
    </row>
    <row r="7" spans="2:20" ht="15.5" x14ac:dyDescent="0.35">
      <c r="B7" s="239"/>
      <c r="C7" s="459" t="s">
        <v>197</v>
      </c>
      <c r="D7" s="459"/>
      <c r="E7" s="242"/>
      <c r="F7" s="242"/>
      <c r="G7" s="242"/>
      <c r="H7" s="242"/>
      <c r="I7" s="242"/>
      <c r="J7" s="242"/>
      <c r="K7" s="238"/>
      <c r="L7" s="238"/>
      <c r="M7" s="237"/>
      <c r="N7" s="229"/>
      <c r="O7" s="229"/>
    </row>
    <row r="8" spans="2:20" ht="27.75" customHeight="1" thickBot="1" x14ac:dyDescent="0.4">
      <c r="B8" s="239"/>
      <c r="C8" s="478" t="s">
        <v>211</v>
      </c>
      <c r="D8" s="478"/>
      <c r="E8" s="478"/>
      <c r="F8" s="478"/>
      <c r="G8" s="478"/>
      <c r="H8" s="478"/>
      <c r="I8" s="478"/>
      <c r="J8" s="478"/>
      <c r="K8" s="478"/>
      <c r="L8" s="238"/>
      <c r="M8" s="237"/>
      <c r="N8" s="229"/>
      <c r="O8" s="229"/>
    </row>
    <row r="9" spans="2:20" ht="50.15" customHeight="1" thickBot="1" x14ac:dyDescent="0.4">
      <c r="B9" s="239"/>
      <c r="C9" s="459" t="s">
        <v>1050</v>
      </c>
      <c r="D9" s="459"/>
      <c r="E9" s="453">
        <v>410396</v>
      </c>
      <c r="F9" s="454"/>
      <c r="G9" s="454"/>
      <c r="H9" s="454"/>
      <c r="I9" s="455" t="s">
        <v>1011</v>
      </c>
      <c r="J9" s="455"/>
      <c r="K9" s="455"/>
      <c r="L9" s="238"/>
      <c r="M9" s="237"/>
      <c r="N9" s="229"/>
      <c r="O9" s="229"/>
      <c r="P9" s="19"/>
    </row>
    <row r="10" spans="2:20" ht="50.15" customHeight="1" thickBot="1" x14ac:dyDescent="0.4">
      <c r="B10" s="239"/>
      <c r="C10" s="243"/>
      <c r="D10" s="243"/>
      <c r="E10" s="453">
        <v>24623756</v>
      </c>
      <c r="F10" s="454"/>
      <c r="G10" s="454"/>
      <c r="H10" s="454"/>
      <c r="I10" s="456" t="s">
        <v>1032</v>
      </c>
      <c r="J10" s="456"/>
      <c r="K10" s="456"/>
      <c r="L10" s="238"/>
      <c r="M10" s="237"/>
      <c r="N10" s="229">
        <f>410396*60</f>
        <v>24623760</v>
      </c>
      <c r="O10" s="229"/>
      <c r="P10" s="19"/>
    </row>
    <row r="11" spans="2:20" ht="100" customHeight="1" thickBot="1" x14ac:dyDescent="0.4">
      <c r="B11" s="239"/>
      <c r="C11" s="459" t="s">
        <v>198</v>
      </c>
      <c r="D11" s="459"/>
      <c r="E11" s="485" t="s">
        <v>1033</v>
      </c>
      <c r="F11" s="486"/>
      <c r="G11" s="486"/>
      <c r="H11" s="486"/>
      <c r="I11" s="487"/>
      <c r="J11" s="487"/>
      <c r="K11" s="488"/>
      <c r="L11" s="238"/>
      <c r="M11" s="237"/>
      <c r="N11" s="229"/>
      <c r="O11" s="229"/>
    </row>
    <row r="12" spans="2:20" ht="16" thickBot="1" x14ac:dyDescent="0.4">
      <c r="B12" s="239"/>
      <c r="C12" s="241"/>
      <c r="D12" s="241"/>
      <c r="E12" s="238"/>
      <c r="F12" s="238"/>
      <c r="G12" s="238"/>
      <c r="H12" s="238"/>
      <c r="I12" s="238"/>
      <c r="J12" s="238"/>
      <c r="K12" s="238"/>
      <c r="L12" s="238"/>
      <c r="M12" s="237"/>
      <c r="N12" s="229"/>
      <c r="O12" s="229"/>
    </row>
    <row r="13" spans="2:20" ht="18.75" customHeight="1" thickBot="1" x14ac:dyDescent="0.4">
      <c r="B13" s="239"/>
      <c r="C13" s="459" t="s">
        <v>275</v>
      </c>
      <c r="D13" s="459"/>
      <c r="E13" s="475" t="s">
        <v>1034</v>
      </c>
      <c r="F13" s="476"/>
      <c r="G13" s="476"/>
      <c r="H13" s="476"/>
      <c r="I13" s="476"/>
      <c r="J13" s="476"/>
      <c r="K13" s="477"/>
      <c r="L13" s="238"/>
      <c r="M13" s="237"/>
      <c r="N13" s="229"/>
      <c r="O13" s="229"/>
    </row>
    <row r="14" spans="2:20" ht="15" customHeight="1" x14ac:dyDescent="0.35">
      <c r="B14" s="239"/>
      <c r="C14" s="474" t="s">
        <v>274</v>
      </c>
      <c r="D14" s="474"/>
      <c r="E14" s="474"/>
      <c r="F14" s="474"/>
      <c r="G14" s="474"/>
      <c r="H14" s="474"/>
      <c r="I14" s="474"/>
      <c r="J14" s="474"/>
      <c r="K14" s="474"/>
      <c r="L14" s="238"/>
      <c r="M14" s="237"/>
      <c r="N14" s="229"/>
      <c r="O14" s="229"/>
    </row>
    <row r="15" spans="2:20" ht="15" customHeight="1" x14ac:dyDescent="0.35">
      <c r="B15" s="239"/>
      <c r="C15" s="244"/>
      <c r="D15" s="244"/>
      <c r="E15" s="244"/>
      <c r="F15" s="244"/>
      <c r="G15" s="244"/>
      <c r="H15" s="244"/>
      <c r="I15" s="244"/>
      <c r="J15" s="244"/>
      <c r="K15" s="244"/>
      <c r="L15" s="238"/>
      <c r="M15" s="237"/>
      <c r="N15" s="229"/>
      <c r="O15" s="229"/>
    </row>
    <row r="16" spans="2:20" ht="16" thickBot="1" x14ac:dyDescent="0.4">
      <c r="B16" s="239"/>
      <c r="C16" s="459" t="s">
        <v>174</v>
      </c>
      <c r="D16" s="459"/>
      <c r="E16" s="238"/>
      <c r="F16" s="238"/>
      <c r="G16" s="238"/>
      <c r="H16" s="238"/>
      <c r="I16" s="238"/>
      <c r="J16" s="238"/>
      <c r="K16" s="238"/>
      <c r="L16" s="238"/>
      <c r="M16" s="237"/>
      <c r="N16" s="229"/>
      <c r="O16" s="245"/>
      <c r="P16" s="19"/>
      <c r="Q16" s="19"/>
      <c r="R16" s="19"/>
      <c r="S16" s="19"/>
      <c r="T16" s="19"/>
    </row>
    <row r="17" spans="2:20" ht="63" customHeight="1" thickBot="1" x14ac:dyDescent="0.35">
      <c r="B17" s="239"/>
      <c r="C17" s="459" t="s">
        <v>1066</v>
      </c>
      <c r="D17" s="459"/>
      <c r="E17" s="246" t="s">
        <v>817</v>
      </c>
      <c r="F17" s="247" t="s">
        <v>894</v>
      </c>
      <c r="G17" s="247" t="s">
        <v>895</v>
      </c>
      <c r="H17" s="247" t="s">
        <v>175</v>
      </c>
      <c r="I17" s="247" t="s">
        <v>1051</v>
      </c>
      <c r="J17" s="248" t="s">
        <v>959</v>
      </c>
      <c r="K17" s="248" t="s">
        <v>915</v>
      </c>
      <c r="L17" s="249" t="s">
        <v>1036</v>
      </c>
      <c r="M17" s="249" t="s">
        <v>1037</v>
      </c>
      <c r="N17" s="249" t="s">
        <v>1133</v>
      </c>
      <c r="O17" s="250" t="s">
        <v>960</v>
      </c>
      <c r="P17" s="20"/>
      <c r="Q17" s="20"/>
      <c r="R17" s="20"/>
      <c r="S17" s="20"/>
      <c r="T17" s="19"/>
    </row>
    <row r="18" spans="2:20" ht="15.75" customHeight="1" x14ac:dyDescent="0.35">
      <c r="B18" s="239"/>
      <c r="C18" s="241"/>
      <c r="D18" s="241"/>
      <c r="E18" s="251">
        <v>1</v>
      </c>
      <c r="F18" s="449" t="s">
        <v>898</v>
      </c>
      <c r="G18" s="252"/>
      <c r="H18" s="253" t="s">
        <v>818</v>
      </c>
      <c r="I18" s="253">
        <f>SUM(I19:I21)</f>
        <v>185134</v>
      </c>
      <c r="J18" s="254">
        <v>26257.833333333336</v>
      </c>
      <c r="K18" s="255">
        <v>81602.929999999993</v>
      </c>
      <c r="L18" s="256">
        <f>K18+J18</f>
        <v>107860.76333333334</v>
      </c>
      <c r="M18" s="257">
        <f>L18*60</f>
        <v>6471645.7999999998</v>
      </c>
      <c r="N18" s="257">
        <f>M18/100000</f>
        <v>64.716458000000003</v>
      </c>
      <c r="O18" s="245" t="s">
        <v>1012</v>
      </c>
      <c r="P18" s="21"/>
      <c r="Q18" s="21"/>
      <c r="R18" s="21"/>
      <c r="S18" s="21"/>
      <c r="T18" s="19"/>
    </row>
    <row r="19" spans="2:20" ht="50.25" customHeight="1" x14ac:dyDescent="0.35">
      <c r="B19" s="239"/>
      <c r="C19" s="241"/>
      <c r="D19" s="241"/>
      <c r="E19" s="258">
        <v>1.1000000000000001</v>
      </c>
      <c r="F19" s="450"/>
      <c r="G19" s="174" t="s">
        <v>899</v>
      </c>
      <c r="H19" s="174" t="s">
        <v>819</v>
      </c>
      <c r="I19" s="174">
        <v>0</v>
      </c>
      <c r="J19" s="259">
        <v>8112.6666666666679</v>
      </c>
      <c r="K19" s="260">
        <v>2522.0700000000002</v>
      </c>
      <c r="L19" s="261">
        <f>K19+J19</f>
        <v>10634.736666666668</v>
      </c>
      <c r="M19" s="262">
        <f t="shared" ref="M19:M58" si="0">L19*60</f>
        <v>638084.20000000007</v>
      </c>
      <c r="N19" s="262">
        <f t="shared" ref="N19:N58" si="1">M19/100000</f>
        <v>6.3808420000000003</v>
      </c>
      <c r="O19" s="245"/>
      <c r="P19" s="21"/>
      <c r="Q19" s="21"/>
      <c r="R19" s="21"/>
      <c r="S19" s="21"/>
      <c r="T19" s="19"/>
    </row>
    <row r="20" spans="2:20" ht="46.5" customHeight="1" x14ac:dyDescent="0.35">
      <c r="B20" s="239"/>
      <c r="C20" s="241"/>
      <c r="D20" s="241"/>
      <c r="E20" s="258">
        <v>1.2</v>
      </c>
      <c r="F20" s="450"/>
      <c r="G20" s="139" t="s">
        <v>900</v>
      </c>
      <c r="H20" s="174" t="s">
        <v>820</v>
      </c>
      <c r="I20" s="263">
        <f>181099+4035</f>
        <v>185134</v>
      </c>
      <c r="J20" s="264">
        <v>17167.5</v>
      </c>
      <c r="K20" s="263">
        <v>79080.86</v>
      </c>
      <c r="L20" s="261">
        <f t="shared" ref="L20:L57" si="2">K20+J20</f>
        <v>96248.36</v>
      </c>
      <c r="M20" s="262">
        <f t="shared" si="0"/>
        <v>5774901.5999999996</v>
      </c>
      <c r="N20" s="262">
        <f t="shared" si="1"/>
        <v>57.749015999999997</v>
      </c>
      <c r="O20" s="265"/>
      <c r="P20" s="141"/>
      <c r="Q20" s="21"/>
      <c r="R20" s="21"/>
      <c r="S20" s="21"/>
      <c r="T20" s="19"/>
    </row>
    <row r="21" spans="2:20" ht="51" customHeight="1" x14ac:dyDescent="0.35">
      <c r="B21" s="239"/>
      <c r="C21" s="241"/>
      <c r="D21" s="241"/>
      <c r="E21" s="258">
        <v>1.3</v>
      </c>
      <c r="F21" s="450"/>
      <c r="G21" s="174" t="s">
        <v>901</v>
      </c>
      <c r="H21" s="174" t="s">
        <v>821</v>
      </c>
      <c r="I21" s="174">
        <v>0</v>
      </c>
      <c r="J21" s="264">
        <v>977.66666666666663</v>
      </c>
      <c r="K21" s="263">
        <v>0</v>
      </c>
      <c r="L21" s="261">
        <f t="shared" si="2"/>
        <v>977.66666666666663</v>
      </c>
      <c r="M21" s="262">
        <f t="shared" si="0"/>
        <v>58660</v>
      </c>
      <c r="N21" s="262">
        <f t="shared" si="1"/>
        <v>0.58660000000000001</v>
      </c>
      <c r="O21" s="245"/>
      <c r="P21" s="21"/>
      <c r="Q21" s="21"/>
      <c r="R21" s="21"/>
      <c r="S21" s="21"/>
      <c r="T21" s="19"/>
    </row>
    <row r="22" spans="2:20" ht="15.5" x14ac:dyDescent="0.35">
      <c r="B22" s="239"/>
      <c r="C22" s="241"/>
      <c r="D22" s="241"/>
      <c r="E22" s="266">
        <v>2</v>
      </c>
      <c r="F22" s="450" t="s">
        <v>902</v>
      </c>
      <c r="G22" s="267"/>
      <c r="H22" s="255" t="s">
        <v>822</v>
      </c>
      <c r="I22" s="268">
        <f>SUM(I23:I31)</f>
        <v>158335</v>
      </c>
      <c r="J22" s="269">
        <v>20155</v>
      </c>
      <c r="K22" s="269">
        <f>SUM(K23:K31)</f>
        <v>21417.403299999998</v>
      </c>
      <c r="L22" s="270">
        <f>SUM(L23:L31)</f>
        <v>41572.403299999998</v>
      </c>
      <c r="M22" s="257">
        <f t="shared" si="0"/>
        <v>2494344.1979999999</v>
      </c>
      <c r="N22" s="257">
        <f t="shared" si="1"/>
        <v>24.943441979999999</v>
      </c>
      <c r="O22" s="245"/>
      <c r="P22" s="21"/>
      <c r="Q22" s="21"/>
      <c r="R22" s="21"/>
      <c r="S22" s="21"/>
      <c r="T22" s="19"/>
    </row>
    <row r="23" spans="2:20" ht="46.5" x14ac:dyDescent="0.35">
      <c r="B23" s="239"/>
      <c r="C23" s="241"/>
      <c r="D23" s="241"/>
      <c r="E23" s="258">
        <v>2.1</v>
      </c>
      <c r="F23" s="450"/>
      <c r="G23" s="140" t="s">
        <v>903</v>
      </c>
      <c r="H23" s="174" t="s">
        <v>823</v>
      </c>
      <c r="I23" s="271">
        <v>149735</v>
      </c>
      <c r="J23" s="259">
        <v>9101.6666666666661</v>
      </c>
      <c r="K23" s="259">
        <v>12337.94</v>
      </c>
      <c r="L23" s="261">
        <f>K23+J23</f>
        <v>21439.606666666667</v>
      </c>
      <c r="M23" s="262">
        <f t="shared" si="0"/>
        <v>1286376.3999999999</v>
      </c>
      <c r="N23" s="262">
        <f t="shared" si="1"/>
        <v>12.863764</v>
      </c>
      <c r="O23" s="245"/>
      <c r="P23" s="21"/>
      <c r="Q23" s="21"/>
      <c r="R23" s="21"/>
      <c r="S23" s="21"/>
      <c r="T23" s="19"/>
    </row>
    <row r="24" spans="2:20" ht="46.5" x14ac:dyDescent="0.35">
      <c r="B24" s="239"/>
      <c r="C24" s="241"/>
      <c r="D24" s="241"/>
      <c r="E24" s="258">
        <v>2.2000000000000002</v>
      </c>
      <c r="F24" s="450"/>
      <c r="G24" s="140" t="s">
        <v>904</v>
      </c>
      <c r="H24" s="174" t="s">
        <v>824</v>
      </c>
      <c r="I24" s="271">
        <v>0</v>
      </c>
      <c r="J24" s="259">
        <v>0</v>
      </c>
      <c r="K24" s="272">
        <v>0</v>
      </c>
      <c r="L24" s="261">
        <f t="shared" si="2"/>
        <v>0</v>
      </c>
      <c r="M24" s="262">
        <f t="shared" si="0"/>
        <v>0</v>
      </c>
      <c r="N24" s="262">
        <f t="shared" si="1"/>
        <v>0</v>
      </c>
      <c r="O24" s="245"/>
      <c r="P24" s="21"/>
      <c r="Q24" s="21"/>
      <c r="R24" s="21"/>
      <c r="S24" s="21"/>
      <c r="T24" s="19"/>
    </row>
    <row r="25" spans="2:20" ht="27" customHeight="1" x14ac:dyDescent="0.35">
      <c r="B25" s="239"/>
      <c r="C25" s="241"/>
      <c r="D25" s="241"/>
      <c r="E25" s="258">
        <v>2.2999999999999998</v>
      </c>
      <c r="F25" s="450"/>
      <c r="G25" s="452" t="s">
        <v>1065</v>
      </c>
      <c r="H25" s="174" t="s">
        <v>825</v>
      </c>
      <c r="I25" s="271">
        <v>5000</v>
      </c>
      <c r="J25" s="259">
        <v>2663.3333333333335</v>
      </c>
      <c r="K25" s="259">
        <v>4586.9799999999996</v>
      </c>
      <c r="L25" s="261">
        <f>K25+J25</f>
        <v>7250.3133333333335</v>
      </c>
      <c r="M25" s="262">
        <f t="shared" si="0"/>
        <v>435018.8</v>
      </c>
      <c r="N25" s="262">
        <f t="shared" si="1"/>
        <v>4.3501880000000002</v>
      </c>
      <c r="O25" s="245"/>
      <c r="P25" s="21"/>
      <c r="Q25" s="21"/>
      <c r="R25" s="21"/>
      <c r="S25" s="21"/>
      <c r="T25" s="19"/>
    </row>
    <row r="26" spans="2:20" ht="21" customHeight="1" x14ac:dyDescent="0.35">
      <c r="B26" s="239"/>
      <c r="C26" s="241"/>
      <c r="D26" s="241"/>
      <c r="E26" s="258" t="s">
        <v>826</v>
      </c>
      <c r="F26" s="450"/>
      <c r="G26" s="452"/>
      <c r="H26" s="174" t="s">
        <v>827</v>
      </c>
      <c r="I26" s="271">
        <v>0</v>
      </c>
      <c r="J26" s="259">
        <v>0</v>
      </c>
      <c r="K26" s="259">
        <v>0</v>
      </c>
      <c r="L26" s="261">
        <f t="shared" si="2"/>
        <v>0</v>
      </c>
      <c r="M26" s="262">
        <f t="shared" si="0"/>
        <v>0</v>
      </c>
      <c r="N26" s="262">
        <f t="shared" si="1"/>
        <v>0</v>
      </c>
      <c r="O26" s="245"/>
      <c r="P26" s="21"/>
      <c r="Q26" s="21"/>
      <c r="R26" s="21"/>
      <c r="S26" s="21"/>
      <c r="T26" s="19"/>
    </row>
    <row r="27" spans="2:20" ht="15.5" x14ac:dyDescent="0.35">
      <c r="B27" s="239"/>
      <c r="C27" s="241"/>
      <c r="D27" s="241"/>
      <c r="E27" s="258" t="s">
        <v>828</v>
      </c>
      <c r="F27" s="450"/>
      <c r="G27" s="452"/>
      <c r="H27" s="174" t="s">
        <v>829</v>
      </c>
      <c r="I27" s="271">
        <v>0</v>
      </c>
      <c r="J27" s="259">
        <v>0</v>
      </c>
      <c r="K27" s="259">
        <v>0</v>
      </c>
      <c r="L27" s="261">
        <f t="shared" si="2"/>
        <v>0</v>
      </c>
      <c r="M27" s="262">
        <f t="shared" si="0"/>
        <v>0</v>
      </c>
      <c r="N27" s="262">
        <f t="shared" si="1"/>
        <v>0</v>
      </c>
      <c r="O27" s="245"/>
      <c r="P27" s="21"/>
      <c r="Q27" s="21"/>
      <c r="R27" s="21"/>
      <c r="S27" s="21"/>
      <c r="T27" s="19"/>
    </row>
    <row r="28" spans="2:20" ht="31" x14ac:dyDescent="0.35">
      <c r="B28" s="239"/>
      <c r="C28" s="241"/>
      <c r="D28" s="241"/>
      <c r="E28" s="258" t="s">
        <v>830</v>
      </c>
      <c r="F28" s="450"/>
      <c r="G28" s="452"/>
      <c r="H28" s="174" t="s">
        <v>831</v>
      </c>
      <c r="I28" s="271">
        <v>2100</v>
      </c>
      <c r="J28" s="259">
        <v>8390</v>
      </c>
      <c r="K28" s="273">
        <v>2109</v>
      </c>
      <c r="L28" s="261">
        <f>K28+J28</f>
        <v>10499</v>
      </c>
      <c r="M28" s="262">
        <f t="shared" si="0"/>
        <v>629940</v>
      </c>
      <c r="N28" s="262">
        <f t="shared" si="1"/>
        <v>6.2994000000000003</v>
      </c>
      <c r="O28" s="245"/>
      <c r="P28" s="21"/>
      <c r="Q28" s="21"/>
      <c r="R28" s="21"/>
      <c r="S28" s="21"/>
      <c r="T28" s="19"/>
    </row>
    <row r="29" spans="2:20" ht="15.5" x14ac:dyDescent="0.35">
      <c r="B29" s="239"/>
      <c r="C29" s="241"/>
      <c r="D29" s="241"/>
      <c r="E29" s="258" t="s">
        <v>832</v>
      </c>
      <c r="F29" s="450"/>
      <c r="G29" s="452"/>
      <c r="H29" s="174" t="s">
        <v>833</v>
      </c>
      <c r="I29" s="274">
        <v>500</v>
      </c>
      <c r="J29" s="273">
        <v>0</v>
      </c>
      <c r="K29" s="273">
        <v>1726.5</v>
      </c>
      <c r="L29" s="261">
        <f>K29+J29</f>
        <v>1726.5</v>
      </c>
      <c r="M29" s="262">
        <f t="shared" si="0"/>
        <v>103590</v>
      </c>
      <c r="N29" s="262">
        <f t="shared" si="1"/>
        <v>1.0359</v>
      </c>
      <c r="O29" s="245"/>
      <c r="P29" s="21"/>
      <c r="Q29" s="21"/>
      <c r="R29" s="21"/>
      <c r="S29" s="21"/>
      <c r="T29" s="19"/>
    </row>
    <row r="30" spans="2:20" ht="15.5" x14ac:dyDescent="0.35">
      <c r="B30" s="239"/>
      <c r="C30" s="241"/>
      <c r="D30" s="241"/>
      <c r="E30" s="258" t="s">
        <v>834</v>
      </c>
      <c r="F30" s="450"/>
      <c r="G30" s="452"/>
      <c r="H30" s="174" t="s">
        <v>835</v>
      </c>
      <c r="I30" s="274">
        <v>500</v>
      </c>
      <c r="J30" s="273">
        <v>0</v>
      </c>
      <c r="K30" s="273">
        <v>456.25</v>
      </c>
      <c r="L30" s="261">
        <f>K30+J30</f>
        <v>456.25</v>
      </c>
      <c r="M30" s="262">
        <f t="shared" si="0"/>
        <v>27375</v>
      </c>
      <c r="N30" s="262">
        <f t="shared" si="1"/>
        <v>0.27374999999999999</v>
      </c>
      <c r="O30" s="245"/>
      <c r="P30" s="21"/>
      <c r="Q30" s="21"/>
      <c r="R30" s="21"/>
      <c r="S30" s="21"/>
      <c r="T30" s="19"/>
    </row>
    <row r="31" spans="2:20" ht="15.5" x14ac:dyDescent="0.35">
      <c r="B31" s="239"/>
      <c r="C31" s="241"/>
      <c r="D31" s="241"/>
      <c r="E31" s="258" t="s">
        <v>836</v>
      </c>
      <c r="F31" s="450"/>
      <c r="G31" s="452"/>
      <c r="H31" s="174" t="s">
        <v>837</v>
      </c>
      <c r="I31" s="274">
        <v>500</v>
      </c>
      <c r="J31" s="273">
        <v>0</v>
      </c>
      <c r="K31" s="273">
        <v>200.73330000000001</v>
      </c>
      <c r="L31" s="261">
        <f>K31+J31</f>
        <v>200.73330000000001</v>
      </c>
      <c r="M31" s="262">
        <f t="shared" si="0"/>
        <v>12043.998000000001</v>
      </c>
      <c r="N31" s="262">
        <f t="shared" si="1"/>
        <v>0.12043998000000002</v>
      </c>
      <c r="O31" s="245"/>
      <c r="P31" s="21"/>
      <c r="Q31" s="21"/>
      <c r="R31" s="21"/>
      <c r="S31" s="21"/>
      <c r="T31" s="19"/>
    </row>
    <row r="32" spans="2:20" ht="15.5" x14ac:dyDescent="0.35">
      <c r="B32" s="239"/>
      <c r="C32" s="241"/>
      <c r="D32" s="241"/>
      <c r="E32" s="266">
        <v>3</v>
      </c>
      <c r="F32" s="450" t="s">
        <v>905</v>
      </c>
      <c r="G32" s="267"/>
      <c r="H32" s="255" t="s">
        <v>838</v>
      </c>
      <c r="I32" s="255">
        <f>SUM(I33:I38)</f>
        <v>6500</v>
      </c>
      <c r="J32" s="269">
        <v>17718.333333333332</v>
      </c>
      <c r="K32" s="269">
        <f>SUM(K33:K38)</f>
        <v>11000.533000000001</v>
      </c>
      <c r="L32" s="270">
        <f>SUM(L33:L38)</f>
        <v>28718.866333333332</v>
      </c>
      <c r="M32" s="257">
        <f t="shared" si="0"/>
        <v>1723131.98</v>
      </c>
      <c r="N32" s="257">
        <f t="shared" si="1"/>
        <v>17.231319800000001</v>
      </c>
      <c r="O32" s="245"/>
      <c r="P32" s="21"/>
      <c r="Q32" s="21"/>
      <c r="R32" s="21"/>
      <c r="S32" s="21"/>
      <c r="T32" s="19"/>
    </row>
    <row r="33" spans="2:20" ht="46.5" x14ac:dyDescent="0.35">
      <c r="B33" s="239"/>
      <c r="C33" s="241"/>
      <c r="D33" s="241"/>
      <c r="E33" s="258">
        <v>3.1</v>
      </c>
      <c r="F33" s="451"/>
      <c r="G33" s="140" t="s">
        <v>906</v>
      </c>
      <c r="H33" s="174" t="s">
        <v>839</v>
      </c>
      <c r="I33" s="174">
        <v>4000</v>
      </c>
      <c r="J33" s="259">
        <v>10096.666666666666</v>
      </c>
      <c r="K33" s="259">
        <v>5007.03</v>
      </c>
      <c r="L33" s="261">
        <f>K33+J33</f>
        <v>15103.696666666667</v>
      </c>
      <c r="M33" s="262">
        <f t="shared" si="0"/>
        <v>906221.8</v>
      </c>
      <c r="N33" s="262">
        <f t="shared" si="1"/>
        <v>9.0622179999999997</v>
      </c>
      <c r="O33" s="245"/>
      <c r="P33" s="21"/>
      <c r="Q33" s="21"/>
      <c r="R33" s="21"/>
      <c r="S33" s="21"/>
      <c r="T33" s="19"/>
    </row>
    <row r="34" spans="2:20" ht="34.5" customHeight="1" x14ac:dyDescent="0.35">
      <c r="B34" s="239"/>
      <c r="C34" s="241"/>
      <c r="D34" s="241"/>
      <c r="E34" s="258" t="s">
        <v>840</v>
      </c>
      <c r="F34" s="451"/>
      <c r="G34" s="452" t="s">
        <v>907</v>
      </c>
      <c r="H34" s="174" t="s">
        <v>841</v>
      </c>
      <c r="I34" s="174">
        <v>0</v>
      </c>
      <c r="J34" s="259">
        <v>0</v>
      </c>
      <c r="K34" s="259">
        <v>0</v>
      </c>
      <c r="L34" s="261">
        <f t="shared" si="2"/>
        <v>0</v>
      </c>
      <c r="M34" s="262">
        <f t="shared" si="0"/>
        <v>0</v>
      </c>
      <c r="N34" s="262">
        <f t="shared" si="1"/>
        <v>0</v>
      </c>
      <c r="O34" s="245"/>
      <c r="P34" s="21"/>
      <c r="Q34" s="21"/>
      <c r="R34" s="21"/>
      <c r="S34" s="21"/>
      <c r="T34" s="19"/>
    </row>
    <row r="35" spans="2:20" ht="15.5" x14ac:dyDescent="0.35">
      <c r="B35" s="239"/>
      <c r="C35" s="241"/>
      <c r="D35" s="241"/>
      <c r="E35" s="258" t="s">
        <v>842</v>
      </c>
      <c r="F35" s="451"/>
      <c r="G35" s="452"/>
      <c r="H35" s="174" t="s">
        <v>843</v>
      </c>
      <c r="I35" s="174">
        <v>2500</v>
      </c>
      <c r="J35" s="259">
        <v>6281.666666666667</v>
      </c>
      <c r="K35" s="259">
        <v>4796.17</v>
      </c>
      <c r="L35" s="261">
        <f>K35+J35</f>
        <v>11077.836666666666</v>
      </c>
      <c r="M35" s="262">
        <f t="shared" si="0"/>
        <v>664670.19999999995</v>
      </c>
      <c r="N35" s="262">
        <f t="shared" si="1"/>
        <v>6.6467019999999994</v>
      </c>
      <c r="O35" s="245"/>
      <c r="P35" s="21"/>
      <c r="Q35" s="21"/>
      <c r="R35" s="21"/>
      <c r="S35" s="21"/>
      <c r="T35" s="19"/>
    </row>
    <row r="36" spans="2:20" ht="46.5" x14ac:dyDescent="0.35">
      <c r="B36" s="239"/>
      <c r="C36" s="241"/>
      <c r="D36" s="241"/>
      <c r="E36" s="258">
        <v>3.3</v>
      </c>
      <c r="F36" s="451"/>
      <c r="G36" s="174" t="s">
        <v>908</v>
      </c>
      <c r="H36" s="174" t="s">
        <v>844</v>
      </c>
      <c r="I36" s="174">
        <v>0</v>
      </c>
      <c r="J36" s="259">
        <v>1340</v>
      </c>
      <c r="K36" s="259">
        <v>1197.3330000000001</v>
      </c>
      <c r="L36" s="261">
        <f>K36+J36</f>
        <v>2537.3330000000001</v>
      </c>
      <c r="M36" s="262">
        <f t="shared" si="0"/>
        <v>152239.98000000001</v>
      </c>
      <c r="N36" s="262">
        <f t="shared" si="1"/>
        <v>1.5223998000000001</v>
      </c>
      <c r="O36" s="245"/>
      <c r="P36" s="21"/>
      <c r="Q36" s="21"/>
      <c r="R36" s="21"/>
      <c r="S36" s="21"/>
      <c r="T36" s="19"/>
    </row>
    <row r="37" spans="2:20" ht="31" x14ac:dyDescent="0.35">
      <c r="B37" s="239"/>
      <c r="C37" s="241"/>
      <c r="D37" s="241"/>
      <c r="E37" s="258" t="s">
        <v>845</v>
      </c>
      <c r="F37" s="451"/>
      <c r="G37" s="448" t="s">
        <v>909</v>
      </c>
      <c r="H37" s="174" t="s">
        <v>846</v>
      </c>
      <c r="I37" s="174">
        <v>0</v>
      </c>
      <c r="J37" s="259">
        <v>0</v>
      </c>
      <c r="K37" s="259">
        <v>0</v>
      </c>
      <c r="L37" s="261">
        <f>K37+J37</f>
        <v>0</v>
      </c>
      <c r="M37" s="262">
        <f t="shared" si="0"/>
        <v>0</v>
      </c>
      <c r="N37" s="262">
        <f t="shared" si="1"/>
        <v>0</v>
      </c>
      <c r="O37" s="245"/>
      <c r="P37" s="21"/>
      <c r="Q37" s="21"/>
      <c r="R37" s="21"/>
      <c r="S37" s="21"/>
      <c r="T37" s="19"/>
    </row>
    <row r="38" spans="2:20" ht="31" x14ac:dyDescent="0.35">
      <c r="B38" s="239"/>
      <c r="C38" s="241"/>
      <c r="D38" s="241"/>
      <c r="E38" s="258" t="s">
        <v>847</v>
      </c>
      <c r="F38" s="451"/>
      <c r="G38" s="448"/>
      <c r="H38" s="174" t="s">
        <v>848</v>
      </c>
      <c r="I38" s="174">
        <v>0</v>
      </c>
      <c r="J38" s="259">
        <v>0</v>
      </c>
      <c r="K38" s="259">
        <v>0</v>
      </c>
      <c r="L38" s="261">
        <f>K38+J38</f>
        <v>0</v>
      </c>
      <c r="M38" s="262">
        <f t="shared" si="0"/>
        <v>0</v>
      </c>
      <c r="N38" s="262">
        <f t="shared" si="1"/>
        <v>0</v>
      </c>
      <c r="O38" s="245"/>
      <c r="P38" s="21"/>
      <c r="Q38" s="21"/>
      <c r="R38" s="21"/>
      <c r="S38" s="21"/>
      <c r="T38" s="19"/>
    </row>
    <row r="39" spans="2:20" ht="15.5" x14ac:dyDescent="0.35">
      <c r="B39" s="239"/>
      <c r="C39" s="241"/>
      <c r="D39" s="241"/>
      <c r="E39" s="266">
        <v>4</v>
      </c>
      <c r="F39" s="450" t="s">
        <v>910</v>
      </c>
      <c r="G39" s="267"/>
      <c r="H39" s="255" t="s">
        <v>849</v>
      </c>
      <c r="I39" s="268">
        <f>SUM(I40:I55)</f>
        <v>26990</v>
      </c>
      <c r="J39" s="269">
        <v>7681.6666666666661</v>
      </c>
      <c r="K39" s="269">
        <f>SUM(K40:K55)</f>
        <v>32638.072566999996</v>
      </c>
      <c r="L39" s="270">
        <f>SUM(L40:L55)</f>
        <v>40319.739233666667</v>
      </c>
      <c r="M39" s="257">
        <f t="shared" si="0"/>
        <v>2419184.35402</v>
      </c>
      <c r="N39" s="257">
        <f t="shared" si="1"/>
        <v>24.191843540200001</v>
      </c>
      <c r="O39" s="245"/>
      <c r="P39" s="21"/>
      <c r="Q39" s="21"/>
      <c r="R39" s="21"/>
      <c r="S39" s="21"/>
      <c r="T39" s="19"/>
    </row>
    <row r="40" spans="2:20" ht="15.5" x14ac:dyDescent="0.35">
      <c r="B40" s="239"/>
      <c r="C40" s="241"/>
      <c r="D40" s="241"/>
      <c r="E40" s="258" t="s">
        <v>850</v>
      </c>
      <c r="F40" s="450"/>
      <c r="G40" s="448" t="s">
        <v>911</v>
      </c>
      <c r="H40" s="275" t="s">
        <v>851</v>
      </c>
      <c r="I40" s="276">
        <v>2800</v>
      </c>
      <c r="J40" s="259">
        <v>1265</v>
      </c>
      <c r="K40" s="259">
        <v>2820.36</v>
      </c>
      <c r="L40" s="261">
        <f>K40+J40</f>
        <v>4085.36</v>
      </c>
      <c r="M40" s="262">
        <f t="shared" si="0"/>
        <v>245121.6</v>
      </c>
      <c r="N40" s="262">
        <f t="shared" si="1"/>
        <v>2.4512160000000001</v>
      </c>
      <c r="O40" s="245"/>
      <c r="P40" s="21"/>
      <c r="Q40" s="21"/>
      <c r="R40" s="21"/>
      <c r="S40" s="21"/>
      <c r="T40" s="19"/>
    </row>
    <row r="41" spans="2:20" ht="15.5" x14ac:dyDescent="0.35">
      <c r="B41" s="239"/>
      <c r="C41" s="241"/>
      <c r="D41" s="241"/>
      <c r="E41" s="258" t="s">
        <v>852</v>
      </c>
      <c r="F41" s="450"/>
      <c r="G41" s="448"/>
      <c r="H41" s="174" t="s">
        <v>853</v>
      </c>
      <c r="I41" s="274">
        <v>1000</v>
      </c>
      <c r="J41" s="259">
        <v>1326.6666666666667</v>
      </c>
      <c r="K41" s="259">
        <v>3441.45</v>
      </c>
      <c r="L41" s="261">
        <f t="shared" si="2"/>
        <v>4768.1166666666668</v>
      </c>
      <c r="M41" s="262">
        <f t="shared" si="0"/>
        <v>286087</v>
      </c>
      <c r="N41" s="262">
        <f t="shared" si="1"/>
        <v>2.8608699999999998</v>
      </c>
      <c r="O41" s="245"/>
      <c r="P41" s="21"/>
      <c r="Q41" s="21"/>
      <c r="R41" s="21"/>
      <c r="S41" s="21"/>
      <c r="T41" s="19"/>
    </row>
    <row r="42" spans="2:20" ht="15.5" x14ac:dyDescent="0.35">
      <c r="B42" s="239"/>
      <c r="C42" s="241"/>
      <c r="D42" s="241"/>
      <c r="E42" s="258" t="s">
        <v>854</v>
      </c>
      <c r="F42" s="450"/>
      <c r="G42" s="448"/>
      <c r="H42" s="174" t="s">
        <v>855</v>
      </c>
      <c r="I42" s="271">
        <v>0</v>
      </c>
      <c r="J42" s="259">
        <v>5</v>
      </c>
      <c r="K42" s="259">
        <v>0.66666700000000001</v>
      </c>
      <c r="L42" s="261">
        <f t="shared" si="2"/>
        <v>5.6666670000000003</v>
      </c>
      <c r="M42" s="262">
        <f t="shared" si="0"/>
        <v>340.00002000000001</v>
      </c>
      <c r="N42" s="262">
        <f t="shared" si="1"/>
        <v>3.4000001999999999E-3</v>
      </c>
      <c r="O42" s="245"/>
      <c r="P42" s="21"/>
      <c r="Q42" s="21"/>
      <c r="R42" s="21"/>
      <c r="S42" s="21"/>
      <c r="T42" s="19"/>
    </row>
    <row r="43" spans="2:20" ht="15.5" x14ac:dyDescent="0.35">
      <c r="B43" s="239"/>
      <c r="C43" s="241"/>
      <c r="D43" s="241"/>
      <c r="E43" s="258" t="s">
        <v>856</v>
      </c>
      <c r="F43" s="450"/>
      <c r="G43" s="448"/>
      <c r="H43" s="174" t="s">
        <v>857</v>
      </c>
      <c r="I43" s="271">
        <v>0</v>
      </c>
      <c r="J43" s="259">
        <v>320</v>
      </c>
      <c r="K43" s="259">
        <v>1866.5809999999999</v>
      </c>
      <c r="L43" s="261">
        <f t="shared" si="2"/>
        <v>2186.5810000000001</v>
      </c>
      <c r="M43" s="262">
        <f t="shared" si="0"/>
        <v>131194.86000000002</v>
      </c>
      <c r="N43" s="262">
        <f t="shared" si="1"/>
        <v>1.3119486000000002</v>
      </c>
      <c r="O43" s="245"/>
      <c r="P43" s="21"/>
      <c r="Q43" s="21"/>
      <c r="R43" s="21"/>
      <c r="S43" s="21"/>
      <c r="T43" s="19"/>
    </row>
    <row r="44" spans="2:20" ht="15.5" x14ac:dyDescent="0.35">
      <c r="B44" s="239"/>
      <c r="C44" s="241"/>
      <c r="D44" s="241"/>
      <c r="E44" s="258" t="s">
        <v>858</v>
      </c>
      <c r="F44" s="450"/>
      <c r="G44" s="448" t="s">
        <v>912</v>
      </c>
      <c r="H44" s="174" t="s">
        <v>859</v>
      </c>
      <c r="I44" s="271">
        <v>2165</v>
      </c>
      <c r="J44" s="259">
        <v>1455</v>
      </c>
      <c r="K44" s="273">
        <v>2059.92</v>
      </c>
      <c r="L44" s="261">
        <f t="shared" si="2"/>
        <v>3514.92</v>
      </c>
      <c r="M44" s="262">
        <f t="shared" si="0"/>
        <v>210895.2</v>
      </c>
      <c r="N44" s="262">
        <f t="shared" si="1"/>
        <v>2.1089519999999999</v>
      </c>
      <c r="O44" s="245"/>
      <c r="P44" s="21"/>
      <c r="Q44" s="21"/>
      <c r="R44" s="21"/>
      <c r="S44" s="21"/>
      <c r="T44" s="19"/>
    </row>
    <row r="45" spans="2:20" ht="15.5" x14ac:dyDescent="0.35">
      <c r="B45" s="239"/>
      <c r="C45" s="241"/>
      <c r="D45" s="241"/>
      <c r="E45" s="258" t="s">
        <v>860</v>
      </c>
      <c r="F45" s="450"/>
      <c r="G45" s="448"/>
      <c r="H45" s="174" t="s">
        <v>861</v>
      </c>
      <c r="I45" s="271">
        <v>3108.3333333333335</v>
      </c>
      <c r="J45" s="259">
        <v>91.666666666666671</v>
      </c>
      <c r="K45" s="259">
        <v>2990.1669999999999</v>
      </c>
      <c r="L45" s="261">
        <f t="shared" si="2"/>
        <v>3081.8336666666664</v>
      </c>
      <c r="M45" s="262">
        <f t="shared" si="0"/>
        <v>184910.02</v>
      </c>
      <c r="N45" s="262">
        <f t="shared" si="1"/>
        <v>1.8491001999999999</v>
      </c>
      <c r="O45" s="245"/>
      <c r="P45" s="21"/>
      <c r="Q45" s="21"/>
      <c r="R45" s="21"/>
      <c r="S45" s="21"/>
      <c r="T45" s="19"/>
    </row>
    <row r="46" spans="2:20" ht="15.5" x14ac:dyDescent="0.35">
      <c r="B46" s="239"/>
      <c r="C46" s="241"/>
      <c r="D46" s="241"/>
      <c r="E46" s="258" t="s">
        <v>862</v>
      </c>
      <c r="F46" s="450"/>
      <c r="G46" s="448"/>
      <c r="H46" s="174" t="s">
        <v>863</v>
      </c>
      <c r="I46" s="271">
        <v>2916.6666666666665</v>
      </c>
      <c r="J46" s="259">
        <v>2856.6666666666665</v>
      </c>
      <c r="K46" s="259">
        <v>1619.75</v>
      </c>
      <c r="L46" s="261">
        <f t="shared" si="2"/>
        <v>4476.4166666666661</v>
      </c>
      <c r="M46" s="262">
        <f t="shared" si="0"/>
        <v>268584.99999999994</v>
      </c>
      <c r="N46" s="262">
        <f t="shared" si="1"/>
        <v>2.6858499999999994</v>
      </c>
      <c r="O46" s="245"/>
      <c r="P46" s="21"/>
      <c r="Q46" s="21"/>
      <c r="R46" s="21"/>
      <c r="S46" s="21"/>
      <c r="T46" s="19"/>
    </row>
    <row r="47" spans="2:20" ht="15.5" x14ac:dyDescent="0.35">
      <c r="B47" s="239"/>
      <c r="C47" s="241"/>
      <c r="D47" s="241"/>
      <c r="E47" s="258" t="s">
        <v>864</v>
      </c>
      <c r="F47" s="450"/>
      <c r="G47" s="448"/>
      <c r="H47" s="174" t="s">
        <v>865</v>
      </c>
      <c r="I47" s="271">
        <v>0</v>
      </c>
      <c r="J47" s="259">
        <v>0</v>
      </c>
      <c r="K47" s="259">
        <v>0</v>
      </c>
      <c r="L47" s="261">
        <f t="shared" si="2"/>
        <v>0</v>
      </c>
      <c r="M47" s="262">
        <f t="shared" si="0"/>
        <v>0</v>
      </c>
      <c r="N47" s="262">
        <f t="shared" si="1"/>
        <v>0</v>
      </c>
      <c r="O47" s="245"/>
      <c r="P47" s="21"/>
      <c r="Q47" s="21"/>
      <c r="R47" s="21"/>
      <c r="S47" s="21"/>
      <c r="T47" s="19"/>
    </row>
    <row r="48" spans="2:20" ht="15.5" x14ac:dyDescent="0.35">
      <c r="B48" s="239"/>
      <c r="C48" s="241"/>
      <c r="D48" s="241"/>
      <c r="E48" s="258" t="s">
        <v>866</v>
      </c>
      <c r="F48" s="450"/>
      <c r="G48" s="448" t="s">
        <v>913</v>
      </c>
      <c r="H48" s="174" t="s">
        <v>867</v>
      </c>
      <c r="I48" s="271">
        <v>1000</v>
      </c>
      <c r="J48" s="259">
        <v>0</v>
      </c>
      <c r="K48" s="259">
        <v>879.33330000000001</v>
      </c>
      <c r="L48" s="261">
        <f t="shared" si="2"/>
        <v>879.33330000000001</v>
      </c>
      <c r="M48" s="262">
        <f t="shared" si="0"/>
        <v>52759.998</v>
      </c>
      <c r="N48" s="262">
        <f t="shared" si="1"/>
        <v>0.52759997999999997</v>
      </c>
      <c r="O48" s="245"/>
      <c r="P48" s="21"/>
      <c r="Q48" s="21"/>
      <c r="R48" s="21"/>
      <c r="S48" s="21"/>
      <c r="T48" s="19"/>
    </row>
    <row r="49" spans="2:20" ht="15.5" x14ac:dyDescent="0.35">
      <c r="B49" s="239"/>
      <c r="C49" s="241"/>
      <c r="D49" s="241"/>
      <c r="E49" s="277" t="s">
        <v>868</v>
      </c>
      <c r="F49" s="450"/>
      <c r="G49" s="448"/>
      <c r="H49" s="174" t="s">
        <v>869</v>
      </c>
      <c r="I49" s="271">
        <v>1000</v>
      </c>
      <c r="J49" s="262">
        <v>0</v>
      </c>
      <c r="K49" s="262">
        <v>905.33330000000001</v>
      </c>
      <c r="L49" s="261">
        <f t="shared" si="2"/>
        <v>905.33330000000001</v>
      </c>
      <c r="M49" s="262">
        <f t="shared" si="0"/>
        <v>54319.998</v>
      </c>
      <c r="N49" s="262">
        <f t="shared" si="1"/>
        <v>0.54319998000000003</v>
      </c>
      <c r="O49" s="245"/>
      <c r="P49" s="21"/>
      <c r="Q49" s="21"/>
      <c r="R49" s="21"/>
      <c r="S49" s="21"/>
      <c r="T49" s="19"/>
    </row>
    <row r="50" spans="2:20" ht="15.5" x14ac:dyDescent="0.35">
      <c r="B50" s="239"/>
      <c r="C50" s="241"/>
      <c r="D50" s="241"/>
      <c r="E50" s="258" t="s">
        <v>870</v>
      </c>
      <c r="F50" s="450"/>
      <c r="G50" s="448"/>
      <c r="H50" s="174" t="s">
        <v>871</v>
      </c>
      <c r="I50" s="271">
        <v>2000</v>
      </c>
      <c r="J50" s="259">
        <v>73.333333333333329</v>
      </c>
      <c r="K50" s="259">
        <v>2389.248</v>
      </c>
      <c r="L50" s="261">
        <f t="shared" si="2"/>
        <v>2462.5813333333335</v>
      </c>
      <c r="M50" s="262">
        <f t="shared" si="0"/>
        <v>147754.88</v>
      </c>
      <c r="N50" s="262">
        <f t="shared" si="1"/>
        <v>1.4775488000000001</v>
      </c>
      <c r="O50" s="245"/>
      <c r="P50" s="21"/>
      <c r="Q50" s="21"/>
      <c r="R50" s="21"/>
      <c r="S50" s="21"/>
      <c r="T50" s="19"/>
    </row>
    <row r="51" spans="2:20" ht="15.5" x14ac:dyDescent="0.35">
      <c r="B51" s="239"/>
      <c r="C51" s="241"/>
      <c r="D51" s="241"/>
      <c r="E51" s="258" t="s">
        <v>872</v>
      </c>
      <c r="F51" s="450"/>
      <c r="G51" s="448" t="s">
        <v>914</v>
      </c>
      <c r="H51" s="275" t="s">
        <v>873</v>
      </c>
      <c r="I51" s="278">
        <v>0</v>
      </c>
      <c r="J51" s="259">
        <v>70</v>
      </c>
      <c r="K51" s="259">
        <v>289.73329999999999</v>
      </c>
      <c r="L51" s="261">
        <f t="shared" si="2"/>
        <v>359.73329999999999</v>
      </c>
      <c r="M51" s="262">
        <f t="shared" si="0"/>
        <v>21583.998</v>
      </c>
      <c r="N51" s="262">
        <f t="shared" si="1"/>
        <v>0.21583997999999999</v>
      </c>
      <c r="O51" s="245"/>
      <c r="P51" s="21"/>
      <c r="Q51" s="21"/>
      <c r="R51" s="21"/>
      <c r="S51" s="21"/>
      <c r="T51" s="19"/>
    </row>
    <row r="52" spans="2:20" ht="62" x14ac:dyDescent="0.35">
      <c r="B52" s="239"/>
      <c r="C52" s="241"/>
      <c r="D52" s="241"/>
      <c r="E52" s="258" t="s">
        <v>874</v>
      </c>
      <c r="F52" s="450"/>
      <c r="G52" s="448"/>
      <c r="H52" s="275" t="s">
        <v>875</v>
      </c>
      <c r="I52" s="278">
        <v>6000</v>
      </c>
      <c r="J52" s="259">
        <v>0</v>
      </c>
      <c r="K52" s="259">
        <v>2061.5500000000002</v>
      </c>
      <c r="L52" s="261">
        <f t="shared" si="2"/>
        <v>2061.5500000000002</v>
      </c>
      <c r="M52" s="262">
        <f t="shared" si="0"/>
        <v>123693.00000000001</v>
      </c>
      <c r="N52" s="262">
        <f t="shared" si="1"/>
        <v>1.2369300000000001</v>
      </c>
      <c r="O52" s="245"/>
      <c r="P52" s="21"/>
      <c r="Q52" s="21"/>
      <c r="R52" s="21"/>
      <c r="S52" s="21"/>
      <c r="T52" s="19"/>
    </row>
    <row r="53" spans="2:20" ht="31" x14ac:dyDescent="0.35">
      <c r="B53" s="239"/>
      <c r="C53" s="241"/>
      <c r="D53" s="241"/>
      <c r="E53" s="258" t="s">
        <v>876</v>
      </c>
      <c r="F53" s="450"/>
      <c r="G53" s="448"/>
      <c r="H53" s="275" t="s">
        <v>877</v>
      </c>
      <c r="I53" s="276">
        <v>2000</v>
      </c>
      <c r="J53" s="259">
        <v>218.33333333333334</v>
      </c>
      <c r="K53" s="259">
        <v>3066.78</v>
      </c>
      <c r="L53" s="261">
        <f t="shared" si="2"/>
        <v>3285.1133333333337</v>
      </c>
      <c r="M53" s="262">
        <f t="shared" si="0"/>
        <v>197106.80000000002</v>
      </c>
      <c r="N53" s="262">
        <f t="shared" si="1"/>
        <v>1.9710680000000003</v>
      </c>
      <c r="O53" s="245"/>
      <c r="P53" s="21"/>
      <c r="Q53" s="21"/>
      <c r="R53" s="21"/>
      <c r="S53" s="21"/>
      <c r="T53" s="19"/>
    </row>
    <row r="54" spans="2:20" ht="46.5" x14ac:dyDescent="0.35">
      <c r="B54" s="239"/>
      <c r="C54" s="241"/>
      <c r="D54" s="241"/>
      <c r="E54" s="258" t="s">
        <v>878</v>
      </c>
      <c r="F54" s="450"/>
      <c r="G54" s="448"/>
      <c r="H54" s="275" t="s">
        <v>879</v>
      </c>
      <c r="I54" s="278">
        <v>0</v>
      </c>
      <c r="J54" s="259">
        <v>0</v>
      </c>
      <c r="K54" s="259">
        <v>5077.5</v>
      </c>
      <c r="L54" s="261">
        <f t="shared" si="2"/>
        <v>5077.5</v>
      </c>
      <c r="M54" s="262">
        <f t="shared" si="0"/>
        <v>304650</v>
      </c>
      <c r="N54" s="262">
        <f t="shared" si="1"/>
        <v>3.0465</v>
      </c>
      <c r="O54" s="245"/>
      <c r="P54" s="21"/>
      <c r="Q54" s="21"/>
      <c r="R54" s="21"/>
      <c r="S54" s="21"/>
      <c r="T54" s="19"/>
    </row>
    <row r="55" spans="2:20" ht="31" x14ac:dyDescent="0.35">
      <c r="B55" s="239"/>
      <c r="C55" s="241"/>
      <c r="D55" s="241"/>
      <c r="E55" s="258" t="s">
        <v>880</v>
      </c>
      <c r="F55" s="450"/>
      <c r="G55" s="448"/>
      <c r="H55" s="275" t="s">
        <v>881</v>
      </c>
      <c r="I55" s="276">
        <v>3000</v>
      </c>
      <c r="J55" s="259">
        <v>0</v>
      </c>
      <c r="K55" s="259">
        <v>3169.7</v>
      </c>
      <c r="L55" s="261">
        <f t="shared" si="2"/>
        <v>3169.7</v>
      </c>
      <c r="M55" s="262">
        <f t="shared" si="0"/>
        <v>190182</v>
      </c>
      <c r="N55" s="262">
        <f t="shared" si="1"/>
        <v>1.9018200000000001</v>
      </c>
      <c r="O55" s="245"/>
      <c r="P55" s="21"/>
      <c r="Q55" s="21"/>
      <c r="R55" s="21"/>
      <c r="S55" s="21"/>
      <c r="T55" s="19"/>
    </row>
    <row r="56" spans="2:20" ht="15.5" x14ac:dyDescent="0.35">
      <c r="B56" s="239"/>
      <c r="C56" s="241"/>
      <c r="D56" s="241"/>
      <c r="E56" s="266" t="s">
        <v>882</v>
      </c>
      <c r="F56" s="267"/>
      <c r="G56" s="267"/>
      <c r="H56" s="255" t="s">
        <v>886</v>
      </c>
      <c r="I56" s="268">
        <f>I18+I22+I32+I39</f>
        <v>376959</v>
      </c>
      <c r="J56" s="254">
        <v>71812.833333333343</v>
      </c>
      <c r="K56" s="254">
        <f>K18+K22+K32+K39</f>
        <v>146658.93886699999</v>
      </c>
      <c r="L56" s="279">
        <f>L18+L22+L32+L39</f>
        <v>218471.77220033336</v>
      </c>
      <c r="M56" s="257">
        <f t="shared" si="0"/>
        <v>13108306.332020001</v>
      </c>
      <c r="N56" s="257">
        <f t="shared" si="1"/>
        <v>131.08306332020001</v>
      </c>
      <c r="O56" s="245"/>
      <c r="P56" s="21"/>
      <c r="Q56" s="21"/>
      <c r="R56" s="21"/>
      <c r="S56" s="21"/>
      <c r="T56" s="19"/>
    </row>
    <row r="57" spans="2:20" ht="88.5" customHeight="1" x14ac:dyDescent="0.3">
      <c r="B57" s="239"/>
      <c r="C57" s="241"/>
      <c r="D57" s="241"/>
      <c r="E57" s="266" t="s">
        <v>883</v>
      </c>
      <c r="F57" s="267"/>
      <c r="G57" s="267"/>
      <c r="H57" s="174" t="s">
        <v>884</v>
      </c>
      <c r="I57" s="271">
        <f>9.5/100*I56</f>
        <v>35811.105000000003</v>
      </c>
      <c r="J57" s="260">
        <v>35026.666666666664</v>
      </c>
      <c r="K57" s="260">
        <v>62453.42</v>
      </c>
      <c r="L57" s="261">
        <f t="shared" si="2"/>
        <v>97480.08666666667</v>
      </c>
      <c r="M57" s="261">
        <f t="shared" si="0"/>
        <v>5848805.2000000002</v>
      </c>
      <c r="N57" s="261">
        <f t="shared" si="1"/>
        <v>58.488052000000003</v>
      </c>
      <c r="O57" s="280" t="s">
        <v>1064</v>
      </c>
      <c r="P57" s="21"/>
      <c r="Q57" s="21"/>
      <c r="R57" s="21"/>
      <c r="S57" s="21"/>
      <c r="T57" s="19"/>
    </row>
    <row r="58" spans="2:20" ht="16" thickBot="1" x14ac:dyDescent="0.4">
      <c r="B58" s="239"/>
      <c r="C58" s="241"/>
      <c r="D58" s="241">
        <f>(412770*4)+7</f>
        <v>1651087</v>
      </c>
      <c r="E58" s="266"/>
      <c r="F58" s="267"/>
      <c r="G58" s="267"/>
      <c r="H58" s="255" t="s">
        <v>885</v>
      </c>
      <c r="I58" s="268">
        <f>I56+I57</f>
        <v>412770.10499999998</v>
      </c>
      <c r="J58" s="281">
        <v>106839.5</v>
      </c>
      <c r="K58" s="282">
        <f>K56+K57</f>
        <v>209112.35886699997</v>
      </c>
      <c r="L58" s="283">
        <f>L56+L57</f>
        <v>315951.85886700003</v>
      </c>
      <c r="M58" s="284">
        <f t="shared" si="0"/>
        <v>18957111.532020003</v>
      </c>
      <c r="N58" s="257">
        <f t="shared" si="1"/>
        <v>189.57111532020002</v>
      </c>
      <c r="O58" s="245"/>
      <c r="P58" s="21"/>
      <c r="Q58" s="21"/>
      <c r="R58" s="21"/>
      <c r="S58" s="21"/>
      <c r="T58" s="19"/>
    </row>
    <row r="59" spans="2:20" ht="16" thickBot="1" x14ac:dyDescent="0.4">
      <c r="B59" s="239"/>
      <c r="C59" s="241"/>
      <c r="D59" s="241">
        <f>410396/D58</f>
        <v>0.24856109944539567</v>
      </c>
      <c r="E59" s="285"/>
      <c r="F59" s="286"/>
      <c r="G59" s="286"/>
      <c r="H59" s="286"/>
      <c r="I59" s="286"/>
      <c r="J59" s="287"/>
      <c r="K59" s="288"/>
      <c r="L59" s="289"/>
      <c r="M59" s="290"/>
      <c r="N59" s="291"/>
      <c r="O59" s="245"/>
      <c r="P59" s="21"/>
      <c r="Q59" s="21"/>
      <c r="R59" s="21"/>
      <c r="S59" s="21"/>
      <c r="T59" s="19"/>
    </row>
    <row r="60" spans="2:20" ht="15.5" x14ac:dyDescent="0.35">
      <c r="B60" s="239"/>
      <c r="C60" s="241"/>
      <c r="D60" s="241"/>
      <c r="E60" s="238"/>
      <c r="F60" s="238"/>
      <c r="G60" s="238"/>
      <c r="H60" s="238"/>
      <c r="I60" s="238"/>
      <c r="J60" s="238"/>
      <c r="K60" s="238"/>
      <c r="L60" s="238"/>
      <c r="M60" s="237"/>
      <c r="N60" s="229"/>
      <c r="O60" s="265"/>
      <c r="P60" s="19"/>
      <c r="Q60" s="19"/>
      <c r="R60" s="19"/>
      <c r="S60" s="19"/>
      <c r="T60" s="19"/>
    </row>
    <row r="61" spans="2:20" ht="63.75" customHeight="1" thickBot="1" x14ac:dyDescent="0.4">
      <c r="B61" s="239"/>
      <c r="C61" s="459" t="s">
        <v>1035</v>
      </c>
      <c r="D61" s="459"/>
      <c r="E61" s="238"/>
      <c r="F61" s="238"/>
      <c r="G61" s="238"/>
      <c r="H61" s="238"/>
      <c r="I61" s="447" t="s">
        <v>1045</v>
      </c>
      <c r="J61" s="447"/>
      <c r="K61" s="447"/>
      <c r="L61" s="238"/>
      <c r="M61" s="237"/>
      <c r="N61" s="229"/>
      <c r="O61" s="245"/>
      <c r="P61" s="19"/>
      <c r="Q61" s="19"/>
      <c r="R61" s="19"/>
      <c r="S61" s="19"/>
      <c r="T61" s="19"/>
    </row>
    <row r="62" spans="2:20" ht="50.15" customHeight="1" thickBot="1" x14ac:dyDescent="0.4">
      <c r="B62" s="239"/>
      <c r="C62" s="459" t="s">
        <v>252</v>
      </c>
      <c r="D62" s="459"/>
      <c r="E62" s="246" t="s">
        <v>817</v>
      </c>
      <c r="F62" s="247" t="s">
        <v>897</v>
      </c>
      <c r="G62" s="247" t="s">
        <v>896</v>
      </c>
      <c r="H62" s="247" t="s">
        <v>175</v>
      </c>
      <c r="I62" s="247" t="s">
        <v>1043</v>
      </c>
      <c r="J62" s="247" t="s">
        <v>1044</v>
      </c>
      <c r="K62" s="292" t="s">
        <v>212</v>
      </c>
      <c r="L62" s="230"/>
      <c r="M62" s="237"/>
      <c r="N62" s="229"/>
      <c r="O62" s="229"/>
    </row>
    <row r="63" spans="2:20" ht="15.5" x14ac:dyDescent="0.35">
      <c r="B63" s="239"/>
      <c r="C63" s="241"/>
      <c r="D63" s="241"/>
      <c r="E63" s="251">
        <v>1</v>
      </c>
      <c r="F63" s="449" t="s">
        <v>898</v>
      </c>
      <c r="G63" s="252"/>
      <c r="H63" s="253" t="s">
        <v>818</v>
      </c>
      <c r="I63" s="253">
        <f>SUM(I64:I66)</f>
        <v>102850</v>
      </c>
      <c r="J63" s="253">
        <f>SUM(J64:J66)</f>
        <v>6171000</v>
      </c>
      <c r="K63" s="293"/>
      <c r="L63" s="230"/>
      <c r="M63" s="237"/>
      <c r="N63" s="229"/>
      <c r="O63" s="229"/>
    </row>
    <row r="64" spans="2:20" ht="46.5" x14ac:dyDescent="0.35">
      <c r="B64" s="239"/>
      <c r="C64" s="241"/>
      <c r="D64" s="241"/>
      <c r="E64" s="258">
        <v>1.1000000000000001</v>
      </c>
      <c r="F64" s="450"/>
      <c r="G64" s="174" t="s">
        <v>899</v>
      </c>
      <c r="H64" s="174" t="s">
        <v>819</v>
      </c>
      <c r="I64" s="174">
        <v>0</v>
      </c>
      <c r="J64" s="260">
        <f>I64*60</f>
        <v>0</v>
      </c>
      <c r="K64" s="294">
        <v>43070</v>
      </c>
      <c r="L64" s="230"/>
      <c r="M64" s="237"/>
      <c r="N64" s="229"/>
      <c r="O64" s="229"/>
    </row>
    <row r="65" spans="2:15" ht="46.5" x14ac:dyDescent="0.35">
      <c r="B65" s="239"/>
      <c r="C65" s="241"/>
      <c r="D65" s="241"/>
      <c r="E65" s="258">
        <v>1.2</v>
      </c>
      <c r="F65" s="450"/>
      <c r="G65" s="139" t="s">
        <v>900</v>
      </c>
      <c r="H65" s="174" t="s">
        <v>820</v>
      </c>
      <c r="I65" s="174">
        <v>100350</v>
      </c>
      <c r="J65" s="260">
        <f t="shared" ref="J65:J102" si="3">I65*60</f>
        <v>6021000</v>
      </c>
      <c r="K65" s="294">
        <v>43405</v>
      </c>
      <c r="L65" s="230"/>
      <c r="M65" s="237"/>
      <c r="N65" s="229"/>
      <c r="O65" s="229"/>
    </row>
    <row r="66" spans="2:15" ht="62" x14ac:dyDescent="0.35">
      <c r="B66" s="239"/>
      <c r="C66" s="241"/>
      <c r="D66" s="241"/>
      <c r="E66" s="258">
        <v>1.3</v>
      </c>
      <c r="F66" s="450"/>
      <c r="G66" s="174" t="s">
        <v>901</v>
      </c>
      <c r="H66" s="174" t="s">
        <v>821</v>
      </c>
      <c r="I66" s="174">
        <v>2500</v>
      </c>
      <c r="J66" s="260">
        <f t="shared" si="3"/>
        <v>150000</v>
      </c>
      <c r="K66" s="294">
        <v>43252</v>
      </c>
      <c r="L66" s="230"/>
      <c r="M66" s="237"/>
      <c r="N66" s="229"/>
      <c r="O66" s="229"/>
    </row>
    <row r="67" spans="2:15" ht="15.5" x14ac:dyDescent="0.35">
      <c r="B67" s="239"/>
      <c r="C67" s="241"/>
      <c r="D67" s="241"/>
      <c r="E67" s="266">
        <v>2</v>
      </c>
      <c r="F67" s="450" t="s">
        <v>902</v>
      </c>
      <c r="G67" s="267"/>
      <c r="H67" s="255" t="s">
        <v>822</v>
      </c>
      <c r="I67" s="268">
        <f>SUM(I68:I76)</f>
        <v>193378</v>
      </c>
      <c r="J67" s="268">
        <f>SUM(J68:J76)</f>
        <v>11602680</v>
      </c>
      <c r="K67" s="295"/>
      <c r="L67" s="230"/>
      <c r="M67" s="237"/>
      <c r="N67" s="229"/>
      <c r="O67" s="229"/>
    </row>
    <row r="68" spans="2:15" ht="46.5" x14ac:dyDescent="0.35">
      <c r="B68" s="239"/>
      <c r="C68" s="241"/>
      <c r="D68" s="241"/>
      <c r="E68" s="258">
        <v>2.1</v>
      </c>
      <c r="F68" s="450"/>
      <c r="G68" s="140" t="s">
        <v>903</v>
      </c>
      <c r="H68" s="174" t="s">
        <v>823</v>
      </c>
      <c r="I68" s="271">
        <v>87912</v>
      </c>
      <c r="J68" s="260">
        <f t="shared" si="3"/>
        <v>5274720</v>
      </c>
      <c r="K68" s="294">
        <v>43405</v>
      </c>
      <c r="L68" s="230"/>
      <c r="M68" s="237"/>
      <c r="N68" s="229"/>
      <c r="O68" s="229"/>
    </row>
    <row r="69" spans="2:15" ht="46.5" x14ac:dyDescent="0.35">
      <c r="B69" s="239"/>
      <c r="C69" s="241"/>
      <c r="D69" s="241"/>
      <c r="E69" s="258">
        <v>2.2000000000000002</v>
      </c>
      <c r="F69" s="450"/>
      <c r="G69" s="140" t="s">
        <v>904</v>
      </c>
      <c r="H69" s="174" t="s">
        <v>824</v>
      </c>
      <c r="I69" s="271">
        <v>10000</v>
      </c>
      <c r="J69" s="260">
        <f t="shared" si="3"/>
        <v>600000</v>
      </c>
      <c r="K69" s="294">
        <v>43405</v>
      </c>
      <c r="L69" s="230"/>
      <c r="M69" s="237"/>
      <c r="N69" s="229"/>
      <c r="O69" s="296"/>
    </row>
    <row r="70" spans="2:15" ht="31" x14ac:dyDescent="0.35">
      <c r="B70" s="239"/>
      <c r="C70" s="241"/>
      <c r="D70" s="241"/>
      <c r="E70" s="258">
        <v>2.2999999999999998</v>
      </c>
      <c r="F70" s="450"/>
      <c r="G70" s="452" t="s">
        <v>1065</v>
      </c>
      <c r="H70" s="174" t="s">
        <v>825</v>
      </c>
      <c r="I70" s="271">
        <v>1663</v>
      </c>
      <c r="J70" s="260">
        <f t="shared" si="3"/>
        <v>99780</v>
      </c>
      <c r="K70" s="294">
        <v>43405</v>
      </c>
      <c r="L70" s="230"/>
      <c r="M70" s="237"/>
      <c r="N70" s="229"/>
      <c r="O70" s="297"/>
    </row>
    <row r="71" spans="2:15" ht="31" x14ac:dyDescent="0.35">
      <c r="B71" s="239"/>
      <c r="C71" s="241"/>
      <c r="D71" s="241"/>
      <c r="E71" s="258" t="s">
        <v>826</v>
      </c>
      <c r="F71" s="450"/>
      <c r="G71" s="452"/>
      <c r="H71" s="174" t="s">
        <v>827</v>
      </c>
      <c r="I71" s="271">
        <v>37500</v>
      </c>
      <c r="J71" s="260">
        <f t="shared" si="3"/>
        <v>2250000</v>
      </c>
      <c r="K71" s="294">
        <v>43405</v>
      </c>
      <c r="L71" s="230"/>
      <c r="M71" s="237"/>
      <c r="N71" s="229"/>
      <c r="O71" s="297"/>
    </row>
    <row r="72" spans="2:15" ht="15.5" x14ac:dyDescent="0.35">
      <c r="B72" s="239"/>
      <c r="C72" s="241"/>
      <c r="D72" s="241"/>
      <c r="E72" s="258" t="s">
        <v>828</v>
      </c>
      <c r="F72" s="450"/>
      <c r="G72" s="452"/>
      <c r="H72" s="174" t="s">
        <v>829</v>
      </c>
      <c r="I72" s="271">
        <v>15000</v>
      </c>
      <c r="J72" s="260">
        <f t="shared" si="3"/>
        <v>900000</v>
      </c>
      <c r="K72" s="294">
        <v>43405</v>
      </c>
      <c r="L72" s="230"/>
      <c r="M72" s="237"/>
      <c r="N72" s="229"/>
      <c r="O72" s="297"/>
    </row>
    <row r="73" spans="2:15" ht="31" x14ac:dyDescent="0.35">
      <c r="B73" s="239"/>
      <c r="C73" s="241"/>
      <c r="D73" s="241"/>
      <c r="E73" s="258" t="s">
        <v>830</v>
      </c>
      <c r="F73" s="450"/>
      <c r="G73" s="452"/>
      <c r="H73" s="174" t="s">
        <v>831</v>
      </c>
      <c r="I73" s="271">
        <v>14500</v>
      </c>
      <c r="J73" s="260">
        <f t="shared" si="3"/>
        <v>870000</v>
      </c>
      <c r="K73" s="298">
        <v>43405</v>
      </c>
      <c r="L73" s="230"/>
      <c r="M73" s="237"/>
      <c r="N73" s="229"/>
      <c r="O73" s="297"/>
    </row>
    <row r="74" spans="2:15" ht="15.5" x14ac:dyDescent="0.35">
      <c r="B74" s="239"/>
      <c r="C74" s="241"/>
      <c r="D74" s="241"/>
      <c r="E74" s="258" t="s">
        <v>832</v>
      </c>
      <c r="F74" s="450"/>
      <c r="G74" s="452"/>
      <c r="H74" s="174" t="s">
        <v>833</v>
      </c>
      <c r="I74" s="271">
        <v>15650</v>
      </c>
      <c r="J74" s="260">
        <f t="shared" si="3"/>
        <v>939000</v>
      </c>
      <c r="K74" s="298">
        <v>43405</v>
      </c>
      <c r="L74" s="230"/>
      <c r="M74" s="237"/>
      <c r="N74" s="229"/>
      <c r="O74" s="297"/>
    </row>
    <row r="75" spans="2:15" ht="15.5" x14ac:dyDescent="0.35">
      <c r="B75" s="239"/>
      <c r="C75" s="241"/>
      <c r="D75" s="241"/>
      <c r="E75" s="258" t="s">
        <v>834</v>
      </c>
      <c r="F75" s="450"/>
      <c r="G75" s="452"/>
      <c r="H75" s="174" t="s">
        <v>835</v>
      </c>
      <c r="I75" s="271">
        <v>10900</v>
      </c>
      <c r="J75" s="260">
        <f t="shared" si="3"/>
        <v>654000</v>
      </c>
      <c r="K75" s="298">
        <v>43405</v>
      </c>
      <c r="L75" s="230"/>
      <c r="M75" s="237"/>
      <c r="N75" s="229"/>
      <c r="O75" s="297"/>
    </row>
    <row r="76" spans="2:15" ht="15.5" x14ac:dyDescent="0.35">
      <c r="B76" s="239"/>
      <c r="C76" s="241"/>
      <c r="D76" s="241"/>
      <c r="E76" s="258" t="s">
        <v>836</v>
      </c>
      <c r="F76" s="450"/>
      <c r="G76" s="452"/>
      <c r="H76" s="174" t="s">
        <v>837</v>
      </c>
      <c r="I76" s="271">
        <v>253</v>
      </c>
      <c r="J76" s="260">
        <f t="shared" si="3"/>
        <v>15180</v>
      </c>
      <c r="K76" s="298">
        <v>43405</v>
      </c>
      <c r="L76" s="230"/>
      <c r="M76" s="237"/>
      <c r="N76" s="229"/>
      <c r="O76" s="297"/>
    </row>
    <row r="77" spans="2:15" ht="15.5" x14ac:dyDescent="0.35">
      <c r="B77" s="239"/>
      <c r="C77" s="241"/>
      <c r="D77" s="241"/>
      <c r="E77" s="266">
        <v>3</v>
      </c>
      <c r="F77" s="450" t="s">
        <v>905</v>
      </c>
      <c r="G77" s="267"/>
      <c r="H77" s="255" t="s">
        <v>838</v>
      </c>
      <c r="I77" s="255">
        <f>SUM(I78:I83)</f>
        <v>30880</v>
      </c>
      <c r="J77" s="255">
        <f>SUM(J78:J83)</f>
        <v>1852800</v>
      </c>
      <c r="K77" s="299"/>
      <c r="L77" s="230"/>
      <c r="M77" s="237"/>
      <c r="N77" s="229"/>
      <c r="O77" s="300"/>
    </row>
    <row r="78" spans="2:15" ht="46.5" x14ac:dyDescent="0.35">
      <c r="B78" s="239"/>
      <c r="C78" s="241"/>
      <c r="D78" s="241"/>
      <c r="E78" s="258">
        <v>3.1</v>
      </c>
      <c r="F78" s="451"/>
      <c r="G78" s="140" t="s">
        <v>906</v>
      </c>
      <c r="H78" s="174" t="s">
        <v>839</v>
      </c>
      <c r="I78" s="174">
        <v>0</v>
      </c>
      <c r="J78" s="260">
        <f t="shared" si="3"/>
        <v>0</v>
      </c>
      <c r="K78" s="298">
        <v>43405</v>
      </c>
      <c r="L78" s="230"/>
      <c r="M78" s="237"/>
      <c r="N78" s="229"/>
      <c r="O78" s="297"/>
    </row>
    <row r="79" spans="2:15" ht="15.5" x14ac:dyDescent="0.35">
      <c r="B79" s="239"/>
      <c r="C79" s="241"/>
      <c r="D79" s="241"/>
      <c r="E79" s="258" t="s">
        <v>840</v>
      </c>
      <c r="F79" s="451"/>
      <c r="G79" s="452" t="s">
        <v>907</v>
      </c>
      <c r="H79" s="174" t="s">
        <v>841</v>
      </c>
      <c r="I79" s="174">
        <v>10000</v>
      </c>
      <c r="J79" s="260">
        <f t="shared" si="3"/>
        <v>600000</v>
      </c>
      <c r="K79" s="298">
        <v>43405</v>
      </c>
      <c r="L79" s="230"/>
      <c r="M79" s="237"/>
      <c r="N79" s="229"/>
      <c r="O79" s="297"/>
    </row>
    <row r="80" spans="2:15" ht="33.75" customHeight="1" x14ac:dyDescent="0.35">
      <c r="B80" s="239"/>
      <c r="C80" s="241"/>
      <c r="D80" s="241"/>
      <c r="E80" s="258" t="s">
        <v>842</v>
      </c>
      <c r="F80" s="451"/>
      <c r="G80" s="452"/>
      <c r="H80" s="174" t="s">
        <v>843</v>
      </c>
      <c r="I80" s="174">
        <v>0</v>
      </c>
      <c r="J80" s="260">
        <f t="shared" si="3"/>
        <v>0</v>
      </c>
      <c r="K80" s="301"/>
      <c r="L80" s="230"/>
      <c r="M80" s="237"/>
      <c r="N80" s="229"/>
      <c r="O80" s="297"/>
    </row>
    <row r="81" spans="2:15" ht="46.5" x14ac:dyDescent="0.35">
      <c r="B81" s="239"/>
      <c r="C81" s="241"/>
      <c r="D81" s="241"/>
      <c r="E81" s="258">
        <v>3.3</v>
      </c>
      <c r="F81" s="451"/>
      <c r="G81" s="174" t="s">
        <v>908</v>
      </c>
      <c r="H81" s="174" t="s">
        <v>844</v>
      </c>
      <c r="I81" s="174">
        <v>12300</v>
      </c>
      <c r="J81" s="260">
        <f t="shared" si="3"/>
        <v>738000</v>
      </c>
      <c r="K81" s="298">
        <v>43405</v>
      </c>
      <c r="L81" s="230"/>
      <c r="M81" s="237"/>
      <c r="N81" s="229"/>
      <c r="O81" s="297"/>
    </row>
    <row r="82" spans="2:15" ht="31" x14ac:dyDescent="0.35">
      <c r="B82" s="239"/>
      <c r="C82" s="241"/>
      <c r="D82" s="241"/>
      <c r="E82" s="258" t="s">
        <v>845</v>
      </c>
      <c r="F82" s="451"/>
      <c r="G82" s="448" t="s">
        <v>909</v>
      </c>
      <c r="H82" s="174" t="s">
        <v>846</v>
      </c>
      <c r="I82" s="174">
        <v>3000</v>
      </c>
      <c r="J82" s="260">
        <f t="shared" si="3"/>
        <v>180000</v>
      </c>
      <c r="K82" s="298">
        <v>43405</v>
      </c>
      <c r="L82" s="230"/>
      <c r="M82" s="237"/>
      <c r="N82" s="229"/>
      <c r="O82" s="297"/>
    </row>
    <row r="83" spans="2:15" ht="31" x14ac:dyDescent="0.35">
      <c r="B83" s="239"/>
      <c r="C83" s="241"/>
      <c r="D83" s="241"/>
      <c r="E83" s="258" t="s">
        <v>847</v>
      </c>
      <c r="F83" s="451"/>
      <c r="G83" s="448"/>
      <c r="H83" s="174" t="s">
        <v>848</v>
      </c>
      <c r="I83" s="174">
        <v>5580</v>
      </c>
      <c r="J83" s="260">
        <f t="shared" si="3"/>
        <v>334800</v>
      </c>
      <c r="K83" s="298">
        <v>43405</v>
      </c>
      <c r="L83" s="230"/>
      <c r="M83" s="237"/>
      <c r="N83" s="229"/>
      <c r="O83" s="297"/>
    </row>
    <row r="84" spans="2:15" ht="15.5" x14ac:dyDescent="0.35">
      <c r="B84" s="239"/>
      <c r="C84" s="241"/>
      <c r="D84" s="241"/>
      <c r="E84" s="266">
        <v>4</v>
      </c>
      <c r="F84" s="450" t="s">
        <v>910</v>
      </c>
      <c r="G84" s="267"/>
      <c r="H84" s="255" t="s">
        <v>887</v>
      </c>
      <c r="I84" s="268">
        <f>SUM(I85:I100)</f>
        <v>49851</v>
      </c>
      <c r="J84" s="268">
        <f>SUM(J85:J100)</f>
        <v>2991060</v>
      </c>
      <c r="K84" s="299"/>
      <c r="L84" s="230"/>
      <c r="M84" s="237"/>
      <c r="N84" s="229"/>
      <c r="O84" s="300"/>
    </row>
    <row r="85" spans="2:15" ht="15.5" x14ac:dyDescent="0.35">
      <c r="B85" s="239"/>
      <c r="C85" s="241"/>
      <c r="D85" s="241"/>
      <c r="E85" s="258" t="s">
        <v>850</v>
      </c>
      <c r="F85" s="450"/>
      <c r="G85" s="448" t="s">
        <v>911</v>
      </c>
      <c r="H85" s="275" t="s">
        <v>851</v>
      </c>
      <c r="I85" s="278">
        <v>1870</v>
      </c>
      <c r="J85" s="260">
        <f t="shared" si="3"/>
        <v>112200</v>
      </c>
      <c r="K85" s="298">
        <v>43405</v>
      </c>
      <c r="L85" s="230"/>
      <c r="M85" s="237"/>
      <c r="N85" s="229"/>
      <c r="O85" s="297"/>
    </row>
    <row r="86" spans="2:15" ht="15.5" x14ac:dyDescent="0.35">
      <c r="B86" s="239"/>
      <c r="C86" s="241"/>
      <c r="D86" s="241"/>
      <c r="E86" s="258" t="s">
        <v>852</v>
      </c>
      <c r="F86" s="450"/>
      <c r="G86" s="448"/>
      <c r="H86" s="174" t="s">
        <v>853</v>
      </c>
      <c r="I86" s="271">
        <v>9550</v>
      </c>
      <c r="J86" s="260">
        <f t="shared" si="3"/>
        <v>573000</v>
      </c>
      <c r="K86" s="298">
        <v>43405</v>
      </c>
      <c r="L86" s="230"/>
      <c r="M86" s="237"/>
      <c r="N86" s="229"/>
      <c r="O86" s="297"/>
    </row>
    <row r="87" spans="2:15" ht="15.5" x14ac:dyDescent="0.35">
      <c r="B87" s="239"/>
      <c r="C87" s="241"/>
      <c r="D87" s="241"/>
      <c r="E87" s="258" t="s">
        <v>854</v>
      </c>
      <c r="F87" s="450"/>
      <c r="G87" s="448"/>
      <c r="H87" s="174" t="s">
        <v>855</v>
      </c>
      <c r="I87" s="271">
        <v>0</v>
      </c>
      <c r="J87" s="260">
        <f t="shared" si="3"/>
        <v>0</v>
      </c>
      <c r="K87" s="298"/>
      <c r="L87" s="230"/>
      <c r="M87" s="237"/>
      <c r="N87" s="229"/>
      <c r="O87" s="297"/>
    </row>
    <row r="88" spans="2:15" ht="15.5" x14ac:dyDescent="0.35">
      <c r="B88" s="239"/>
      <c r="C88" s="241"/>
      <c r="D88" s="241"/>
      <c r="E88" s="258" t="s">
        <v>856</v>
      </c>
      <c r="F88" s="450"/>
      <c r="G88" s="448"/>
      <c r="H88" s="174" t="s">
        <v>857</v>
      </c>
      <c r="I88" s="271">
        <v>10910</v>
      </c>
      <c r="J88" s="260">
        <f t="shared" si="3"/>
        <v>654600</v>
      </c>
      <c r="K88" s="298">
        <v>43405</v>
      </c>
      <c r="L88" s="230"/>
      <c r="M88" s="237"/>
      <c r="N88" s="229"/>
      <c r="O88" s="297"/>
    </row>
    <row r="89" spans="2:15" ht="15.5" x14ac:dyDescent="0.35">
      <c r="B89" s="239"/>
      <c r="C89" s="241"/>
      <c r="D89" s="241"/>
      <c r="E89" s="258" t="s">
        <v>858</v>
      </c>
      <c r="F89" s="450"/>
      <c r="G89" s="448" t="s">
        <v>912</v>
      </c>
      <c r="H89" s="174" t="s">
        <v>859</v>
      </c>
      <c r="I89" s="271">
        <v>0</v>
      </c>
      <c r="J89" s="260">
        <f t="shared" si="3"/>
        <v>0</v>
      </c>
      <c r="K89" s="298">
        <v>43405</v>
      </c>
      <c r="L89" s="230"/>
      <c r="M89" s="237"/>
      <c r="N89" s="229"/>
      <c r="O89" s="297"/>
    </row>
    <row r="90" spans="2:15" ht="15.5" x14ac:dyDescent="0.35">
      <c r="B90" s="239"/>
      <c r="C90" s="241"/>
      <c r="D90" s="241"/>
      <c r="E90" s="258" t="s">
        <v>860</v>
      </c>
      <c r="F90" s="450"/>
      <c r="G90" s="448"/>
      <c r="H90" s="174" t="s">
        <v>861</v>
      </c>
      <c r="I90" s="271">
        <v>3108</v>
      </c>
      <c r="J90" s="260">
        <f t="shared" si="3"/>
        <v>186480</v>
      </c>
      <c r="K90" s="298">
        <v>43405</v>
      </c>
      <c r="L90" s="230"/>
      <c r="M90" s="237"/>
      <c r="N90" s="229"/>
      <c r="O90" s="297"/>
    </row>
    <row r="91" spans="2:15" ht="15.5" x14ac:dyDescent="0.35">
      <c r="B91" s="239"/>
      <c r="C91" s="241"/>
      <c r="D91" s="241"/>
      <c r="E91" s="258" t="s">
        <v>862</v>
      </c>
      <c r="F91" s="450"/>
      <c r="G91" s="448"/>
      <c r="H91" s="174" t="s">
        <v>863</v>
      </c>
      <c r="I91" s="271">
        <v>2917</v>
      </c>
      <c r="J91" s="260">
        <f t="shared" si="3"/>
        <v>175020</v>
      </c>
      <c r="K91" s="298">
        <v>43405</v>
      </c>
      <c r="L91" s="230"/>
      <c r="M91" s="237"/>
      <c r="N91" s="229"/>
      <c r="O91" s="297"/>
    </row>
    <row r="92" spans="2:15" ht="15.5" x14ac:dyDescent="0.35">
      <c r="B92" s="239"/>
      <c r="C92" s="241"/>
      <c r="D92" s="241"/>
      <c r="E92" s="258" t="s">
        <v>864</v>
      </c>
      <c r="F92" s="450"/>
      <c r="G92" s="448"/>
      <c r="H92" s="174" t="s">
        <v>865</v>
      </c>
      <c r="I92" s="271">
        <v>1000</v>
      </c>
      <c r="J92" s="260">
        <f t="shared" si="3"/>
        <v>60000</v>
      </c>
      <c r="K92" s="298">
        <v>43405</v>
      </c>
      <c r="L92" s="230"/>
      <c r="M92" s="237"/>
      <c r="N92" s="229"/>
      <c r="O92" s="297"/>
    </row>
    <row r="93" spans="2:15" ht="15.5" x14ac:dyDescent="0.35">
      <c r="B93" s="239"/>
      <c r="C93" s="241"/>
      <c r="D93" s="241"/>
      <c r="E93" s="258" t="s">
        <v>866</v>
      </c>
      <c r="F93" s="450"/>
      <c r="G93" s="448" t="s">
        <v>913</v>
      </c>
      <c r="H93" s="174" t="s">
        <v>867</v>
      </c>
      <c r="I93" s="271">
        <v>1741</v>
      </c>
      <c r="J93" s="260">
        <f t="shared" si="3"/>
        <v>104460</v>
      </c>
      <c r="K93" s="298">
        <v>43405</v>
      </c>
      <c r="L93" s="230"/>
      <c r="M93" s="237"/>
      <c r="N93" s="229"/>
      <c r="O93" s="297"/>
    </row>
    <row r="94" spans="2:15" ht="15.5" x14ac:dyDescent="0.35">
      <c r="B94" s="239"/>
      <c r="C94" s="241"/>
      <c r="D94" s="241"/>
      <c r="E94" s="277" t="s">
        <v>868</v>
      </c>
      <c r="F94" s="450"/>
      <c r="G94" s="448"/>
      <c r="H94" s="174" t="s">
        <v>869</v>
      </c>
      <c r="I94" s="271">
        <v>2930</v>
      </c>
      <c r="J94" s="260">
        <f t="shared" si="3"/>
        <v>175800</v>
      </c>
      <c r="K94" s="298">
        <v>43405</v>
      </c>
      <c r="L94" s="230"/>
      <c r="M94" s="237"/>
      <c r="N94" s="229"/>
      <c r="O94" s="296"/>
    </row>
    <row r="95" spans="2:15" ht="15.5" x14ac:dyDescent="0.35">
      <c r="B95" s="239"/>
      <c r="C95" s="241"/>
      <c r="D95" s="241"/>
      <c r="E95" s="258" t="s">
        <v>870</v>
      </c>
      <c r="F95" s="450"/>
      <c r="G95" s="448"/>
      <c r="H95" s="174" t="s">
        <v>871</v>
      </c>
      <c r="I95" s="271">
        <v>5180</v>
      </c>
      <c r="J95" s="260">
        <f t="shared" si="3"/>
        <v>310800</v>
      </c>
      <c r="K95" s="298">
        <v>43405</v>
      </c>
      <c r="L95" s="230"/>
      <c r="M95" s="237"/>
      <c r="N95" s="229"/>
      <c r="O95" s="297"/>
    </row>
    <row r="96" spans="2:15" ht="15.5" x14ac:dyDescent="0.35">
      <c r="B96" s="239"/>
      <c r="C96" s="241"/>
      <c r="D96" s="241"/>
      <c r="E96" s="258" t="s">
        <v>872</v>
      </c>
      <c r="F96" s="450"/>
      <c r="G96" s="448" t="s">
        <v>914</v>
      </c>
      <c r="H96" s="275" t="s">
        <v>873</v>
      </c>
      <c r="I96" s="278">
        <v>2717</v>
      </c>
      <c r="J96" s="260">
        <f t="shared" si="3"/>
        <v>163020</v>
      </c>
      <c r="K96" s="298">
        <v>43405</v>
      </c>
      <c r="L96" s="230"/>
      <c r="M96" s="237"/>
      <c r="N96" s="229"/>
      <c r="O96" s="297"/>
    </row>
    <row r="97" spans="2:15" ht="62" x14ac:dyDescent="0.35">
      <c r="B97" s="239"/>
      <c r="C97" s="241"/>
      <c r="D97" s="241"/>
      <c r="E97" s="258" t="s">
        <v>874</v>
      </c>
      <c r="F97" s="450"/>
      <c r="G97" s="448"/>
      <c r="H97" s="275" t="s">
        <v>875</v>
      </c>
      <c r="I97" s="278">
        <v>0</v>
      </c>
      <c r="J97" s="260">
        <f t="shared" si="3"/>
        <v>0</v>
      </c>
      <c r="K97" s="298">
        <v>43405</v>
      </c>
      <c r="L97" s="230"/>
      <c r="M97" s="237"/>
      <c r="N97" s="229"/>
      <c r="O97" s="297"/>
    </row>
    <row r="98" spans="2:15" ht="31" x14ac:dyDescent="0.35">
      <c r="B98" s="239"/>
      <c r="C98" s="241"/>
      <c r="D98" s="241"/>
      <c r="E98" s="258" t="s">
        <v>876</v>
      </c>
      <c r="F98" s="450"/>
      <c r="G98" s="448"/>
      <c r="H98" s="275" t="s">
        <v>877</v>
      </c>
      <c r="I98" s="278">
        <v>3263</v>
      </c>
      <c r="J98" s="260">
        <f t="shared" si="3"/>
        <v>195780</v>
      </c>
      <c r="K98" s="298">
        <v>43405</v>
      </c>
      <c r="L98" s="230"/>
      <c r="M98" s="237"/>
      <c r="N98" s="229"/>
      <c r="O98" s="297"/>
    </row>
    <row r="99" spans="2:15" ht="46.5" x14ac:dyDescent="0.35">
      <c r="B99" s="239"/>
      <c r="C99" s="241"/>
      <c r="D99" s="241"/>
      <c r="E99" s="258" t="s">
        <v>878</v>
      </c>
      <c r="F99" s="450"/>
      <c r="G99" s="448"/>
      <c r="H99" s="275" t="s">
        <v>879</v>
      </c>
      <c r="I99" s="278">
        <v>0</v>
      </c>
      <c r="J99" s="260">
        <f t="shared" si="3"/>
        <v>0</v>
      </c>
      <c r="K99" s="298">
        <v>43405</v>
      </c>
      <c r="L99" s="230"/>
      <c r="M99" s="237"/>
      <c r="N99" s="229"/>
      <c r="O99" s="297"/>
    </row>
    <row r="100" spans="2:15" ht="31" x14ac:dyDescent="0.35">
      <c r="B100" s="239"/>
      <c r="C100" s="241"/>
      <c r="D100" s="241"/>
      <c r="E100" s="258" t="s">
        <v>880</v>
      </c>
      <c r="F100" s="450"/>
      <c r="G100" s="448"/>
      <c r="H100" s="275" t="s">
        <v>881</v>
      </c>
      <c r="I100" s="278">
        <v>4665</v>
      </c>
      <c r="J100" s="260">
        <f t="shared" si="3"/>
        <v>279900</v>
      </c>
      <c r="K100" s="298">
        <v>43405</v>
      </c>
      <c r="L100" s="230"/>
      <c r="M100" s="237"/>
      <c r="N100" s="229"/>
      <c r="O100" s="297"/>
    </row>
    <row r="101" spans="2:15" ht="15.5" x14ac:dyDescent="0.35">
      <c r="B101" s="239"/>
      <c r="C101" s="241"/>
      <c r="D101" s="241"/>
      <c r="E101" s="266" t="s">
        <v>882</v>
      </c>
      <c r="F101" s="267"/>
      <c r="G101" s="267"/>
      <c r="H101" s="255" t="s">
        <v>289</v>
      </c>
      <c r="I101" s="268">
        <f>I63+I67+I77+I84</f>
        <v>376959</v>
      </c>
      <c r="J101" s="268">
        <f>J63+J67+J77+J84</f>
        <v>22617540</v>
      </c>
      <c r="K101" s="299"/>
      <c r="L101" s="230"/>
      <c r="M101" s="237"/>
      <c r="N101" s="229"/>
      <c r="O101" s="302"/>
    </row>
    <row r="102" spans="2:15" ht="15.5" x14ac:dyDescent="0.35">
      <c r="B102" s="239"/>
      <c r="C102" s="241"/>
      <c r="D102" s="241"/>
      <c r="E102" s="266" t="s">
        <v>883</v>
      </c>
      <c r="F102" s="267"/>
      <c r="G102" s="267"/>
      <c r="H102" s="174" t="s">
        <v>884</v>
      </c>
      <c r="I102" s="271">
        <f>I101*9.5/100</f>
        <v>35811.105000000003</v>
      </c>
      <c r="J102" s="260">
        <f t="shared" si="3"/>
        <v>2148666.3000000003</v>
      </c>
      <c r="K102" s="299"/>
      <c r="L102" s="230"/>
      <c r="M102" s="237"/>
      <c r="N102" s="229"/>
      <c r="O102" s="296"/>
    </row>
    <row r="103" spans="2:15" ht="16" thickBot="1" x14ac:dyDescent="0.4">
      <c r="B103" s="239"/>
      <c r="C103" s="241"/>
      <c r="D103" s="241"/>
      <c r="E103" s="303"/>
      <c r="F103" s="304"/>
      <c r="G103" s="304"/>
      <c r="H103" s="255" t="s">
        <v>885</v>
      </c>
      <c r="I103" s="268">
        <f>I101+I102</f>
        <v>412770.10499999998</v>
      </c>
      <c r="J103" s="268">
        <f>J101+J102</f>
        <v>24766206.300000001</v>
      </c>
      <c r="K103" s="299"/>
      <c r="L103" s="230"/>
      <c r="M103" s="237"/>
      <c r="N103" s="229"/>
      <c r="O103" s="305"/>
    </row>
    <row r="104" spans="2:15" ht="16" thickBot="1" x14ac:dyDescent="0.4">
      <c r="B104" s="239"/>
      <c r="C104" s="241"/>
      <c r="D104" s="241"/>
      <c r="E104" s="306"/>
      <c r="F104" s="307"/>
      <c r="G104" s="307"/>
      <c r="H104" s="307"/>
      <c r="I104" s="308"/>
      <c r="J104" s="307"/>
      <c r="K104" s="309"/>
      <c r="L104" s="310"/>
      <c r="M104" s="237"/>
      <c r="N104" s="229"/>
      <c r="O104" s="296"/>
    </row>
    <row r="105" spans="2:15" ht="15.5" x14ac:dyDescent="0.35">
      <c r="B105" s="239"/>
      <c r="C105" s="241"/>
      <c r="D105" s="241"/>
      <c r="E105" s="238"/>
      <c r="F105" s="238"/>
      <c r="G105" s="238"/>
      <c r="H105" s="238"/>
      <c r="I105" s="238"/>
      <c r="J105" s="238"/>
      <c r="K105" s="238"/>
      <c r="L105" s="238"/>
      <c r="M105" s="237"/>
      <c r="N105" s="229"/>
      <c r="O105" s="296"/>
    </row>
    <row r="106" spans="2:15" ht="34.5" customHeight="1" thickBot="1" x14ac:dyDescent="0.4">
      <c r="B106" s="239"/>
      <c r="C106" s="459" t="s">
        <v>1052</v>
      </c>
      <c r="D106" s="459"/>
      <c r="E106" s="459"/>
      <c r="F106" s="459"/>
      <c r="G106" s="459"/>
      <c r="H106" s="459"/>
      <c r="I106" s="459"/>
      <c r="J106" s="459"/>
      <c r="K106" s="459"/>
      <c r="L106" s="311"/>
      <c r="M106" s="237"/>
      <c r="N106" s="229"/>
      <c r="O106" s="296"/>
    </row>
    <row r="107" spans="2:15" ht="63.75" customHeight="1" thickBot="1" x14ac:dyDescent="0.4">
      <c r="B107" s="239"/>
      <c r="C107" s="459" t="s">
        <v>171</v>
      </c>
      <c r="D107" s="459"/>
      <c r="E107" s="468" t="s">
        <v>893</v>
      </c>
      <c r="F107" s="469"/>
      <c r="G107" s="469"/>
      <c r="H107" s="469"/>
      <c r="I107" s="469"/>
      <c r="J107" s="469"/>
      <c r="K107" s="470"/>
      <c r="L107" s="238"/>
      <c r="M107" s="237"/>
      <c r="N107" s="229"/>
      <c r="O107" s="296"/>
    </row>
    <row r="108" spans="2:15" ht="16" thickBot="1" x14ac:dyDescent="0.4">
      <c r="B108" s="239"/>
      <c r="C108" s="467"/>
      <c r="D108" s="467"/>
      <c r="E108" s="467"/>
      <c r="F108" s="467"/>
      <c r="G108" s="467"/>
      <c r="H108" s="467"/>
      <c r="I108" s="467"/>
      <c r="J108" s="467"/>
      <c r="K108" s="467"/>
      <c r="L108" s="238"/>
      <c r="M108" s="237"/>
      <c r="N108" s="229"/>
      <c r="O108" s="296"/>
    </row>
    <row r="109" spans="2:15" ht="85.5" customHeight="1" thickBot="1" x14ac:dyDescent="0.4">
      <c r="B109" s="239"/>
      <c r="C109" s="459" t="s">
        <v>172</v>
      </c>
      <c r="D109" s="459"/>
      <c r="E109" s="482" t="s">
        <v>893</v>
      </c>
      <c r="F109" s="483"/>
      <c r="G109" s="483"/>
      <c r="H109" s="483"/>
      <c r="I109" s="483"/>
      <c r="J109" s="483"/>
      <c r="K109" s="484"/>
      <c r="L109" s="238"/>
      <c r="M109" s="237"/>
      <c r="N109" s="229"/>
      <c r="O109" s="229"/>
    </row>
    <row r="110" spans="2:15" ht="126.75" customHeight="1" thickBot="1" x14ac:dyDescent="0.4">
      <c r="B110" s="239"/>
      <c r="C110" s="459" t="s">
        <v>173</v>
      </c>
      <c r="D110" s="459"/>
      <c r="E110" s="479" t="s">
        <v>893</v>
      </c>
      <c r="F110" s="480"/>
      <c r="G110" s="480"/>
      <c r="H110" s="480"/>
      <c r="I110" s="480"/>
      <c r="J110" s="480"/>
      <c r="K110" s="481"/>
      <c r="L110" s="238"/>
      <c r="M110" s="237"/>
      <c r="N110" s="229"/>
      <c r="O110" s="229"/>
    </row>
    <row r="111" spans="2:15" ht="15.5" x14ac:dyDescent="0.35">
      <c r="B111" s="239"/>
      <c r="C111" s="241"/>
      <c r="D111" s="241"/>
      <c r="E111" s="238"/>
      <c r="F111" s="238"/>
      <c r="G111" s="238"/>
      <c r="H111" s="238"/>
      <c r="I111" s="238"/>
      <c r="J111" s="238"/>
      <c r="K111" s="238"/>
      <c r="L111" s="238"/>
      <c r="M111" s="237"/>
      <c r="N111" s="229"/>
      <c r="O111" s="229"/>
    </row>
    <row r="112" spans="2:15" ht="16" thickBot="1" x14ac:dyDescent="0.4">
      <c r="B112" s="312"/>
      <c r="C112" s="463"/>
      <c r="D112" s="463"/>
      <c r="E112" s="313"/>
      <c r="F112" s="313"/>
      <c r="G112" s="313"/>
      <c r="H112" s="313"/>
      <c r="I112" s="313"/>
      <c r="J112" s="313"/>
      <c r="K112" s="314"/>
      <c r="L112" s="314"/>
      <c r="M112" s="315"/>
      <c r="N112" s="229"/>
      <c r="O112" s="229"/>
    </row>
    <row r="113" spans="2:12" s="23" customFormat="1" ht="65.150000000000006" customHeight="1" x14ac:dyDescent="0.3">
      <c r="B113" s="22"/>
      <c r="C113" s="457"/>
      <c r="D113" s="457"/>
      <c r="E113" s="458"/>
      <c r="F113" s="458"/>
      <c r="G113" s="458"/>
      <c r="H113" s="458"/>
      <c r="I113" s="458"/>
      <c r="J113" s="458"/>
      <c r="K113" s="458"/>
      <c r="L113" s="16"/>
    </row>
    <row r="114" spans="2:12" ht="59.25" customHeight="1" x14ac:dyDescent="0.3">
      <c r="B114" s="22"/>
      <c r="C114" s="24"/>
      <c r="D114" s="24"/>
      <c r="E114" s="21"/>
      <c r="F114" s="21"/>
      <c r="G114" s="21"/>
      <c r="H114" s="21"/>
      <c r="I114" s="21"/>
      <c r="J114" s="21"/>
      <c r="K114" s="21"/>
      <c r="L114" s="16"/>
    </row>
    <row r="115" spans="2:12" ht="50.15" customHeight="1" x14ac:dyDescent="0.3">
      <c r="B115" s="22"/>
      <c r="C115" s="460"/>
      <c r="D115" s="460"/>
      <c r="E115" s="462"/>
      <c r="F115" s="462"/>
      <c r="G115" s="462"/>
      <c r="H115" s="462"/>
      <c r="I115" s="462"/>
      <c r="J115" s="462"/>
      <c r="K115" s="462"/>
      <c r="L115" s="16"/>
    </row>
    <row r="116" spans="2:12" ht="100" customHeight="1" x14ac:dyDescent="0.3">
      <c r="B116" s="22"/>
      <c r="C116" s="460"/>
      <c r="D116" s="460"/>
      <c r="E116" s="461"/>
      <c r="F116" s="461"/>
      <c r="G116" s="461"/>
      <c r="H116" s="461"/>
      <c r="I116" s="461"/>
      <c r="J116" s="461"/>
      <c r="K116" s="461"/>
      <c r="L116" s="16"/>
    </row>
    <row r="117" spans="2:12" x14ac:dyDescent="0.3">
      <c r="B117" s="22"/>
      <c r="C117" s="22"/>
      <c r="D117" s="22"/>
      <c r="E117" s="16"/>
      <c r="F117" s="16"/>
      <c r="G117" s="16"/>
      <c r="H117" s="16"/>
      <c r="I117" s="16"/>
      <c r="J117" s="16"/>
      <c r="K117" s="16"/>
      <c r="L117" s="16"/>
    </row>
    <row r="118" spans="2:12" x14ac:dyDescent="0.3">
      <c r="B118" s="22"/>
      <c r="C118" s="457"/>
      <c r="D118" s="457"/>
      <c r="E118" s="16"/>
      <c r="F118" s="16"/>
      <c r="G118" s="16"/>
      <c r="H118" s="16"/>
      <c r="I118" s="16"/>
      <c r="J118" s="16"/>
      <c r="K118" s="16"/>
      <c r="L118" s="16"/>
    </row>
    <row r="119" spans="2:12" ht="50.15" customHeight="1" x14ac:dyDescent="0.3">
      <c r="B119" s="22"/>
      <c r="C119" s="457"/>
      <c r="D119" s="457"/>
      <c r="E119" s="461"/>
      <c r="F119" s="461"/>
      <c r="G119" s="461"/>
      <c r="H119" s="461"/>
      <c r="I119" s="461"/>
      <c r="J119" s="461"/>
      <c r="K119" s="461"/>
      <c r="L119" s="16"/>
    </row>
    <row r="120" spans="2:12" ht="100" customHeight="1" x14ac:dyDescent="0.3">
      <c r="B120" s="22"/>
      <c r="C120" s="460"/>
      <c r="D120" s="460"/>
      <c r="E120" s="461"/>
      <c r="F120" s="461"/>
      <c r="G120" s="461"/>
      <c r="H120" s="461"/>
      <c r="I120" s="461"/>
      <c r="J120" s="461"/>
      <c r="K120" s="461"/>
      <c r="L120" s="16"/>
    </row>
    <row r="121" spans="2:12" x14ac:dyDescent="0.3">
      <c r="B121" s="22"/>
      <c r="C121" s="25"/>
      <c r="D121" s="22"/>
      <c r="E121" s="26"/>
      <c r="F121" s="26"/>
      <c r="G121" s="26"/>
      <c r="H121" s="26"/>
      <c r="I121" s="26"/>
      <c r="J121" s="26"/>
      <c r="K121" s="16"/>
      <c r="L121" s="16"/>
    </row>
    <row r="122" spans="2:12" x14ac:dyDescent="0.3">
      <c r="B122" s="22"/>
      <c r="C122" s="25"/>
      <c r="D122" s="25"/>
      <c r="E122" s="26"/>
      <c r="F122" s="26"/>
      <c r="G122" s="26"/>
      <c r="H122" s="26"/>
      <c r="I122" s="26"/>
      <c r="J122" s="26"/>
      <c r="K122" s="26"/>
      <c r="L122" s="162"/>
    </row>
    <row r="123" spans="2:12" x14ac:dyDescent="0.3">
      <c r="E123" s="27"/>
      <c r="F123" s="27"/>
      <c r="G123" s="27"/>
      <c r="H123" s="27"/>
      <c r="I123" s="27"/>
      <c r="J123" s="27"/>
      <c r="K123" s="27"/>
    </row>
    <row r="124" spans="2:12" x14ac:dyDescent="0.3">
      <c r="E124" s="27"/>
      <c r="F124" s="27"/>
      <c r="G124" s="27"/>
      <c r="H124" s="27"/>
      <c r="I124" s="27"/>
      <c r="J124" s="27"/>
      <c r="K124" s="27"/>
    </row>
  </sheetData>
  <mergeCells count="62">
    <mergeCell ref="C8:K8"/>
    <mergeCell ref="C13:D13"/>
    <mergeCell ref="C110:D110"/>
    <mergeCell ref="C109:D109"/>
    <mergeCell ref="E110:K110"/>
    <mergeCell ref="E109:K109"/>
    <mergeCell ref="F18:F21"/>
    <mergeCell ref="F22:F31"/>
    <mergeCell ref="G25:G31"/>
    <mergeCell ref="F32:F38"/>
    <mergeCell ref="G34:G35"/>
    <mergeCell ref="G37:G38"/>
    <mergeCell ref="F39:F55"/>
    <mergeCell ref="G40:G43"/>
    <mergeCell ref="G44:G47"/>
    <mergeCell ref="E11:K11"/>
    <mergeCell ref="C3:L3"/>
    <mergeCell ref="C108:K108"/>
    <mergeCell ref="C9:D9"/>
    <mergeCell ref="C11:D11"/>
    <mergeCell ref="C61:D61"/>
    <mergeCell ref="C62:D62"/>
    <mergeCell ref="C107:D107"/>
    <mergeCell ref="E107:K107"/>
    <mergeCell ref="C5:K5"/>
    <mergeCell ref="B4:K4"/>
    <mergeCell ref="C17:D17"/>
    <mergeCell ref="C7:D7"/>
    <mergeCell ref="C16:D16"/>
    <mergeCell ref="C14:K14"/>
    <mergeCell ref="E13:K13"/>
    <mergeCell ref="G96:G100"/>
    <mergeCell ref="C113:D113"/>
    <mergeCell ref="E113:K113"/>
    <mergeCell ref="C106:K106"/>
    <mergeCell ref="C120:D120"/>
    <mergeCell ref="E119:K119"/>
    <mergeCell ref="E120:K120"/>
    <mergeCell ref="E116:K116"/>
    <mergeCell ref="E115:K115"/>
    <mergeCell ref="C115:D115"/>
    <mergeCell ref="C116:D116"/>
    <mergeCell ref="C119:D119"/>
    <mergeCell ref="C118:D118"/>
    <mergeCell ref="C112:D112"/>
    <mergeCell ref="G48:G50"/>
    <mergeCell ref="E9:H9"/>
    <mergeCell ref="I9:K9"/>
    <mergeCell ref="E10:H10"/>
    <mergeCell ref="I10:K10"/>
    <mergeCell ref="F84:F100"/>
    <mergeCell ref="G70:G76"/>
    <mergeCell ref="G79:G80"/>
    <mergeCell ref="G82:G83"/>
    <mergeCell ref="G85:G88"/>
    <mergeCell ref="G89:G92"/>
    <mergeCell ref="G93:G95"/>
    <mergeCell ref="I61:K61"/>
    <mergeCell ref="G51:G55"/>
    <mergeCell ref="F63:F66"/>
    <mergeCell ref="F67:F76"/>
    <mergeCell ref="F77:F83"/>
  </mergeCells>
  <dataValidations count="2">
    <dataValidation type="whole" allowBlank="1" showInputMessage="1" showErrorMessage="1" sqref="E115:J115 E109:J109 E9:E10" xr:uid="{00000000-0002-0000-0100-000000000000}">
      <formula1>-999999999</formula1>
      <formula2>999999999</formula2>
    </dataValidation>
    <dataValidation type="list" allowBlank="1" showInputMessage="1" showErrorMessage="1" sqref="E119:J119" xr:uid="{00000000-0002-0000-0100-000001000000}">
      <formula1>$P$125:$P$126</formula1>
    </dataValidation>
  </dataValidations>
  <pageMargins left="0.25" right="0.25" top="0.18" bottom="0.19" header="0.17" footer="0.17"/>
  <pageSetup scale="4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K53"/>
  <sheetViews>
    <sheetView zoomScale="90" zoomScaleNormal="90" workbookViewId="0">
      <selection activeCell="C3" sqref="B3:I34"/>
    </sheetView>
  </sheetViews>
  <sheetFormatPr defaultRowHeight="14.5" x14ac:dyDescent="0.35"/>
  <cols>
    <col min="1" max="1" width="1.26953125" customWidth="1"/>
    <col min="2" max="2" width="1.81640625" customWidth="1"/>
    <col min="3" max="3" width="24" customWidth="1"/>
    <col min="4" max="4" width="31.26953125" customWidth="1"/>
    <col min="5" max="5" width="17.81640625" customWidth="1"/>
    <col min="6" max="6" width="21" customWidth="1"/>
    <col min="7" max="7" width="74.26953125" customWidth="1"/>
    <col min="8" max="8" width="15.7265625" customWidth="1"/>
    <col min="9" max="9" width="27.54296875" customWidth="1"/>
  </cols>
  <sheetData>
    <row r="1" spans="2:11" ht="8.25" customHeight="1" thickBot="1" x14ac:dyDescent="0.4"/>
    <row r="2" spans="2:11" ht="15" thickBot="1" x14ac:dyDescent="0.4">
      <c r="B2" s="72"/>
      <c r="C2" s="73"/>
      <c r="D2" s="73"/>
      <c r="E2" s="73"/>
      <c r="F2" s="73"/>
      <c r="G2" s="73"/>
      <c r="H2" s="73"/>
      <c r="I2" s="74"/>
    </row>
    <row r="3" spans="2:11" ht="84.75" customHeight="1" thickBot="1" x14ac:dyDescent="0.45">
      <c r="B3" s="75"/>
      <c r="C3" s="514" t="s">
        <v>1130</v>
      </c>
      <c r="D3" s="515"/>
      <c r="E3" s="515"/>
      <c r="F3" s="515"/>
      <c r="G3" s="515"/>
      <c r="H3" s="516"/>
      <c r="I3" s="56"/>
    </row>
    <row r="4" spans="2:11" x14ac:dyDescent="0.35">
      <c r="B4" s="519"/>
      <c r="C4" s="520"/>
      <c r="D4" s="520"/>
      <c r="E4" s="520"/>
      <c r="F4" s="520"/>
      <c r="G4" s="520"/>
      <c r="H4" s="520"/>
      <c r="I4" s="56"/>
    </row>
    <row r="5" spans="2:11" ht="16" thickBot="1" x14ac:dyDescent="0.4">
      <c r="B5" s="57"/>
      <c r="C5" s="521" t="s">
        <v>258</v>
      </c>
      <c r="D5" s="521"/>
      <c r="E5" s="521"/>
      <c r="F5" s="521"/>
      <c r="G5" s="521"/>
      <c r="H5" s="521"/>
      <c r="I5" s="56"/>
    </row>
    <row r="6" spans="2:11" ht="15" thickBot="1" x14ac:dyDescent="0.4">
      <c r="B6" s="57"/>
      <c r="C6" s="522" t="s">
        <v>273</v>
      </c>
      <c r="D6" s="522"/>
      <c r="E6" s="522"/>
      <c r="F6" s="523"/>
      <c r="G6" s="426">
        <v>3</v>
      </c>
      <c r="H6" s="58"/>
      <c r="I6" s="56"/>
    </row>
    <row r="7" spans="2:11" x14ac:dyDescent="0.35">
      <c r="B7" s="57"/>
      <c r="C7" s="58"/>
      <c r="D7" s="59"/>
      <c r="E7" s="58"/>
      <c r="F7" s="58"/>
      <c r="G7" s="58"/>
      <c r="H7" s="58"/>
      <c r="I7" s="56"/>
    </row>
    <row r="8" spans="2:11" x14ac:dyDescent="0.35">
      <c r="B8" s="57"/>
      <c r="C8" s="518" t="s">
        <v>190</v>
      </c>
      <c r="D8" s="518"/>
      <c r="E8" s="60"/>
      <c r="F8" s="60"/>
      <c r="G8" s="60"/>
      <c r="H8" s="60"/>
      <c r="I8" s="56"/>
    </row>
    <row r="9" spans="2:11" ht="15" thickBot="1" x14ac:dyDescent="0.4">
      <c r="B9" s="57"/>
      <c r="C9" s="518" t="s">
        <v>191</v>
      </c>
      <c r="D9" s="518"/>
      <c r="E9" s="518"/>
      <c r="F9" s="518"/>
      <c r="G9" s="518"/>
      <c r="H9" s="518"/>
      <c r="I9" s="56"/>
    </row>
    <row r="10" spans="2:11" ht="42" x14ac:dyDescent="0.35">
      <c r="B10" s="57"/>
      <c r="C10" s="31" t="s">
        <v>193</v>
      </c>
      <c r="D10" s="32" t="s">
        <v>192</v>
      </c>
      <c r="E10" s="115" t="s">
        <v>247</v>
      </c>
      <c r="F10" s="115" t="s">
        <v>1013</v>
      </c>
      <c r="G10" s="115" t="s">
        <v>1040</v>
      </c>
      <c r="H10" s="33" t="s">
        <v>1039</v>
      </c>
      <c r="I10" s="56"/>
    </row>
    <row r="11" spans="2:11" x14ac:dyDescent="0.35">
      <c r="B11" s="57"/>
      <c r="C11" s="427" t="s">
        <v>1115</v>
      </c>
      <c r="D11" s="137" t="s">
        <v>815</v>
      </c>
      <c r="E11" s="137">
        <v>4666.67</v>
      </c>
      <c r="F11" s="150">
        <v>42867</v>
      </c>
      <c r="G11" s="137">
        <v>1666.67</v>
      </c>
      <c r="H11" s="137">
        <f>E11-G11</f>
        <v>3000</v>
      </c>
      <c r="I11" s="56"/>
    </row>
    <row r="12" spans="2:11" x14ac:dyDescent="0.35">
      <c r="B12" s="57"/>
      <c r="C12" s="427" t="s">
        <v>1115</v>
      </c>
      <c r="D12" s="137" t="s">
        <v>954</v>
      </c>
      <c r="E12" s="137">
        <v>6000</v>
      </c>
      <c r="F12" s="152">
        <v>42871</v>
      </c>
      <c r="G12" s="137">
        <v>2100</v>
      </c>
      <c r="H12" s="137">
        <f>E12-G12</f>
        <v>3900</v>
      </c>
      <c r="I12" s="56"/>
      <c r="K12" s="153"/>
    </row>
    <row r="13" spans="2:11" ht="16.5" customHeight="1" x14ac:dyDescent="0.35">
      <c r="B13" s="57"/>
      <c r="C13" s="427" t="s">
        <v>1116</v>
      </c>
      <c r="D13" s="137" t="s">
        <v>955</v>
      </c>
      <c r="E13" s="137">
        <v>19333</v>
      </c>
      <c r="F13" s="150">
        <v>42857</v>
      </c>
      <c r="G13" s="137">
        <v>7733.33</v>
      </c>
      <c r="H13" s="137">
        <f>E13-G13</f>
        <v>11599.67</v>
      </c>
      <c r="I13" s="56"/>
      <c r="J13" s="154"/>
      <c r="K13" s="155"/>
    </row>
    <row r="14" spans="2:11" x14ac:dyDescent="0.35">
      <c r="B14" s="57"/>
      <c r="C14" s="142"/>
      <c r="D14" s="151"/>
      <c r="E14" s="137"/>
      <c r="F14" s="150"/>
      <c r="G14" s="137"/>
      <c r="H14" s="137"/>
      <c r="I14" s="56"/>
      <c r="K14" s="153"/>
    </row>
    <row r="15" spans="2:11" x14ac:dyDescent="0.35">
      <c r="B15" s="57"/>
      <c r="C15" s="64"/>
      <c r="D15" s="64"/>
      <c r="E15" s="64"/>
      <c r="F15" s="114"/>
      <c r="G15" s="114"/>
      <c r="H15" s="114"/>
      <c r="I15" s="56"/>
    </row>
    <row r="16" spans="2:11" x14ac:dyDescent="0.35">
      <c r="B16" s="57"/>
      <c r="C16" s="518" t="s">
        <v>194</v>
      </c>
      <c r="D16" s="518"/>
      <c r="E16" s="59"/>
      <c r="F16" s="59"/>
      <c r="G16" s="59"/>
      <c r="H16" s="59"/>
      <c r="I16" s="56"/>
    </row>
    <row r="17" spans="2:9" ht="15" thickBot="1" x14ac:dyDescent="0.4">
      <c r="B17" s="57"/>
      <c r="C17" s="517" t="s">
        <v>196</v>
      </c>
      <c r="D17" s="517"/>
      <c r="E17" s="517"/>
      <c r="F17" s="113"/>
      <c r="G17" s="113"/>
      <c r="H17" s="113"/>
      <c r="I17" s="56"/>
    </row>
    <row r="18" spans="2:9" ht="28.5" thickBot="1" x14ac:dyDescent="0.4">
      <c r="B18" s="57"/>
      <c r="C18" s="111" t="s">
        <v>250</v>
      </c>
      <c r="D18" s="112" t="s">
        <v>195</v>
      </c>
      <c r="E18" s="112" t="s">
        <v>248</v>
      </c>
      <c r="F18" s="117" t="s">
        <v>249</v>
      </c>
      <c r="G18" s="117" t="s">
        <v>246</v>
      </c>
      <c r="H18" s="116"/>
      <c r="I18" s="120"/>
    </row>
    <row r="19" spans="2:9" ht="15" customHeight="1" x14ac:dyDescent="0.35">
      <c r="B19" s="57"/>
      <c r="C19" s="490" t="s">
        <v>816</v>
      </c>
      <c r="D19" s="493">
        <v>1</v>
      </c>
      <c r="E19" s="496">
        <v>4666.67</v>
      </c>
      <c r="F19" s="490">
        <v>4666.67</v>
      </c>
      <c r="G19" s="499" t="s">
        <v>1067</v>
      </c>
      <c r="H19" s="59"/>
      <c r="I19" s="489"/>
    </row>
    <row r="20" spans="2:9" x14ac:dyDescent="0.35">
      <c r="B20" s="57"/>
      <c r="C20" s="491"/>
      <c r="D20" s="494"/>
      <c r="E20" s="497"/>
      <c r="F20" s="491"/>
      <c r="G20" s="500"/>
      <c r="H20" s="59"/>
      <c r="I20" s="489"/>
    </row>
    <row r="21" spans="2:9" ht="246" customHeight="1" thickBot="1" x14ac:dyDescent="0.4">
      <c r="B21" s="57"/>
      <c r="C21" s="492"/>
      <c r="D21" s="495"/>
      <c r="E21" s="498"/>
      <c r="F21" s="492"/>
      <c r="G21" s="501"/>
      <c r="H21" s="59"/>
      <c r="I21" s="489"/>
    </row>
    <row r="22" spans="2:9" ht="15" customHeight="1" x14ac:dyDescent="0.35">
      <c r="B22" s="57"/>
      <c r="C22" s="490" t="s">
        <v>956</v>
      </c>
      <c r="D22" s="493">
        <v>1</v>
      </c>
      <c r="E22" s="496">
        <v>6000</v>
      </c>
      <c r="F22" s="490">
        <v>6000</v>
      </c>
      <c r="G22" s="499" t="s">
        <v>1068</v>
      </c>
      <c r="H22" s="59"/>
      <c r="I22" s="489"/>
    </row>
    <row r="23" spans="2:9" x14ac:dyDescent="0.35">
      <c r="B23" s="57"/>
      <c r="C23" s="491"/>
      <c r="D23" s="494"/>
      <c r="E23" s="497"/>
      <c r="F23" s="491"/>
      <c r="G23" s="500"/>
      <c r="H23" s="59"/>
      <c r="I23" s="489"/>
    </row>
    <row r="24" spans="2:9" ht="227.25" customHeight="1" thickBot="1" x14ac:dyDescent="0.4">
      <c r="B24" s="57"/>
      <c r="C24" s="492"/>
      <c r="D24" s="495"/>
      <c r="E24" s="498"/>
      <c r="F24" s="492"/>
      <c r="G24" s="501"/>
      <c r="H24" s="59"/>
      <c r="I24" s="489"/>
    </row>
    <row r="25" spans="2:9" ht="15" customHeight="1" x14ac:dyDescent="0.35">
      <c r="B25" s="57"/>
      <c r="C25" s="490" t="s">
        <v>1029</v>
      </c>
      <c r="D25" s="499" t="s">
        <v>1041</v>
      </c>
      <c r="E25" s="502" t="s">
        <v>1003</v>
      </c>
      <c r="F25" s="490">
        <v>19333</v>
      </c>
      <c r="G25" s="499" t="s">
        <v>1069</v>
      </c>
      <c r="H25" s="59">
        <f>1000+5333.33</f>
        <v>6333.33</v>
      </c>
      <c r="I25" s="489"/>
    </row>
    <row r="26" spans="2:9" x14ac:dyDescent="0.35">
      <c r="B26" s="57"/>
      <c r="C26" s="491"/>
      <c r="D26" s="500"/>
      <c r="E26" s="503"/>
      <c r="F26" s="491"/>
      <c r="G26" s="500"/>
      <c r="H26" s="59"/>
      <c r="I26" s="489"/>
    </row>
    <row r="27" spans="2:9" ht="323.25" customHeight="1" thickBot="1" x14ac:dyDescent="0.4">
      <c r="B27" s="57"/>
      <c r="C27" s="492"/>
      <c r="D27" s="501"/>
      <c r="E27" s="504"/>
      <c r="F27" s="492"/>
      <c r="G27" s="501"/>
      <c r="H27" s="59"/>
      <c r="I27" s="489"/>
    </row>
    <row r="28" spans="2:9" ht="15" customHeight="1" x14ac:dyDescent="0.35">
      <c r="B28" s="57"/>
      <c r="D28" s="157"/>
      <c r="H28" s="59"/>
      <c r="I28" s="489"/>
    </row>
    <row r="29" spans="2:9" ht="28.5" customHeight="1" x14ac:dyDescent="0.35">
      <c r="B29" s="57"/>
      <c r="H29" s="59"/>
      <c r="I29" s="489"/>
    </row>
    <row r="30" spans="2:9" s="8" customFormat="1" ht="36.75" customHeight="1" thickBot="1" x14ac:dyDescent="0.4">
      <c r="B30" s="57"/>
      <c r="H30" s="59"/>
      <c r="I30" s="489"/>
    </row>
    <row r="31" spans="2:9" s="8" customFormat="1" ht="15.75" customHeight="1" x14ac:dyDescent="0.35">
      <c r="B31" s="57"/>
      <c r="C31" s="490" t="s">
        <v>1070</v>
      </c>
      <c r="D31" s="505" t="s">
        <v>1042</v>
      </c>
      <c r="E31" s="506"/>
      <c r="F31" s="506"/>
      <c r="G31" s="507"/>
      <c r="H31" s="59"/>
      <c r="I31" s="489"/>
    </row>
    <row r="32" spans="2:9" s="8" customFormat="1" x14ac:dyDescent="0.35">
      <c r="B32" s="57"/>
      <c r="C32" s="491"/>
      <c r="D32" s="508"/>
      <c r="E32" s="509"/>
      <c r="F32" s="509"/>
      <c r="G32" s="510"/>
      <c r="H32" s="59"/>
      <c r="I32" s="489"/>
    </row>
    <row r="33" spans="2:9" s="8" customFormat="1" ht="15" thickBot="1" x14ac:dyDescent="0.4">
      <c r="B33" s="57"/>
      <c r="C33" s="492"/>
      <c r="D33" s="511"/>
      <c r="E33" s="512"/>
      <c r="F33" s="512"/>
      <c r="G33" s="513"/>
      <c r="H33" s="59"/>
      <c r="I33" s="489"/>
    </row>
    <row r="34" spans="2:9" s="8" customFormat="1" ht="15" thickBot="1" x14ac:dyDescent="0.4">
      <c r="B34" s="65"/>
      <c r="C34" s="66"/>
      <c r="D34" s="66"/>
      <c r="E34" s="66"/>
      <c r="F34" s="66"/>
      <c r="G34" s="66"/>
      <c r="H34" s="66"/>
      <c r="I34" s="67"/>
    </row>
    <row r="35" spans="2:9" s="8" customFormat="1" x14ac:dyDescent="0.35">
      <c r="B35" s="7"/>
      <c r="C35" s="7"/>
      <c r="D35" s="7"/>
      <c r="E35" s="7"/>
      <c r="F35" s="7"/>
      <c r="G35" s="7"/>
      <c r="H35" s="7"/>
      <c r="I35" s="7"/>
    </row>
    <row r="37" spans="2:9" s="8" customFormat="1" x14ac:dyDescent="0.35">
      <c r="B37" s="7"/>
      <c r="C37" s="6"/>
      <c r="D37" s="6"/>
      <c r="E37" s="6"/>
      <c r="F37" s="6"/>
      <c r="G37" s="6"/>
      <c r="H37" s="6"/>
      <c r="I37" s="7"/>
    </row>
    <row r="38" spans="2:9" s="8" customFormat="1" ht="15.75" customHeight="1" x14ac:dyDescent="0.35">
      <c r="B38" s="7"/>
      <c r="C38" s="6"/>
      <c r="D38" s="6"/>
      <c r="E38" s="6"/>
      <c r="F38" s="6"/>
      <c r="G38" s="6"/>
      <c r="H38" s="6"/>
      <c r="I38" s="7"/>
    </row>
    <row r="39" spans="2:9" s="8" customFormat="1" ht="15.75" customHeight="1" x14ac:dyDescent="0.35">
      <c r="B39" s="7"/>
      <c r="C39" s="12"/>
      <c r="D39" s="12"/>
      <c r="E39" s="12"/>
      <c r="F39" s="12"/>
      <c r="G39" s="12"/>
      <c r="H39" s="12"/>
      <c r="I39" s="7"/>
    </row>
    <row r="40" spans="2:9" s="8" customFormat="1" ht="15.75" customHeight="1" x14ac:dyDescent="0.35">
      <c r="B40" s="7"/>
      <c r="C40" s="7"/>
      <c r="D40" s="7"/>
      <c r="E40" s="13"/>
      <c r="F40" s="13"/>
      <c r="G40" s="13"/>
      <c r="H40" s="13"/>
      <c r="I40" s="7"/>
    </row>
    <row r="41" spans="2:9" s="8" customFormat="1" ht="15.75" customHeight="1" x14ac:dyDescent="0.35">
      <c r="B41" s="7"/>
      <c r="C41" s="7"/>
      <c r="D41" s="7"/>
      <c r="E41" s="14"/>
      <c r="F41" s="14"/>
      <c r="G41" s="14"/>
      <c r="H41" s="14"/>
      <c r="I41" s="7"/>
    </row>
    <row r="42" spans="2:9" s="8" customFormat="1" x14ac:dyDescent="0.35">
      <c r="B42" s="7"/>
      <c r="C42" s="7"/>
      <c r="D42" s="7"/>
      <c r="E42" s="7"/>
      <c r="F42" s="7"/>
      <c r="G42" s="7"/>
      <c r="H42" s="7"/>
      <c r="I42" s="7"/>
    </row>
    <row r="43" spans="2:9" s="8" customFormat="1" ht="15.75" customHeight="1" x14ac:dyDescent="0.35">
      <c r="B43" s="7"/>
      <c r="C43" s="6"/>
      <c r="D43" s="6"/>
      <c r="E43" s="6"/>
      <c r="F43" s="6"/>
      <c r="G43" s="6"/>
      <c r="H43" s="6"/>
      <c r="I43" s="7"/>
    </row>
    <row r="44" spans="2:9" s="8" customFormat="1" ht="15.75" customHeight="1" x14ac:dyDescent="0.35">
      <c r="B44" s="7"/>
      <c r="C44" s="6"/>
      <c r="D44" s="6"/>
      <c r="E44" s="6"/>
      <c r="F44" s="6"/>
      <c r="G44" s="6"/>
      <c r="H44" s="6"/>
      <c r="I44" s="7"/>
    </row>
    <row r="45" spans="2:9" s="8" customFormat="1" x14ac:dyDescent="0.35">
      <c r="B45" s="7"/>
      <c r="C45" s="6"/>
      <c r="D45" s="6"/>
      <c r="E45" s="6"/>
      <c r="F45" s="6"/>
      <c r="G45" s="6"/>
      <c r="H45" s="6"/>
      <c r="I45" s="7"/>
    </row>
    <row r="46" spans="2:9" s="8" customFormat="1" ht="15.75" customHeight="1" x14ac:dyDescent="0.35">
      <c r="B46" s="7"/>
      <c r="C46" s="7"/>
      <c r="D46" s="7"/>
      <c r="E46" s="13"/>
      <c r="F46" s="13"/>
      <c r="G46" s="13"/>
      <c r="H46" s="13"/>
      <c r="I46" s="7"/>
    </row>
    <row r="47" spans="2:9" s="8" customFormat="1" ht="15.75" customHeight="1" x14ac:dyDescent="0.35">
      <c r="B47" s="7"/>
      <c r="C47" s="7"/>
      <c r="D47" s="7"/>
      <c r="E47" s="14"/>
      <c r="F47" s="14"/>
      <c r="G47" s="14"/>
      <c r="H47" s="14"/>
      <c r="I47" s="7"/>
    </row>
    <row r="48" spans="2:9" s="8" customFormat="1" x14ac:dyDescent="0.35">
      <c r="B48" s="7"/>
      <c r="C48" s="7"/>
      <c r="D48" s="7"/>
      <c r="E48" s="7"/>
      <c r="F48" s="7"/>
      <c r="G48" s="7"/>
      <c r="H48" s="7"/>
      <c r="I48" s="7"/>
    </row>
    <row r="49" spans="2:9" s="8" customFormat="1" x14ac:dyDescent="0.35">
      <c r="B49" s="7"/>
      <c r="C49" s="6"/>
      <c r="D49" s="6"/>
      <c r="E49" s="7"/>
      <c r="F49" s="7"/>
      <c r="G49" s="7"/>
      <c r="H49" s="7"/>
      <c r="I49" s="7"/>
    </row>
    <row r="50" spans="2:9" s="8" customFormat="1" ht="15.75" customHeight="1" x14ac:dyDescent="0.35">
      <c r="B50" s="7"/>
      <c r="C50" s="6"/>
      <c r="D50" s="6"/>
      <c r="E50" s="14"/>
      <c r="F50" s="14"/>
      <c r="G50" s="14"/>
      <c r="H50" s="14"/>
      <c r="I50" s="7"/>
    </row>
    <row r="51" spans="2:9" s="8" customFormat="1" ht="15.75" customHeight="1" x14ac:dyDescent="0.35">
      <c r="B51" s="7"/>
      <c r="C51" s="7"/>
      <c r="D51" s="7"/>
      <c r="E51" s="14"/>
      <c r="F51" s="14"/>
      <c r="G51" s="14"/>
      <c r="H51" s="14"/>
      <c r="I51" s="7"/>
    </row>
    <row r="52" spans="2:9" s="8" customFormat="1" x14ac:dyDescent="0.35">
      <c r="B52" s="7"/>
      <c r="C52" s="9"/>
      <c r="D52" s="7"/>
      <c r="E52" s="9"/>
      <c r="F52" s="9"/>
      <c r="G52" s="9"/>
      <c r="H52" s="9"/>
      <c r="I52" s="7"/>
    </row>
    <row r="53" spans="2:9" s="8" customFormat="1" x14ac:dyDescent="0.35">
      <c r="B53" s="7"/>
      <c r="C53" s="9"/>
      <c r="D53" s="9"/>
      <c r="E53" s="9"/>
      <c r="F53" s="9"/>
      <c r="G53" s="9"/>
      <c r="H53" s="9"/>
      <c r="I53" s="10"/>
    </row>
  </sheetData>
  <mergeCells count="30">
    <mergeCell ref="C3:H3"/>
    <mergeCell ref="I19:I21"/>
    <mergeCell ref="I22:I24"/>
    <mergeCell ref="I25:I27"/>
    <mergeCell ref="I28:I30"/>
    <mergeCell ref="C17:E17"/>
    <mergeCell ref="C16:D16"/>
    <mergeCell ref="B4:H4"/>
    <mergeCell ref="C5:H5"/>
    <mergeCell ref="C8:D8"/>
    <mergeCell ref="C9:H9"/>
    <mergeCell ref="C6:F6"/>
    <mergeCell ref="G22:G24"/>
    <mergeCell ref="D19:D21"/>
    <mergeCell ref="E19:E21"/>
    <mergeCell ref="I31:I33"/>
    <mergeCell ref="C25:C27"/>
    <mergeCell ref="C22:C24"/>
    <mergeCell ref="C19:C21"/>
    <mergeCell ref="C31:C33"/>
    <mergeCell ref="D22:D24"/>
    <mergeCell ref="E22:E24"/>
    <mergeCell ref="G25:G27"/>
    <mergeCell ref="G19:G21"/>
    <mergeCell ref="F25:F27"/>
    <mergeCell ref="E25:E27"/>
    <mergeCell ref="D25:D27"/>
    <mergeCell ref="F22:F24"/>
    <mergeCell ref="F19:F21"/>
    <mergeCell ref="D31:G33"/>
  </mergeCells>
  <dataValidations count="2">
    <dataValidation type="list" allowBlank="1" showInputMessage="1" showErrorMessage="1" sqref="E50:H50" xr:uid="{00000000-0002-0000-0200-000000000000}">
      <formula1>$M$57:$M$58</formula1>
    </dataValidation>
    <dataValidation type="whole" allowBlank="1" showInputMessage="1" showErrorMessage="1" sqref="E46:H46 E40:H40" xr:uid="{00000000-0002-0000-0200-000001000000}">
      <formula1>-999999999</formula1>
      <formula2>999999999</formula2>
    </dataValidation>
  </dataValidations>
  <pageMargins left="0.2" right="0.21" top="0.17" bottom="0.17" header="0.17" footer="0.17"/>
  <pageSetup scale="5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H7"/>
  <sheetViews>
    <sheetView tabSelected="1" zoomScale="90" zoomScaleNormal="90" workbookViewId="0">
      <selection sqref="A1:H1"/>
    </sheetView>
  </sheetViews>
  <sheetFormatPr defaultColWidth="9.1796875" defaultRowHeight="14" x14ac:dyDescent="0.3"/>
  <cols>
    <col min="1" max="1" width="25.1796875" style="18" customWidth="1"/>
    <col min="2" max="2" width="20.26953125" style="18" customWidth="1"/>
    <col min="3" max="3" width="13.7265625" style="18" customWidth="1"/>
    <col min="4" max="4" width="21.7265625" style="18" customWidth="1"/>
    <col min="5" max="5" width="17.26953125" style="18" customWidth="1"/>
    <col min="6" max="6" width="14.1796875" style="18" customWidth="1"/>
    <col min="7" max="7" width="22.81640625" style="18" customWidth="1"/>
    <col min="8" max="8" width="67.1796875" style="18" customWidth="1"/>
    <col min="9" max="16384" width="9.1796875" style="18"/>
  </cols>
  <sheetData>
    <row r="1" spans="1:8" ht="15" x14ac:dyDescent="0.3">
      <c r="A1" s="524" t="s">
        <v>1123</v>
      </c>
      <c r="B1" s="524"/>
      <c r="C1" s="524"/>
      <c r="D1" s="524"/>
      <c r="E1" s="524"/>
      <c r="F1" s="524"/>
      <c r="G1" s="524"/>
      <c r="H1" s="524"/>
    </row>
    <row r="2" spans="1:8" s="433" customFormat="1" ht="51" customHeight="1" thickBot="1" x14ac:dyDescent="0.35">
      <c r="A2" s="430" t="s">
        <v>1124</v>
      </c>
      <c r="B2" s="431" t="s">
        <v>1114</v>
      </c>
      <c r="C2" s="431" t="s">
        <v>1112</v>
      </c>
      <c r="D2" s="430" t="s">
        <v>192</v>
      </c>
      <c r="E2" s="117" t="s">
        <v>1113</v>
      </c>
      <c r="F2" s="431" t="s">
        <v>247</v>
      </c>
      <c r="G2" s="431" t="s">
        <v>1119</v>
      </c>
      <c r="H2" s="117" t="s">
        <v>1118</v>
      </c>
    </row>
    <row r="3" spans="1:8" s="161" customFormat="1" ht="304.5" customHeight="1" thickBot="1" x14ac:dyDescent="0.4">
      <c r="A3" s="137" t="s">
        <v>1115</v>
      </c>
      <c r="B3" s="436" t="s">
        <v>1126</v>
      </c>
      <c r="C3" s="434" t="s">
        <v>1117</v>
      </c>
      <c r="D3" s="137" t="s">
        <v>815</v>
      </c>
      <c r="E3" s="435">
        <v>1</v>
      </c>
      <c r="F3" s="137">
        <v>4666.67</v>
      </c>
      <c r="G3" s="432" t="s">
        <v>1120</v>
      </c>
      <c r="H3" s="429" t="s">
        <v>1125</v>
      </c>
    </row>
    <row r="4" spans="1:8" ht="300.75" customHeight="1" x14ac:dyDescent="0.3">
      <c r="A4" s="137" t="s">
        <v>1115</v>
      </c>
      <c r="B4" s="436" t="s">
        <v>1126</v>
      </c>
      <c r="C4" s="434" t="s">
        <v>1117</v>
      </c>
      <c r="D4" s="137" t="s">
        <v>954</v>
      </c>
      <c r="E4" s="435">
        <v>1</v>
      </c>
      <c r="F4" s="137">
        <v>6000</v>
      </c>
      <c r="G4" s="432" t="s">
        <v>1121</v>
      </c>
      <c r="H4" s="429" t="s">
        <v>1127</v>
      </c>
    </row>
    <row r="5" spans="1:8" ht="374.25" customHeight="1" x14ac:dyDescent="0.3">
      <c r="A5" s="137" t="s">
        <v>1116</v>
      </c>
      <c r="B5" s="434" t="s">
        <v>1128</v>
      </c>
      <c r="C5" s="434" t="s">
        <v>1117</v>
      </c>
      <c r="D5" s="137" t="s">
        <v>955</v>
      </c>
      <c r="E5" s="435">
        <v>7</v>
      </c>
      <c r="F5" s="428">
        <v>19333</v>
      </c>
      <c r="G5" s="428" t="s">
        <v>1122</v>
      </c>
      <c r="H5" s="137" t="s">
        <v>1129</v>
      </c>
    </row>
    <row r="6" spans="1:8" x14ac:dyDescent="0.3">
      <c r="H6" s="155"/>
    </row>
    <row r="7" spans="1:8" x14ac:dyDescent="0.3">
      <c r="H7" s="155"/>
    </row>
  </sheetData>
  <mergeCells count="1">
    <mergeCell ref="A1:H1"/>
  </mergeCells>
  <pageMargins left="0.7" right="0.7" top="0.75" bottom="0.75" header="0.3" footer="0.3"/>
  <pageSetup paperSize="9"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G61"/>
  <sheetViews>
    <sheetView topLeftCell="A11" workbookViewId="0">
      <selection activeCell="E11" sqref="E11:F11"/>
    </sheetView>
  </sheetViews>
  <sheetFormatPr defaultRowHeight="14.5" x14ac:dyDescent="0.35"/>
  <cols>
    <col min="1" max="2" width="1.81640625" customWidth="1"/>
    <col min="3" max="3" width="43" customWidth="1"/>
    <col min="4" max="5" width="22.81640625" customWidth="1"/>
    <col min="6" max="6" width="38.453125" customWidth="1"/>
    <col min="7" max="7" width="2" customWidth="1"/>
    <col min="8" max="8" width="1.54296875" customWidth="1"/>
  </cols>
  <sheetData>
    <row r="1" spans="2:7" ht="15" thickBot="1" x14ac:dyDescent="0.4"/>
    <row r="2" spans="2:7" ht="15" thickBot="1" x14ac:dyDescent="0.4">
      <c r="B2" s="72"/>
      <c r="C2" s="73"/>
      <c r="D2" s="73"/>
      <c r="E2" s="73"/>
      <c r="F2" s="73"/>
      <c r="G2" s="74"/>
    </row>
    <row r="3" spans="2:7" ht="20.5" thickBot="1" x14ac:dyDescent="0.45">
      <c r="B3" s="75"/>
      <c r="C3" s="537" t="s">
        <v>176</v>
      </c>
      <c r="D3" s="515"/>
      <c r="E3" s="515"/>
      <c r="F3" s="516"/>
      <c r="G3" s="56"/>
    </row>
    <row r="4" spans="2:7" x14ac:dyDescent="0.35">
      <c r="B4" s="519"/>
      <c r="C4" s="520"/>
      <c r="D4" s="520"/>
      <c r="E4" s="520"/>
      <c r="F4" s="520"/>
      <c r="G4" s="56"/>
    </row>
    <row r="5" spans="2:7" x14ac:dyDescent="0.35">
      <c r="B5" s="57"/>
      <c r="C5" s="542"/>
      <c r="D5" s="542"/>
      <c r="E5" s="542"/>
      <c r="F5" s="542"/>
      <c r="G5" s="56"/>
    </row>
    <row r="6" spans="2:7" x14ac:dyDescent="0.35">
      <c r="B6" s="57"/>
      <c r="C6" s="58"/>
      <c r="D6" s="59"/>
      <c r="E6" s="58"/>
      <c r="F6" s="59"/>
      <c r="G6" s="56"/>
    </row>
    <row r="7" spans="2:7" x14ac:dyDescent="0.35">
      <c r="B7" s="57"/>
      <c r="C7" s="518" t="s">
        <v>187</v>
      </c>
      <c r="D7" s="518"/>
      <c r="E7" s="60"/>
      <c r="F7" s="59"/>
      <c r="G7" s="56"/>
    </row>
    <row r="8" spans="2:7" ht="15" thickBot="1" x14ac:dyDescent="0.4">
      <c r="B8" s="57"/>
      <c r="C8" s="525" t="s">
        <v>259</v>
      </c>
      <c r="D8" s="525"/>
      <c r="E8" s="525"/>
      <c r="F8" s="525"/>
      <c r="G8" s="56"/>
    </row>
    <row r="9" spans="2:7" ht="15" thickBot="1" x14ac:dyDescent="0.4">
      <c r="B9" s="57"/>
      <c r="C9" s="34" t="s">
        <v>189</v>
      </c>
      <c r="D9" s="35" t="s">
        <v>188</v>
      </c>
      <c r="E9" s="526" t="s">
        <v>235</v>
      </c>
      <c r="F9" s="527"/>
      <c r="G9" s="56"/>
    </row>
    <row r="10" spans="2:7" ht="202.5" customHeight="1" thickBot="1" x14ac:dyDescent="0.4">
      <c r="B10" s="57"/>
      <c r="C10" s="130" t="s">
        <v>624</v>
      </c>
      <c r="D10" s="132" t="s">
        <v>639</v>
      </c>
      <c r="E10" s="530" t="s">
        <v>930</v>
      </c>
      <c r="F10" s="529"/>
      <c r="G10" s="56"/>
    </row>
    <row r="11" spans="2:7" ht="126.75" customHeight="1" thickBot="1" x14ac:dyDescent="0.4">
      <c r="B11" s="57"/>
      <c r="C11" s="130" t="s">
        <v>625</v>
      </c>
      <c r="D11" s="132" t="s">
        <v>639</v>
      </c>
      <c r="E11" s="528" t="s">
        <v>931</v>
      </c>
      <c r="F11" s="529"/>
      <c r="G11" s="56"/>
    </row>
    <row r="12" spans="2:7" ht="91.5" customHeight="1" thickBot="1" x14ac:dyDescent="0.4">
      <c r="B12" s="57"/>
      <c r="C12" s="130" t="s">
        <v>626</v>
      </c>
      <c r="D12" s="132" t="s">
        <v>639</v>
      </c>
      <c r="E12" s="530" t="s">
        <v>1071</v>
      </c>
      <c r="F12" s="529"/>
      <c r="G12" s="56"/>
    </row>
    <row r="13" spans="2:7" ht="96" customHeight="1" thickBot="1" x14ac:dyDescent="0.4">
      <c r="B13" s="57"/>
      <c r="C13" s="130" t="s">
        <v>627</v>
      </c>
      <c r="D13" s="133" t="s">
        <v>639</v>
      </c>
      <c r="E13" s="528" t="s">
        <v>933</v>
      </c>
      <c r="F13" s="529"/>
      <c r="G13" s="56"/>
    </row>
    <row r="14" spans="2:7" ht="95.25" customHeight="1" thickBot="1" x14ac:dyDescent="0.4">
      <c r="B14" s="57"/>
      <c r="C14" s="130" t="s">
        <v>628</v>
      </c>
      <c r="D14" s="132" t="s">
        <v>640</v>
      </c>
      <c r="E14" s="530" t="s">
        <v>932</v>
      </c>
      <c r="F14" s="529"/>
      <c r="G14" s="56"/>
    </row>
    <row r="15" spans="2:7" ht="52.5" customHeight="1" thickBot="1" x14ac:dyDescent="0.4">
      <c r="B15" s="57"/>
      <c r="C15" s="130" t="s">
        <v>629</v>
      </c>
      <c r="D15" s="132" t="s">
        <v>639</v>
      </c>
      <c r="E15" s="528" t="s">
        <v>889</v>
      </c>
      <c r="F15" s="529"/>
      <c r="G15" s="56"/>
    </row>
    <row r="16" spans="2:7" ht="31.5" thickBot="1" x14ac:dyDescent="0.4">
      <c r="B16" s="57"/>
      <c r="C16" s="130" t="s">
        <v>630</v>
      </c>
      <c r="D16" s="132" t="s">
        <v>639</v>
      </c>
      <c r="E16" s="530" t="s">
        <v>934</v>
      </c>
      <c r="F16" s="529"/>
      <c r="G16" s="56"/>
    </row>
    <row r="17" spans="2:7" ht="109.5" customHeight="1" thickBot="1" x14ac:dyDescent="0.4">
      <c r="B17" s="57"/>
      <c r="C17" s="130" t="s">
        <v>631</v>
      </c>
      <c r="D17" s="132" t="s">
        <v>640</v>
      </c>
      <c r="E17" s="528" t="s">
        <v>935</v>
      </c>
      <c r="F17" s="529"/>
      <c r="G17" s="56"/>
    </row>
    <row r="18" spans="2:7" ht="69" customHeight="1" thickBot="1" x14ac:dyDescent="0.4">
      <c r="B18" s="57"/>
      <c r="C18" s="130" t="s">
        <v>632</v>
      </c>
      <c r="D18" s="132" t="s">
        <v>640</v>
      </c>
      <c r="E18" s="530" t="s">
        <v>936</v>
      </c>
      <c r="F18" s="529"/>
      <c r="G18" s="56"/>
    </row>
    <row r="19" spans="2:7" ht="78" customHeight="1" thickBot="1" x14ac:dyDescent="0.4">
      <c r="B19" s="57"/>
      <c r="C19" s="130" t="s">
        <v>633</v>
      </c>
      <c r="D19" s="132" t="s">
        <v>639</v>
      </c>
      <c r="E19" s="530" t="s">
        <v>641</v>
      </c>
      <c r="F19" s="529"/>
      <c r="G19" s="56"/>
    </row>
    <row r="20" spans="2:7" ht="66.75" customHeight="1" thickBot="1" x14ac:dyDescent="0.4">
      <c r="B20" s="57"/>
      <c r="C20" s="130" t="s">
        <v>634</v>
      </c>
      <c r="D20" s="132" t="s">
        <v>640</v>
      </c>
      <c r="E20" s="530" t="s">
        <v>957</v>
      </c>
      <c r="F20" s="529"/>
      <c r="G20" s="56"/>
    </row>
    <row r="21" spans="2:7" ht="31.5" thickBot="1" x14ac:dyDescent="0.4">
      <c r="B21" s="57"/>
      <c r="C21" s="130" t="s">
        <v>635</v>
      </c>
      <c r="D21" s="132" t="s">
        <v>639</v>
      </c>
      <c r="E21" s="530" t="s">
        <v>937</v>
      </c>
      <c r="F21" s="529"/>
      <c r="G21" s="56"/>
    </row>
    <row r="22" spans="2:7" ht="67.5" customHeight="1" thickBot="1" x14ac:dyDescent="0.4">
      <c r="B22" s="57"/>
      <c r="C22" s="130" t="s">
        <v>636</v>
      </c>
      <c r="D22" s="132" t="s">
        <v>639</v>
      </c>
      <c r="E22" s="530" t="s">
        <v>938</v>
      </c>
      <c r="F22" s="529"/>
      <c r="G22" s="56"/>
    </row>
    <row r="23" spans="2:7" ht="66.75" customHeight="1" thickBot="1" x14ac:dyDescent="0.4">
      <c r="B23" s="57"/>
      <c r="C23" s="130" t="s">
        <v>637</v>
      </c>
      <c r="D23" s="132" t="s">
        <v>640</v>
      </c>
      <c r="E23" s="530" t="s">
        <v>642</v>
      </c>
      <c r="F23" s="529"/>
      <c r="G23" s="131"/>
    </row>
    <row r="24" spans="2:7" ht="66" customHeight="1" thickBot="1" x14ac:dyDescent="0.4">
      <c r="B24" s="57"/>
      <c r="C24" s="129" t="s">
        <v>638</v>
      </c>
      <c r="D24" s="132" t="s">
        <v>640</v>
      </c>
      <c r="E24" s="530" t="s">
        <v>939</v>
      </c>
      <c r="F24" s="529"/>
      <c r="G24" s="56"/>
    </row>
    <row r="25" spans="2:7" x14ac:dyDescent="0.35">
      <c r="B25" s="57"/>
      <c r="C25" s="59"/>
      <c r="D25" s="59"/>
      <c r="E25" s="59"/>
      <c r="F25" s="59"/>
      <c r="G25" s="56"/>
    </row>
    <row r="26" spans="2:7" x14ac:dyDescent="0.35">
      <c r="B26" s="57"/>
      <c r="C26" s="532" t="s">
        <v>218</v>
      </c>
      <c r="D26" s="532"/>
      <c r="E26" s="532"/>
      <c r="F26" s="532"/>
      <c r="G26" s="56"/>
    </row>
    <row r="27" spans="2:7" ht="15" thickBot="1" x14ac:dyDescent="0.4">
      <c r="B27" s="57"/>
      <c r="C27" s="533" t="s">
        <v>233</v>
      </c>
      <c r="D27" s="533"/>
      <c r="E27" s="533"/>
      <c r="F27" s="533"/>
      <c r="G27" s="56"/>
    </row>
    <row r="28" spans="2:7" ht="15" thickBot="1" x14ac:dyDescent="0.4">
      <c r="B28" s="57"/>
      <c r="C28" s="159" t="s">
        <v>189</v>
      </c>
      <c r="D28" s="35" t="s">
        <v>188</v>
      </c>
      <c r="E28" s="526" t="s">
        <v>235</v>
      </c>
      <c r="F28" s="527"/>
      <c r="G28" s="56"/>
    </row>
    <row r="29" spans="2:7" ht="171.75" customHeight="1" x14ac:dyDescent="0.35">
      <c r="B29" s="57"/>
      <c r="C29" s="160" t="s">
        <v>961</v>
      </c>
      <c r="D29" s="158" t="s">
        <v>962</v>
      </c>
      <c r="E29" s="535" t="s">
        <v>963</v>
      </c>
      <c r="F29" s="536"/>
      <c r="G29" s="56"/>
    </row>
    <row r="30" spans="2:7" x14ac:dyDescent="0.35">
      <c r="B30" s="57"/>
      <c r="C30" s="59"/>
      <c r="D30" s="59"/>
      <c r="E30" s="59"/>
      <c r="F30" s="59"/>
      <c r="G30" s="56"/>
    </row>
    <row r="31" spans="2:7" x14ac:dyDescent="0.35">
      <c r="B31" s="57"/>
      <c r="C31" s="59"/>
      <c r="D31" s="59"/>
      <c r="E31" s="59"/>
      <c r="F31" s="59"/>
      <c r="G31" s="56"/>
    </row>
    <row r="32" spans="2:7" ht="37.5" customHeight="1" x14ac:dyDescent="0.35">
      <c r="B32" s="57"/>
      <c r="C32" s="531" t="s">
        <v>217</v>
      </c>
      <c r="D32" s="531"/>
      <c r="E32" s="531"/>
      <c r="F32" s="531"/>
      <c r="G32" s="56"/>
    </row>
    <row r="33" spans="2:7" ht="15" thickBot="1" x14ac:dyDescent="0.4">
      <c r="B33" s="57"/>
      <c r="C33" s="525" t="s">
        <v>236</v>
      </c>
      <c r="D33" s="525"/>
      <c r="E33" s="534"/>
      <c r="F33" s="534"/>
      <c r="G33" s="56"/>
    </row>
    <row r="34" spans="2:7" ht="81.75" customHeight="1" thickBot="1" x14ac:dyDescent="0.4">
      <c r="B34" s="57"/>
      <c r="C34" s="528" t="s">
        <v>1014</v>
      </c>
      <c r="D34" s="539"/>
      <c r="E34" s="539"/>
      <c r="F34" s="529"/>
      <c r="G34" s="56"/>
    </row>
    <row r="35" spans="2:7" x14ac:dyDescent="0.35">
      <c r="B35" s="57"/>
      <c r="C35" s="59"/>
      <c r="D35" s="59"/>
      <c r="E35" s="59"/>
      <c r="F35" s="59"/>
      <c r="G35" s="56"/>
    </row>
    <row r="36" spans="2:7" x14ac:dyDescent="0.35">
      <c r="B36" s="57"/>
      <c r="C36" s="59"/>
      <c r="D36" s="59"/>
      <c r="E36" s="59"/>
      <c r="F36" s="59"/>
      <c r="G36" s="56"/>
    </row>
    <row r="37" spans="2:7" x14ac:dyDescent="0.35">
      <c r="B37" s="57"/>
      <c r="C37" s="59"/>
      <c r="D37" s="59"/>
      <c r="E37" s="59"/>
      <c r="F37" s="59"/>
      <c r="G37" s="56"/>
    </row>
    <row r="38" spans="2:7" ht="15" thickBot="1" x14ac:dyDescent="0.4">
      <c r="B38" s="61"/>
      <c r="C38" s="62"/>
      <c r="D38" s="62"/>
      <c r="E38" s="62"/>
      <c r="F38" s="62"/>
      <c r="G38" s="63"/>
    </row>
    <row r="39" spans="2:7" x14ac:dyDescent="0.35">
      <c r="B39" s="7"/>
      <c r="C39" s="7"/>
      <c r="D39" s="7"/>
      <c r="E39" s="7"/>
      <c r="F39" s="7"/>
      <c r="G39" s="7"/>
    </row>
    <row r="40" spans="2:7" x14ac:dyDescent="0.35">
      <c r="B40" s="7"/>
      <c r="C40" s="7"/>
      <c r="D40" s="7"/>
      <c r="E40" s="7"/>
      <c r="F40" s="7"/>
      <c r="G40" s="7"/>
    </row>
    <row r="41" spans="2:7" x14ac:dyDescent="0.35">
      <c r="B41" s="7"/>
      <c r="C41" s="7"/>
      <c r="D41" s="7"/>
      <c r="E41" s="7"/>
      <c r="F41" s="7"/>
      <c r="G41" s="7"/>
    </row>
    <row r="42" spans="2:7" x14ac:dyDescent="0.35">
      <c r="B42" s="7"/>
      <c r="C42" s="7"/>
      <c r="D42" s="7"/>
      <c r="E42" s="7"/>
      <c r="F42" s="7"/>
      <c r="G42" s="7"/>
    </row>
    <row r="43" spans="2:7" x14ac:dyDescent="0.35">
      <c r="B43" s="7"/>
      <c r="C43" s="7"/>
      <c r="D43" s="7"/>
      <c r="E43" s="7"/>
      <c r="F43" s="7"/>
      <c r="G43" s="7"/>
    </row>
    <row r="44" spans="2:7" x14ac:dyDescent="0.35">
      <c r="B44" s="7"/>
      <c r="C44" s="7"/>
      <c r="D44" s="7"/>
      <c r="E44" s="7"/>
      <c r="F44" s="7"/>
      <c r="G44" s="7"/>
    </row>
    <row r="45" spans="2:7" x14ac:dyDescent="0.35">
      <c r="B45" s="7"/>
      <c r="C45" s="538"/>
      <c r="D45" s="538"/>
      <c r="E45" s="6"/>
      <c r="F45" s="7"/>
      <c r="G45" s="7"/>
    </row>
    <row r="46" spans="2:7" x14ac:dyDescent="0.35">
      <c r="B46" s="7"/>
      <c r="C46" s="538"/>
      <c r="D46" s="538"/>
      <c r="E46" s="6"/>
      <c r="F46" s="7"/>
      <c r="G46" s="7"/>
    </row>
    <row r="47" spans="2:7" x14ac:dyDescent="0.35">
      <c r="B47" s="7"/>
      <c r="C47" s="544"/>
      <c r="D47" s="544"/>
      <c r="E47" s="544"/>
      <c r="F47" s="544"/>
      <c r="G47" s="7"/>
    </row>
    <row r="48" spans="2:7" x14ac:dyDescent="0.35">
      <c r="B48" s="7"/>
      <c r="C48" s="541"/>
      <c r="D48" s="541"/>
      <c r="E48" s="540"/>
      <c r="F48" s="540"/>
      <c r="G48" s="7"/>
    </row>
    <row r="49" spans="2:7" x14ac:dyDescent="0.35">
      <c r="B49" s="7"/>
      <c r="C49" s="541"/>
      <c r="D49" s="541"/>
      <c r="E49" s="543"/>
      <c r="F49" s="543"/>
      <c r="G49" s="7"/>
    </row>
    <row r="50" spans="2:7" x14ac:dyDescent="0.35">
      <c r="B50" s="7"/>
      <c r="C50" s="7"/>
      <c r="D50" s="7"/>
      <c r="E50" s="7"/>
      <c r="F50" s="7"/>
      <c r="G50" s="7"/>
    </row>
    <row r="51" spans="2:7" x14ac:dyDescent="0.35">
      <c r="B51" s="7"/>
      <c r="C51" s="538"/>
      <c r="D51" s="538"/>
      <c r="E51" s="6"/>
      <c r="F51" s="7"/>
      <c r="G51" s="7"/>
    </row>
    <row r="52" spans="2:7" x14ac:dyDescent="0.35">
      <c r="B52" s="7"/>
      <c r="C52" s="538"/>
      <c r="D52" s="538"/>
      <c r="E52" s="545"/>
      <c r="F52" s="545"/>
      <c r="G52" s="7"/>
    </row>
    <row r="53" spans="2:7" x14ac:dyDescent="0.35">
      <c r="B53" s="7"/>
      <c r="C53" s="6"/>
      <c r="D53" s="6"/>
      <c r="E53" s="6"/>
      <c r="F53" s="6"/>
      <c r="G53" s="7"/>
    </row>
    <row r="54" spans="2:7" x14ac:dyDescent="0.35">
      <c r="B54" s="7"/>
      <c r="C54" s="541"/>
      <c r="D54" s="541"/>
      <c r="E54" s="540"/>
      <c r="F54" s="540"/>
      <c r="G54" s="7"/>
    </row>
    <row r="55" spans="2:7" x14ac:dyDescent="0.35">
      <c r="B55" s="7"/>
      <c r="C55" s="541"/>
      <c r="D55" s="541"/>
      <c r="E55" s="543"/>
      <c r="F55" s="543"/>
      <c r="G55" s="7"/>
    </row>
    <row r="56" spans="2:7" x14ac:dyDescent="0.35">
      <c r="B56" s="7"/>
      <c r="C56" s="7"/>
      <c r="D56" s="7"/>
      <c r="E56" s="7"/>
      <c r="F56" s="7"/>
      <c r="G56" s="7"/>
    </row>
    <row r="57" spans="2:7" x14ac:dyDescent="0.35">
      <c r="B57" s="7"/>
      <c r="C57" s="538"/>
      <c r="D57" s="538"/>
      <c r="E57" s="7"/>
      <c r="F57" s="7"/>
      <c r="G57" s="7"/>
    </row>
    <row r="58" spans="2:7" x14ac:dyDescent="0.35">
      <c r="B58" s="7"/>
      <c r="C58" s="538"/>
      <c r="D58" s="538"/>
      <c r="E58" s="543"/>
      <c r="F58" s="543"/>
      <c r="G58" s="7"/>
    </row>
    <row r="59" spans="2:7" x14ac:dyDescent="0.35">
      <c r="B59" s="7"/>
      <c r="C59" s="541"/>
      <c r="D59" s="541"/>
      <c r="E59" s="543"/>
      <c r="F59" s="543"/>
      <c r="G59" s="7"/>
    </row>
    <row r="60" spans="2:7" x14ac:dyDescent="0.35">
      <c r="B60" s="7"/>
      <c r="C60" s="9"/>
      <c r="D60" s="7"/>
      <c r="E60" s="9"/>
      <c r="F60" s="7"/>
      <c r="G60" s="7"/>
    </row>
    <row r="61" spans="2:7" x14ac:dyDescent="0.35">
      <c r="B61" s="7"/>
      <c r="C61" s="9"/>
      <c r="D61" s="9"/>
      <c r="E61" s="9"/>
      <c r="F61" s="9"/>
      <c r="G61" s="10"/>
    </row>
  </sheetData>
  <mergeCells count="48">
    <mergeCell ref="C59:D59"/>
    <mergeCell ref="E59:F59"/>
    <mergeCell ref="C55:D55"/>
    <mergeCell ref="E55:F55"/>
    <mergeCell ref="C45:D45"/>
    <mergeCell ref="C46:D46"/>
    <mergeCell ref="E49:F49"/>
    <mergeCell ref="C51:D51"/>
    <mergeCell ref="C47:F47"/>
    <mergeCell ref="C48:D48"/>
    <mergeCell ref="C58:D58"/>
    <mergeCell ref="E58:F58"/>
    <mergeCell ref="C52:D52"/>
    <mergeCell ref="E52:F52"/>
    <mergeCell ref="C54:D54"/>
    <mergeCell ref="E54:F54"/>
    <mergeCell ref="E33:F33"/>
    <mergeCell ref="E28:F28"/>
    <mergeCell ref="E29:F29"/>
    <mergeCell ref="C3:F3"/>
    <mergeCell ref="C57:D57"/>
    <mergeCell ref="C34:F34"/>
    <mergeCell ref="C33:D33"/>
    <mergeCell ref="E10:F10"/>
    <mergeCell ref="E11:F11"/>
    <mergeCell ref="E12:F12"/>
    <mergeCell ref="E48:F48"/>
    <mergeCell ref="C49:D49"/>
    <mergeCell ref="E18:F18"/>
    <mergeCell ref="B4:F4"/>
    <mergeCell ref="C5:F5"/>
    <mergeCell ref="C7:D7"/>
    <mergeCell ref="C8:F8"/>
    <mergeCell ref="E9:F9"/>
    <mergeCell ref="E13:F13"/>
    <mergeCell ref="E14:F14"/>
    <mergeCell ref="C32:F32"/>
    <mergeCell ref="C26:F26"/>
    <mergeCell ref="C27:F27"/>
    <mergeCell ref="E16:F16"/>
    <mergeCell ref="E17:F17"/>
    <mergeCell ref="E15:F15"/>
    <mergeCell ref="E19:F19"/>
    <mergeCell ref="E20:F20"/>
    <mergeCell ref="E21:F21"/>
    <mergeCell ref="E22:F22"/>
    <mergeCell ref="E23:F23"/>
    <mergeCell ref="E24:F24"/>
  </mergeCells>
  <dataValidations count="2">
    <dataValidation type="whole" allowBlank="1" showInputMessage="1" showErrorMessage="1" sqref="E54 E48" xr:uid="{00000000-0002-0000-0400-000000000000}">
      <formula1>-999999999</formula1>
      <formula2>999999999</formula2>
    </dataValidation>
    <dataValidation type="list" allowBlank="1" showInputMessage="1" showErrorMessage="1" sqref="E58" xr:uid="{00000000-0002-0000-0400-000001000000}">
      <formula1>$K$65:$K$66</formula1>
    </dataValidation>
  </dataValidations>
  <pageMargins left="0.25" right="0.25" top="0.17" bottom="0.17" header="0.17" footer="0.17"/>
  <pageSetup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146"/>
  <sheetViews>
    <sheetView topLeftCell="A80" zoomScale="80" zoomScaleNormal="80" workbookViewId="0">
      <selection activeCell="G82" sqref="B1:I88"/>
    </sheetView>
  </sheetViews>
  <sheetFormatPr defaultRowHeight="14.5" x14ac:dyDescent="0.35"/>
  <cols>
    <col min="1" max="1" width="2.1796875" customWidth="1"/>
    <col min="2" max="2" width="2.26953125" customWidth="1"/>
    <col min="3" max="3" width="22.54296875" style="11" customWidth="1"/>
    <col min="4" max="4" width="15.54296875" customWidth="1"/>
    <col min="5" max="5" width="21.54296875" customWidth="1"/>
    <col min="6" max="6" width="18.81640625" customWidth="1"/>
    <col min="7" max="7" width="14.1796875" customWidth="1"/>
    <col min="8" max="8" width="51.26953125" customWidth="1"/>
    <col min="9" max="9" width="13.81640625" customWidth="1"/>
    <col min="10" max="10" width="2.7265625" customWidth="1"/>
    <col min="11" max="11" width="2" customWidth="1"/>
    <col min="12" max="12" width="40.7265625" customWidth="1"/>
  </cols>
  <sheetData>
    <row r="1" spans="1:52" ht="15" thickBot="1" x14ac:dyDescent="0.4">
      <c r="A1" s="18"/>
      <c r="B1" s="18"/>
      <c r="C1" s="17"/>
      <c r="D1" s="18"/>
      <c r="E1" s="18"/>
      <c r="F1" s="18"/>
      <c r="G1" s="18"/>
      <c r="H1" s="77"/>
      <c r="I1" s="77"/>
      <c r="J1" s="18"/>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row>
    <row r="2" spans="1:52" ht="15" thickBot="1" x14ac:dyDescent="0.4">
      <c r="A2" s="18"/>
      <c r="B2" s="39"/>
      <c r="C2" s="40"/>
      <c r="D2" s="41"/>
      <c r="E2" s="41"/>
      <c r="F2" s="41"/>
      <c r="G2" s="41"/>
      <c r="H2" s="82"/>
      <c r="I2" s="82"/>
      <c r="J2" s="42"/>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row>
    <row r="3" spans="1:52" ht="20.5" thickBot="1" x14ac:dyDescent="0.45">
      <c r="A3" s="18"/>
      <c r="B3" s="75"/>
      <c r="C3" s="537" t="s">
        <v>917</v>
      </c>
      <c r="D3" s="515"/>
      <c r="E3" s="515"/>
      <c r="F3" s="515"/>
      <c r="G3" s="515"/>
      <c r="H3" s="515"/>
      <c r="I3" s="516"/>
      <c r="J3" s="76"/>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row>
    <row r="4" spans="1:52" ht="15" customHeight="1" x14ac:dyDescent="0.35">
      <c r="A4" s="18"/>
      <c r="B4" s="43"/>
      <c r="C4" s="548" t="s">
        <v>177</v>
      </c>
      <c r="D4" s="548"/>
      <c r="E4" s="548"/>
      <c r="F4" s="548"/>
      <c r="G4" s="548"/>
      <c r="H4" s="548"/>
      <c r="I4" s="548"/>
      <c r="J4" s="44"/>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row>
    <row r="5" spans="1:52" ht="15" customHeight="1" x14ac:dyDescent="0.35">
      <c r="A5" s="18"/>
      <c r="B5" s="43"/>
      <c r="C5" s="107"/>
      <c r="D5" s="107"/>
      <c r="E5" s="107"/>
      <c r="F5" s="107"/>
      <c r="G5" s="107"/>
      <c r="H5" s="107"/>
      <c r="I5" s="107"/>
      <c r="J5" s="44"/>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row>
    <row r="6" spans="1:52" x14ac:dyDescent="0.35">
      <c r="A6" s="18"/>
      <c r="B6" s="43"/>
      <c r="C6" s="45"/>
      <c r="D6" s="46"/>
      <c r="E6" s="46"/>
      <c r="F6" s="46"/>
      <c r="G6" s="46"/>
      <c r="H6" s="83"/>
      <c r="I6" s="83"/>
      <c r="J6" s="44"/>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row>
    <row r="7" spans="1:52" ht="15.75" customHeight="1" thickBot="1" x14ac:dyDescent="0.4">
      <c r="A7" s="18"/>
      <c r="B7" s="43"/>
      <c r="C7" s="45"/>
      <c r="D7" s="551" t="s">
        <v>215</v>
      </c>
      <c r="E7" s="551"/>
      <c r="F7" s="551" t="s">
        <v>219</v>
      </c>
      <c r="G7" s="551"/>
      <c r="H7" s="81" t="s">
        <v>220</v>
      </c>
      <c r="I7" s="81" t="s">
        <v>186</v>
      </c>
      <c r="J7" s="44"/>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row>
    <row r="8" spans="1:52" s="11" customFormat="1" ht="86.25" customHeight="1" thickBot="1" x14ac:dyDescent="0.4">
      <c r="A8" s="17"/>
      <c r="B8" s="47"/>
      <c r="C8" s="80" t="s">
        <v>213</v>
      </c>
      <c r="D8" s="549" t="s">
        <v>643</v>
      </c>
      <c r="E8" s="550"/>
      <c r="F8" s="546" t="s">
        <v>675</v>
      </c>
      <c r="G8" s="547"/>
      <c r="H8" s="135" t="s">
        <v>916</v>
      </c>
      <c r="I8" s="136" t="s">
        <v>679</v>
      </c>
      <c r="J8" s="48"/>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row>
    <row r="9" spans="1:52" s="11" customFormat="1" ht="49.5" customHeight="1" thickBot="1" x14ac:dyDescent="0.4">
      <c r="A9" s="17"/>
      <c r="B9" s="47"/>
      <c r="C9" s="80"/>
      <c r="D9" s="546" t="s">
        <v>644</v>
      </c>
      <c r="E9" s="547"/>
      <c r="F9" s="546" t="s">
        <v>1018</v>
      </c>
      <c r="G9" s="547"/>
      <c r="H9" s="135" t="s">
        <v>1016</v>
      </c>
      <c r="I9" s="136" t="s">
        <v>4</v>
      </c>
      <c r="J9" s="48"/>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row>
    <row r="10" spans="1:52" s="11" customFormat="1" ht="78.75" customHeight="1" thickBot="1" x14ac:dyDescent="0.4">
      <c r="A10" s="17"/>
      <c r="B10" s="47"/>
      <c r="C10" s="80"/>
      <c r="D10" s="546" t="s">
        <v>645</v>
      </c>
      <c r="E10" s="547"/>
      <c r="F10" s="546" t="s">
        <v>665</v>
      </c>
      <c r="G10" s="547"/>
      <c r="H10" s="134" t="s">
        <v>918</v>
      </c>
      <c r="I10" s="136" t="s">
        <v>680</v>
      </c>
      <c r="J10" s="48"/>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row>
    <row r="11" spans="1:52" s="11" customFormat="1" ht="52.5" customHeight="1" thickBot="1" x14ac:dyDescent="0.4">
      <c r="A11" s="17"/>
      <c r="B11" s="47"/>
      <c r="C11" s="80"/>
      <c r="D11" s="546" t="s">
        <v>646</v>
      </c>
      <c r="E11" s="547"/>
      <c r="F11" s="546" t="s">
        <v>1019</v>
      </c>
      <c r="G11" s="547"/>
      <c r="H11" s="134" t="s">
        <v>1017</v>
      </c>
      <c r="I11" s="136" t="s">
        <v>4</v>
      </c>
      <c r="J11" s="48"/>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row>
    <row r="12" spans="1:52" s="11" customFormat="1" ht="105.75" customHeight="1" thickBot="1" x14ac:dyDescent="0.4">
      <c r="A12" s="17"/>
      <c r="B12" s="47"/>
      <c r="C12" s="80"/>
      <c r="D12" s="546" t="s">
        <v>647</v>
      </c>
      <c r="E12" s="547"/>
      <c r="F12" s="546" t="s">
        <v>666</v>
      </c>
      <c r="G12" s="547"/>
      <c r="H12" s="134" t="s">
        <v>919</v>
      </c>
      <c r="I12" s="136" t="s">
        <v>4</v>
      </c>
      <c r="J12" s="48"/>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row>
    <row r="13" spans="1:52" s="11" customFormat="1" ht="66" customHeight="1" thickBot="1" x14ac:dyDescent="0.4">
      <c r="A13" s="17"/>
      <c r="B13" s="47"/>
      <c r="C13" s="80"/>
      <c r="D13" s="546" t="s">
        <v>648</v>
      </c>
      <c r="E13" s="547"/>
      <c r="F13" s="546" t="s">
        <v>666</v>
      </c>
      <c r="G13" s="547"/>
      <c r="H13" s="134" t="s">
        <v>920</v>
      </c>
      <c r="I13" s="136" t="s">
        <v>680</v>
      </c>
      <c r="J13" s="48"/>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row>
    <row r="14" spans="1:52" s="11" customFormat="1" ht="71.25" customHeight="1" thickBot="1" x14ac:dyDescent="0.4">
      <c r="A14" s="17"/>
      <c r="B14" s="47"/>
      <c r="C14" s="80"/>
      <c r="D14" s="546" t="s">
        <v>649</v>
      </c>
      <c r="E14" s="547"/>
      <c r="F14" s="546" t="s">
        <v>1020</v>
      </c>
      <c r="G14" s="547"/>
      <c r="H14" s="134" t="s">
        <v>1021</v>
      </c>
      <c r="I14" s="136" t="s">
        <v>4</v>
      </c>
      <c r="J14" s="48"/>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row>
    <row r="15" spans="1:52" s="11" customFormat="1" ht="57.75" customHeight="1" thickBot="1" x14ac:dyDescent="0.4">
      <c r="A15" s="17"/>
      <c r="B15" s="47"/>
      <c r="C15" s="80"/>
      <c r="D15" s="546" t="s">
        <v>650</v>
      </c>
      <c r="E15" s="547"/>
      <c r="F15" s="546" t="s">
        <v>921</v>
      </c>
      <c r="G15" s="547"/>
      <c r="H15" s="134" t="s">
        <v>1072</v>
      </c>
      <c r="I15" s="136" t="s">
        <v>4</v>
      </c>
      <c r="J15" s="48"/>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row>
    <row r="16" spans="1:52" s="11" customFormat="1" ht="84" customHeight="1" thickBot="1" x14ac:dyDescent="0.4">
      <c r="A16" s="17"/>
      <c r="B16" s="47"/>
      <c r="C16" s="80"/>
      <c r="D16" s="546" t="s">
        <v>651</v>
      </c>
      <c r="E16" s="547"/>
      <c r="F16" s="546" t="s">
        <v>922</v>
      </c>
      <c r="G16" s="547"/>
      <c r="H16" s="134" t="s">
        <v>940</v>
      </c>
      <c r="I16" s="136" t="s">
        <v>4</v>
      </c>
      <c r="J16" s="48"/>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row>
    <row r="17" spans="1:52" s="11" customFormat="1" ht="53.25" customHeight="1" thickBot="1" x14ac:dyDescent="0.4">
      <c r="A17" s="17"/>
      <c r="B17" s="47"/>
      <c r="C17" s="80"/>
      <c r="D17" s="546" t="s">
        <v>652</v>
      </c>
      <c r="E17" s="547"/>
      <c r="F17" s="546" t="s">
        <v>923</v>
      </c>
      <c r="G17" s="547"/>
      <c r="H17" s="134" t="s">
        <v>941</v>
      </c>
      <c r="I17" s="136" t="s">
        <v>4</v>
      </c>
      <c r="J17" s="48"/>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row>
    <row r="18" spans="1:52" s="11" customFormat="1" ht="54.75" customHeight="1" thickBot="1" x14ac:dyDescent="0.4">
      <c r="A18" s="17"/>
      <c r="B18" s="47"/>
      <c r="C18" s="80"/>
      <c r="D18" s="546" t="s">
        <v>653</v>
      </c>
      <c r="E18" s="547"/>
      <c r="F18" s="546" t="s">
        <v>1022</v>
      </c>
      <c r="G18" s="547"/>
      <c r="H18" s="156" t="s">
        <v>1015</v>
      </c>
      <c r="I18" s="163" t="s">
        <v>4</v>
      </c>
      <c r="J18" s="48"/>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row>
    <row r="19" spans="1:52" s="11" customFormat="1" ht="78" customHeight="1" thickBot="1" x14ac:dyDescent="0.4">
      <c r="A19" s="17"/>
      <c r="B19" s="47"/>
      <c r="C19" s="80"/>
      <c r="D19" s="546" t="s">
        <v>654</v>
      </c>
      <c r="E19" s="547"/>
      <c r="F19" s="546" t="s">
        <v>667</v>
      </c>
      <c r="G19" s="547"/>
      <c r="H19" s="134" t="s">
        <v>942</v>
      </c>
      <c r="I19" s="136" t="s">
        <v>4</v>
      </c>
      <c r="J19" s="48"/>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row>
    <row r="20" spans="1:52" s="11" customFormat="1" ht="65.25" customHeight="1" thickBot="1" x14ac:dyDescent="0.4">
      <c r="A20" s="17"/>
      <c r="B20" s="47"/>
      <c r="C20" s="80"/>
      <c r="D20" s="546" t="s">
        <v>655</v>
      </c>
      <c r="E20" s="547"/>
      <c r="F20" s="546" t="s">
        <v>1023</v>
      </c>
      <c r="G20" s="547"/>
      <c r="H20" s="134" t="s">
        <v>676</v>
      </c>
      <c r="I20" s="136" t="s">
        <v>4</v>
      </c>
      <c r="J20" s="48"/>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row>
    <row r="21" spans="1:52" s="11" customFormat="1" ht="145.5" thickBot="1" x14ac:dyDescent="0.4">
      <c r="A21" s="17"/>
      <c r="B21" s="47"/>
      <c r="C21" s="80"/>
      <c r="D21" s="546" t="s">
        <v>656</v>
      </c>
      <c r="E21" s="547"/>
      <c r="F21" s="546" t="s">
        <v>668</v>
      </c>
      <c r="G21" s="547"/>
      <c r="H21" s="134" t="s">
        <v>1025</v>
      </c>
      <c r="I21" s="136" t="s">
        <v>4</v>
      </c>
      <c r="J21" s="48"/>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row>
    <row r="22" spans="1:52" s="11" customFormat="1" ht="40" customHeight="1" thickBot="1" x14ac:dyDescent="0.4">
      <c r="A22" s="17"/>
      <c r="B22" s="47"/>
      <c r="C22" s="80"/>
      <c r="D22" s="546" t="s">
        <v>657</v>
      </c>
      <c r="E22" s="547"/>
      <c r="F22" s="546" t="s">
        <v>924</v>
      </c>
      <c r="G22" s="547"/>
      <c r="H22" s="134" t="s">
        <v>1026</v>
      </c>
      <c r="I22" s="136" t="s">
        <v>4</v>
      </c>
      <c r="J22" s="48"/>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row>
    <row r="23" spans="1:52" s="11" customFormat="1" ht="53.25" customHeight="1" thickBot="1" x14ac:dyDescent="0.4">
      <c r="A23" s="17"/>
      <c r="B23" s="47"/>
      <c r="C23" s="80"/>
      <c r="D23" s="546" t="s">
        <v>658</v>
      </c>
      <c r="E23" s="547"/>
      <c r="F23" s="546" t="s">
        <v>669</v>
      </c>
      <c r="G23" s="547"/>
      <c r="H23" s="134" t="s">
        <v>1027</v>
      </c>
      <c r="I23" s="136" t="s">
        <v>680</v>
      </c>
      <c r="J23" s="48"/>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row>
    <row r="24" spans="1:52" s="11" customFormat="1" ht="44" thickBot="1" x14ac:dyDescent="0.4">
      <c r="A24" s="17"/>
      <c r="B24" s="47"/>
      <c r="C24" s="80"/>
      <c r="D24" s="546" t="s">
        <v>659</v>
      </c>
      <c r="E24" s="547"/>
      <c r="F24" s="546" t="s">
        <v>670</v>
      </c>
      <c r="G24" s="547"/>
      <c r="H24" s="156" t="s">
        <v>1024</v>
      </c>
      <c r="I24" s="136" t="s">
        <v>680</v>
      </c>
      <c r="J24" s="48"/>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row>
    <row r="25" spans="1:52" s="11" customFormat="1" ht="57" customHeight="1" thickBot="1" x14ac:dyDescent="0.4">
      <c r="A25" s="17"/>
      <c r="B25" s="47"/>
      <c r="C25" s="80"/>
      <c r="D25" s="546" t="s">
        <v>660</v>
      </c>
      <c r="E25" s="547"/>
      <c r="F25" s="546" t="s">
        <v>671</v>
      </c>
      <c r="G25" s="547"/>
      <c r="H25" s="156" t="s">
        <v>943</v>
      </c>
      <c r="I25" s="136" t="s">
        <v>4</v>
      </c>
      <c r="J25" s="48"/>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row>
    <row r="26" spans="1:52" s="11" customFormat="1" ht="40" customHeight="1" thickBot="1" x14ac:dyDescent="0.4">
      <c r="A26" s="17"/>
      <c r="B26" s="47"/>
      <c r="C26" s="80"/>
      <c r="D26" s="546" t="s">
        <v>661</v>
      </c>
      <c r="E26" s="547"/>
      <c r="F26" s="546" t="s">
        <v>672</v>
      </c>
      <c r="G26" s="547"/>
      <c r="H26" s="134" t="s">
        <v>925</v>
      </c>
      <c r="I26" s="136" t="s">
        <v>4</v>
      </c>
      <c r="J26" s="48"/>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row>
    <row r="27" spans="1:52" s="11" customFormat="1" ht="62.25" customHeight="1" thickBot="1" x14ac:dyDescent="0.4">
      <c r="A27" s="17"/>
      <c r="B27" s="47"/>
      <c r="C27" s="80"/>
      <c r="D27" s="546" t="s">
        <v>662</v>
      </c>
      <c r="E27" s="547"/>
      <c r="F27" s="546" t="s">
        <v>926</v>
      </c>
      <c r="G27" s="547"/>
      <c r="H27" s="134" t="s">
        <v>927</v>
      </c>
      <c r="I27" s="136" t="s">
        <v>4</v>
      </c>
      <c r="J27" s="48"/>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row>
    <row r="28" spans="1:52" s="11" customFormat="1" ht="40" customHeight="1" thickBot="1" x14ac:dyDescent="0.4">
      <c r="A28" s="17"/>
      <c r="B28" s="47"/>
      <c r="C28" s="80"/>
      <c r="D28" s="546" t="s">
        <v>663</v>
      </c>
      <c r="E28" s="547"/>
      <c r="F28" s="546" t="s">
        <v>673</v>
      </c>
      <c r="G28" s="547"/>
      <c r="H28" s="134" t="s">
        <v>928</v>
      </c>
      <c r="I28" s="136" t="s">
        <v>680</v>
      </c>
      <c r="J28" s="48"/>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row>
    <row r="29" spans="1:52" s="11" customFormat="1" ht="40" customHeight="1" thickBot="1" x14ac:dyDescent="0.4">
      <c r="A29" s="17"/>
      <c r="B29" s="47"/>
      <c r="C29" s="80"/>
      <c r="D29" s="546" t="s">
        <v>664</v>
      </c>
      <c r="E29" s="547"/>
      <c r="F29" s="546" t="s">
        <v>674</v>
      </c>
      <c r="G29" s="547"/>
      <c r="H29" s="134" t="s">
        <v>677</v>
      </c>
      <c r="I29" s="136" t="s">
        <v>4</v>
      </c>
      <c r="J29" s="48"/>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row>
    <row r="30" spans="1:52" s="11" customFormat="1" ht="18.75" customHeight="1" thickBot="1" x14ac:dyDescent="0.4">
      <c r="A30" s="17"/>
      <c r="B30" s="47"/>
      <c r="C30" s="78"/>
      <c r="D30" s="49"/>
      <c r="E30" s="49"/>
      <c r="F30" s="49"/>
      <c r="G30" s="49"/>
      <c r="H30" s="87" t="s">
        <v>216</v>
      </c>
      <c r="I30" s="136" t="s">
        <v>4</v>
      </c>
      <c r="J30" s="48"/>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row>
    <row r="31" spans="1:52" s="11" customFormat="1" ht="18.75" customHeight="1" x14ac:dyDescent="0.35">
      <c r="A31" s="17"/>
      <c r="B31" s="47"/>
      <c r="C31" s="118"/>
      <c r="D31" s="49"/>
      <c r="E31" s="49"/>
      <c r="F31" s="49"/>
      <c r="G31" s="49"/>
      <c r="H31" s="88"/>
      <c r="I31" s="45"/>
      <c r="J31" s="48"/>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row>
    <row r="32" spans="1:52" s="11" customFormat="1" ht="15" thickBot="1" x14ac:dyDescent="0.4">
      <c r="A32" s="17"/>
      <c r="B32" s="47"/>
      <c r="C32" s="108"/>
      <c r="D32" s="558" t="s">
        <v>1073</v>
      </c>
      <c r="E32" s="558"/>
      <c r="F32" s="558"/>
      <c r="G32" s="558"/>
      <c r="H32" s="558"/>
      <c r="I32" s="558"/>
      <c r="J32" s="48"/>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row>
    <row r="33" spans="1:52" s="11" customFormat="1" ht="15" thickBot="1" x14ac:dyDescent="0.4">
      <c r="A33" s="17"/>
      <c r="B33" s="47"/>
      <c r="C33" s="108"/>
      <c r="D33" s="71" t="s">
        <v>17</v>
      </c>
      <c r="E33" s="552" t="s">
        <v>678</v>
      </c>
      <c r="F33" s="553"/>
      <c r="G33" s="553"/>
      <c r="H33" s="554"/>
      <c r="I33" s="49"/>
      <c r="J33" s="48"/>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row>
    <row r="34" spans="1:52" s="11" customFormat="1" ht="15" thickBot="1" x14ac:dyDescent="0.4">
      <c r="A34" s="17"/>
      <c r="B34" s="47"/>
      <c r="C34" s="108"/>
      <c r="D34" s="71" t="s">
        <v>19</v>
      </c>
      <c r="E34" s="555" t="s">
        <v>684</v>
      </c>
      <c r="F34" s="556"/>
      <c r="G34" s="556"/>
      <c r="H34" s="557"/>
      <c r="I34" s="49"/>
      <c r="J34" s="48"/>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row>
    <row r="35" spans="1:52" s="11" customFormat="1" ht="13.5" customHeight="1" x14ac:dyDescent="0.35">
      <c r="A35" s="17"/>
      <c r="B35" s="47"/>
      <c r="C35" s="108"/>
      <c r="D35" s="49"/>
      <c r="E35" s="49"/>
      <c r="F35" s="49"/>
      <c r="G35" s="49"/>
      <c r="H35" s="49"/>
      <c r="I35" s="49"/>
      <c r="J35" s="48"/>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row>
    <row r="36" spans="1:52" s="11" customFormat="1" ht="26.25" customHeight="1" thickBot="1" x14ac:dyDescent="0.4">
      <c r="A36" s="17"/>
      <c r="B36" s="47"/>
      <c r="C36" s="517" t="s">
        <v>178</v>
      </c>
      <c r="D36" s="517"/>
      <c r="E36" s="517"/>
      <c r="F36" s="517"/>
      <c r="G36" s="517"/>
      <c r="H36" s="517"/>
      <c r="I36" s="83"/>
      <c r="J36" s="48"/>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row>
    <row r="37" spans="1:52" s="11" customFormat="1" ht="30.75" customHeight="1" x14ac:dyDescent="0.35">
      <c r="A37" s="17"/>
      <c r="B37" s="47"/>
      <c r="C37" s="85"/>
      <c r="D37" s="585" t="s">
        <v>1074</v>
      </c>
      <c r="E37" s="586"/>
      <c r="F37" s="586"/>
      <c r="G37" s="586"/>
      <c r="H37" s="586"/>
      <c r="I37" s="587"/>
      <c r="J37" s="48"/>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row>
    <row r="38" spans="1:52" s="11" customFormat="1" ht="30.75" customHeight="1" x14ac:dyDescent="0.35">
      <c r="A38" s="17"/>
      <c r="B38" s="47"/>
      <c r="C38" s="85"/>
      <c r="D38" s="588"/>
      <c r="E38" s="589"/>
      <c r="F38" s="589"/>
      <c r="G38" s="589"/>
      <c r="H38" s="589"/>
      <c r="I38" s="590"/>
      <c r="J38" s="48"/>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row>
    <row r="39" spans="1:52" s="11" customFormat="1" ht="30.75" customHeight="1" x14ac:dyDescent="0.35">
      <c r="A39" s="17"/>
      <c r="B39" s="47"/>
      <c r="C39" s="85"/>
      <c r="D39" s="588"/>
      <c r="E39" s="589"/>
      <c r="F39" s="589"/>
      <c r="G39" s="589"/>
      <c r="H39" s="589"/>
      <c r="I39" s="590"/>
      <c r="J39" s="48"/>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row>
    <row r="40" spans="1:52" s="11" customFormat="1" ht="108.75" customHeight="1" thickBot="1" x14ac:dyDescent="0.4">
      <c r="A40" s="17"/>
      <c r="B40" s="47"/>
      <c r="C40" s="85"/>
      <c r="D40" s="591"/>
      <c r="E40" s="592"/>
      <c r="F40" s="592"/>
      <c r="G40" s="592"/>
      <c r="H40" s="592"/>
      <c r="I40" s="593"/>
      <c r="J40" s="48"/>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row>
    <row r="41" spans="1:52" s="11" customFormat="1" x14ac:dyDescent="0.35">
      <c r="A41" s="17"/>
      <c r="B41" s="47"/>
      <c r="C41" s="79"/>
      <c r="D41" s="79"/>
      <c r="E41" s="79"/>
      <c r="F41" s="85"/>
      <c r="G41" s="79"/>
      <c r="H41" s="83"/>
      <c r="I41" s="83"/>
      <c r="J41" s="48"/>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row>
    <row r="42" spans="1:52" ht="15.75" customHeight="1" thickBot="1" x14ac:dyDescent="0.4">
      <c r="A42" s="18"/>
      <c r="B42" s="47"/>
      <c r="C42" s="50"/>
      <c r="D42" s="551" t="s">
        <v>215</v>
      </c>
      <c r="E42" s="551"/>
      <c r="F42" s="551" t="s">
        <v>219</v>
      </c>
      <c r="G42" s="551"/>
      <c r="H42" s="81" t="s">
        <v>220</v>
      </c>
      <c r="I42" s="81" t="s">
        <v>186</v>
      </c>
      <c r="J42" s="48"/>
      <c r="K42" s="5"/>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row>
    <row r="43" spans="1:52" ht="78" thickBot="1" x14ac:dyDescent="0.4">
      <c r="A43" s="18"/>
      <c r="B43" s="47"/>
      <c r="C43" s="80" t="s">
        <v>214</v>
      </c>
      <c r="D43" s="549" t="s">
        <v>643</v>
      </c>
      <c r="E43" s="550"/>
      <c r="F43" s="546" t="s">
        <v>675</v>
      </c>
      <c r="G43" s="547"/>
      <c r="H43" s="135" t="s">
        <v>916</v>
      </c>
      <c r="I43" s="136" t="s">
        <v>679</v>
      </c>
      <c r="J43" s="48"/>
      <c r="K43" s="5"/>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row>
    <row r="44" spans="1:52" ht="47" thickBot="1" x14ac:dyDescent="0.4">
      <c r="A44" s="18"/>
      <c r="B44" s="47"/>
      <c r="C44" s="80"/>
      <c r="D44" s="546" t="s">
        <v>644</v>
      </c>
      <c r="E44" s="547"/>
      <c r="F44" s="546" t="s">
        <v>1018</v>
      </c>
      <c r="G44" s="547"/>
      <c r="H44" s="135" t="s">
        <v>1016</v>
      </c>
      <c r="I44" s="136" t="s">
        <v>4</v>
      </c>
      <c r="J44" s="48"/>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row>
    <row r="45" spans="1:52" ht="78" customHeight="1" thickBot="1" x14ac:dyDescent="0.4">
      <c r="A45" s="18"/>
      <c r="B45" s="47"/>
      <c r="C45" s="80"/>
      <c r="D45" s="546" t="s">
        <v>645</v>
      </c>
      <c r="E45" s="547"/>
      <c r="F45" s="546" t="s">
        <v>665</v>
      </c>
      <c r="G45" s="547"/>
      <c r="H45" s="134" t="s">
        <v>918</v>
      </c>
      <c r="I45" s="136" t="s">
        <v>680</v>
      </c>
      <c r="J45" s="48"/>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row>
    <row r="46" spans="1:52" ht="60.75" customHeight="1" thickBot="1" x14ac:dyDescent="0.4">
      <c r="A46" s="18"/>
      <c r="B46" s="47"/>
      <c r="C46" s="80"/>
      <c r="D46" s="546" t="s">
        <v>646</v>
      </c>
      <c r="E46" s="547"/>
      <c r="F46" s="546" t="s">
        <v>1019</v>
      </c>
      <c r="G46" s="547"/>
      <c r="H46" s="134" t="s">
        <v>1017</v>
      </c>
      <c r="I46" s="136" t="s">
        <v>4</v>
      </c>
      <c r="J46" s="48"/>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row>
    <row r="47" spans="1:52" ht="63" customHeight="1" thickBot="1" x14ac:dyDescent="0.4">
      <c r="A47" s="18"/>
      <c r="B47" s="47"/>
      <c r="C47" s="80"/>
      <c r="D47" s="546" t="s">
        <v>647</v>
      </c>
      <c r="E47" s="547"/>
      <c r="F47" s="546" t="s">
        <v>666</v>
      </c>
      <c r="G47" s="547"/>
      <c r="H47" s="134" t="s">
        <v>919</v>
      </c>
      <c r="I47" s="136" t="s">
        <v>4</v>
      </c>
      <c r="J47" s="48"/>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row>
    <row r="48" spans="1:52" ht="81" customHeight="1" thickBot="1" x14ac:dyDescent="0.4">
      <c r="A48" s="18"/>
      <c r="B48" s="47"/>
      <c r="C48" s="80"/>
      <c r="D48" s="546" t="s">
        <v>648</v>
      </c>
      <c r="E48" s="547"/>
      <c r="F48" s="546" t="s">
        <v>666</v>
      </c>
      <c r="G48" s="547"/>
      <c r="H48" s="134" t="s">
        <v>920</v>
      </c>
      <c r="I48" s="136" t="s">
        <v>680</v>
      </c>
      <c r="J48" s="48"/>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row>
    <row r="49" spans="1:52" ht="70.5" customHeight="1" thickBot="1" x14ac:dyDescent="0.4">
      <c r="A49" s="18"/>
      <c r="B49" s="47"/>
      <c r="C49" s="80"/>
      <c r="D49" s="546" t="s">
        <v>649</v>
      </c>
      <c r="E49" s="547"/>
      <c r="F49" s="546" t="s">
        <v>1020</v>
      </c>
      <c r="G49" s="547"/>
      <c r="H49" s="134" t="s">
        <v>1021</v>
      </c>
      <c r="I49" s="136" t="s">
        <v>4</v>
      </c>
      <c r="J49" s="48"/>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row>
    <row r="50" spans="1:52" ht="46.5" customHeight="1" thickBot="1" x14ac:dyDescent="0.4">
      <c r="A50" s="18"/>
      <c r="B50" s="47"/>
      <c r="C50" s="80"/>
      <c r="D50" s="546" t="s">
        <v>650</v>
      </c>
      <c r="E50" s="547"/>
      <c r="F50" s="546" t="s">
        <v>921</v>
      </c>
      <c r="G50" s="547"/>
      <c r="H50" s="134" t="s">
        <v>1072</v>
      </c>
      <c r="I50" s="136" t="s">
        <v>4</v>
      </c>
      <c r="J50" s="48"/>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row>
    <row r="51" spans="1:52" ht="66" customHeight="1" thickBot="1" x14ac:dyDescent="0.4">
      <c r="A51" s="18"/>
      <c r="B51" s="47"/>
      <c r="C51" s="80"/>
      <c r="D51" s="546" t="s">
        <v>651</v>
      </c>
      <c r="E51" s="547"/>
      <c r="F51" s="546" t="s">
        <v>922</v>
      </c>
      <c r="G51" s="547"/>
      <c r="H51" s="134" t="s">
        <v>940</v>
      </c>
      <c r="I51" s="136" t="s">
        <v>4</v>
      </c>
      <c r="J51" s="48"/>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row>
    <row r="52" spans="1:52" ht="54" customHeight="1" thickBot="1" x14ac:dyDescent="0.4">
      <c r="A52" s="18"/>
      <c r="B52" s="47"/>
      <c r="C52" s="80"/>
      <c r="D52" s="546" t="s">
        <v>652</v>
      </c>
      <c r="E52" s="547"/>
      <c r="F52" s="546" t="s">
        <v>923</v>
      </c>
      <c r="G52" s="547"/>
      <c r="H52" s="134" t="s">
        <v>941</v>
      </c>
      <c r="I52" s="136" t="s">
        <v>4</v>
      </c>
      <c r="J52" s="48"/>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row>
    <row r="53" spans="1:52" ht="57.75" customHeight="1" thickBot="1" x14ac:dyDescent="0.4">
      <c r="A53" s="18"/>
      <c r="B53" s="47"/>
      <c r="C53" s="80"/>
      <c r="D53" s="546" t="s">
        <v>653</v>
      </c>
      <c r="E53" s="547"/>
      <c r="F53" s="546" t="s">
        <v>1022</v>
      </c>
      <c r="G53" s="547"/>
      <c r="H53" s="156" t="s">
        <v>1015</v>
      </c>
      <c r="I53" s="163" t="s">
        <v>4</v>
      </c>
      <c r="J53" s="48"/>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row>
    <row r="54" spans="1:52" ht="69" customHeight="1" thickBot="1" x14ac:dyDescent="0.4">
      <c r="A54" s="18"/>
      <c r="B54" s="47"/>
      <c r="C54" s="80"/>
      <c r="D54" s="546" t="s">
        <v>654</v>
      </c>
      <c r="E54" s="547"/>
      <c r="F54" s="546" t="s">
        <v>667</v>
      </c>
      <c r="G54" s="547"/>
      <c r="H54" s="134" t="s">
        <v>942</v>
      </c>
      <c r="I54" s="136" t="s">
        <v>4</v>
      </c>
      <c r="J54" s="48"/>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row>
    <row r="55" spans="1:52" ht="54" customHeight="1" thickBot="1" x14ac:dyDescent="0.4">
      <c r="A55" s="18"/>
      <c r="B55" s="47"/>
      <c r="C55" s="80"/>
      <c r="D55" s="546" t="s">
        <v>655</v>
      </c>
      <c r="E55" s="547"/>
      <c r="F55" s="546" t="s">
        <v>1023</v>
      </c>
      <c r="G55" s="547"/>
      <c r="H55" s="134" t="s">
        <v>676</v>
      </c>
      <c r="I55" s="136" t="s">
        <v>4</v>
      </c>
      <c r="J55" s="48"/>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row>
    <row r="56" spans="1:52" ht="40" customHeight="1" thickBot="1" x14ac:dyDescent="0.4">
      <c r="A56" s="18"/>
      <c r="B56" s="47"/>
      <c r="C56" s="80"/>
      <c r="D56" s="546" t="s">
        <v>656</v>
      </c>
      <c r="E56" s="547"/>
      <c r="F56" s="546" t="s">
        <v>668</v>
      </c>
      <c r="G56" s="547"/>
      <c r="H56" s="134" t="s">
        <v>1025</v>
      </c>
      <c r="I56" s="136" t="s">
        <v>4</v>
      </c>
      <c r="J56" s="48"/>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row>
    <row r="57" spans="1:52" ht="40" customHeight="1" thickBot="1" x14ac:dyDescent="0.4">
      <c r="A57" s="18"/>
      <c r="B57" s="47"/>
      <c r="C57" s="80"/>
      <c r="D57" s="546" t="s">
        <v>657</v>
      </c>
      <c r="E57" s="547"/>
      <c r="F57" s="546" t="s">
        <v>924</v>
      </c>
      <c r="G57" s="547"/>
      <c r="H57" s="134" t="s">
        <v>1026</v>
      </c>
      <c r="I57" s="136" t="s">
        <v>4</v>
      </c>
      <c r="J57" s="48"/>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row>
    <row r="58" spans="1:52" ht="40" customHeight="1" thickBot="1" x14ac:dyDescent="0.4">
      <c r="A58" s="18"/>
      <c r="B58" s="47"/>
      <c r="C58" s="80"/>
      <c r="D58" s="546" t="s">
        <v>658</v>
      </c>
      <c r="E58" s="547"/>
      <c r="F58" s="546" t="s">
        <v>669</v>
      </c>
      <c r="G58" s="547"/>
      <c r="H58" s="134" t="s">
        <v>1027</v>
      </c>
      <c r="I58" s="136" t="s">
        <v>680</v>
      </c>
      <c r="J58" s="48"/>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row>
    <row r="59" spans="1:52" ht="40" customHeight="1" thickBot="1" x14ac:dyDescent="0.4">
      <c r="A59" s="18"/>
      <c r="B59" s="47"/>
      <c r="C59" s="80"/>
      <c r="D59" s="546" t="s">
        <v>659</v>
      </c>
      <c r="E59" s="547"/>
      <c r="F59" s="546" t="s">
        <v>670</v>
      </c>
      <c r="G59" s="547"/>
      <c r="H59" s="156" t="s">
        <v>1024</v>
      </c>
      <c r="I59" s="136" t="s">
        <v>680</v>
      </c>
      <c r="J59" s="48"/>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row>
    <row r="60" spans="1:52" ht="40" customHeight="1" thickBot="1" x14ac:dyDescent="0.4">
      <c r="A60" s="18"/>
      <c r="B60" s="47"/>
      <c r="C60" s="80"/>
      <c r="D60" s="546" t="s">
        <v>660</v>
      </c>
      <c r="E60" s="547"/>
      <c r="F60" s="546" t="s">
        <v>671</v>
      </c>
      <c r="G60" s="547"/>
      <c r="H60" s="156" t="s">
        <v>943</v>
      </c>
      <c r="I60" s="136" t="s">
        <v>4</v>
      </c>
      <c r="J60" s="48"/>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row>
    <row r="61" spans="1:52" ht="40" customHeight="1" thickBot="1" x14ac:dyDescent="0.4">
      <c r="A61" s="18"/>
      <c r="B61" s="47"/>
      <c r="C61" s="80"/>
      <c r="D61" s="546" t="s">
        <v>661</v>
      </c>
      <c r="E61" s="547"/>
      <c r="F61" s="546" t="s">
        <v>672</v>
      </c>
      <c r="G61" s="547"/>
      <c r="H61" s="134" t="s">
        <v>925</v>
      </c>
      <c r="I61" s="136" t="s">
        <v>4</v>
      </c>
      <c r="J61" s="48"/>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row>
    <row r="62" spans="1:52" ht="40" customHeight="1" thickBot="1" x14ac:dyDescent="0.4">
      <c r="A62" s="18"/>
      <c r="B62" s="47"/>
      <c r="C62" s="80"/>
      <c r="D62" s="546" t="s">
        <v>662</v>
      </c>
      <c r="E62" s="547"/>
      <c r="F62" s="546" t="s">
        <v>926</v>
      </c>
      <c r="G62" s="547"/>
      <c r="H62" s="134" t="s">
        <v>927</v>
      </c>
      <c r="I62" s="136" t="s">
        <v>4</v>
      </c>
      <c r="J62" s="48"/>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row>
    <row r="63" spans="1:52" ht="40" customHeight="1" thickBot="1" x14ac:dyDescent="0.4">
      <c r="A63" s="18"/>
      <c r="B63" s="47"/>
      <c r="C63" s="80"/>
      <c r="D63" s="546" t="s">
        <v>663</v>
      </c>
      <c r="E63" s="547"/>
      <c r="F63" s="546" t="s">
        <v>673</v>
      </c>
      <c r="G63" s="547"/>
      <c r="H63" s="134" t="s">
        <v>928</v>
      </c>
      <c r="I63" s="136" t="s">
        <v>680</v>
      </c>
      <c r="J63" s="48"/>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row>
    <row r="64" spans="1:52" ht="40" customHeight="1" thickBot="1" x14ac:dyDescent="0.4">
      <c r="A64" s="18"/>
      <c r="B64" s="47"/>
      <c r="C64" s="80"/>
      <c r="D64" s="546" t="s">
        <v>664</v>
      </c>
      <c r="E64" s="547"/>
      <c r="F64" s="546" t="s">
        <v>674</v>
      </c>
      <c r="G64" s="547"/>
      <c r="H64" s="134" t="s">
        <v>677</v>
      </c>
      <c r="I64" s="136" t="s">
        <v>4</v>
      </c>
      <c r="J64" s="48"/>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row>
    <row r="65" spans="1:52" ht="27" customHeight="1" thickBot="1" x14ac:dyDescent="0.4">
      <c r="A65" s="18"/>
      <c r="B65" s="47"/>
      <c r="C65" s="80"/>
      <c r="D65" s="49"/>
      <c r="E65" s="49"/>
      <c r="F65" s="49"/>
      <c r="G65" s="49"/>
      <c r="H65" s="87" t="s">
        <v>216</v>
      </c>
      <c r="I65" s="136" t="s">
        <v>4</v>
      </c>
      <c r="J65" s="48"/>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row>
    <row r="66" spans="1:52" ht="15" thickBot="1" x14ac:dyDescent="0.4">
      <c r="A66" s="18"/>
      <c r="B66" s="47"/>
      <c r="C66" s="45"/>
      <c r="D66" s="110" t="s">
        <v>1075</v>
      </c>
      <c r="E66" s="119"/>
      <c r="F66" s="45"/>
      <c r="G66" s="45"/>
      <c r="H66" s="88"/>
      <c r="I66" s="45"/>
      <c r="J66" s="48"/>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row>
    <row r="67" spans="1:52" ht="15" thickBot="1" x14ac:dyDescent="0.4">
      <c r="A67" s="18"/>
      <c r="B67" s="47"/>
      <c r="C67" s="45"/>
      <c r="D67" s="71" t="s">
        <v>17</v>
      </c>
      <c r="E67" s="584" t="s">
        <v>1046</v>
      </c>
      <c r="F67" s="556"/>
      <c r="G67" s="556"/>
      <c r="H67" s="557"/>
      <c r="I67" s="45"/>
      <c r="J67" s="48"/>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row>
    <row r="68" spans="1:52" ht="15" thickBot="1" x14ac:dyDescent="0.4">
      <c r="A68" s="18"/>
      <c r="B68" s="47"/>
      <c r="C68" s="45"/>
      <c r="D68" s="71" t="s">
        <v>19</v>
      </c>
      <c r="E68" s="555" t="s">
        <v>1047</v>
      </c>
      <c r="F68" s="556"/>
      <c r="G68" s="556"/>
      <c r="H68" s="557"/>
      <c r="I68" s="45"/>
      <c r="J68" s="48"/>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row>
    <row r="69" spans="1:52" x14ac:dyDescent="0.35">
      <c r="A69" s="18"/>
      <c r="B69" s="47"/>
      <c r="C69" s="45"/>
      <c r="D69" s="45"/>
      <c r="E69" s="45"/>
      <c r="F69" s="45"/>
      <c r="G69" s="45"/>
      <c r="H69" s="88"/>
      <c r="I69" s="45"/>
      <c r="J69" s="48"/>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row>
    <row r="70" spans="1:52" ht="15.75" customHeight="1" thickBot="1" x14ac:dyDescent="0.4">
      <c r="A70" s="18"/>
      <c r="B70" s="47"/>
      <c r="C70" s="50"/>
      <c r="D70" s="551" t="s">
        <v>215</v>
      </c>
      <c r="E70" s="551"/>
      <c r="F70" s="551" t="s">
        <v>219</v>
      </c>
      <c r="G70" s="551"/>
      <c r="H70" s="81" t="s">
        <v>220</v>
      </c>
      <c r="I70" s="81" t="s">
        <v>186</v>
      </c>
      <c r="J70" s="48"/>
      <c r="K70" s="5"/>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row>
    <row r="71" spans="1:52" ht="40" customHeight="1" x14ac:dyDescent="0.35">
      <c r="A71" s="18"/>
      <c r="B71" s="47"/>
      <c r="C71" s="80" t="s">
        <v>243</v>
      </c>
      <c r="D71" s="572" t="s">
        <v>893</v>
      </c>
      <c r="E71" s="573"/>
      <c r="F71" s="573"/>
      <c r="G71" s="573"/>
      <c r="H71" s="573"/>
      <c r="I71" s="574"/>
      <c r="J71" s="48"/>
      <c r="K71" s="5"/>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row>
    <row r="72" spans="1:52" ht="40" customHeight="1" x14ac:dyDescent="0.35">
      <c r="A72" s="18"/>
      <c r="B72" s="47"/>
      <c r="C72" s="80"/>
      <c r="D72" s="575"/>
      <c r="E72" s="576"/>
      <c r="F72" s="576"/>
      <c r="G72" s="576"/>
      <c r="H72" s="576"/>
      <c r="I72" s="577"/>
      <c r="J72" s="48"/>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row>
    <row r="73" spans="1:52" ht="48" customHeight="1" thickBot="1" x14ac:dyDescent="0.4">
      <c r="A73" s="18"/>
      <c r="B73" s="47"/>
      <c r="C73" s="80"/>
      <c r="D73" s="578"/>
      <c r="E73" s="579"/>
      <c r="F73" s="579"/>
      <c r="G73" s="579"/>
      <c r="H73" s="579"/>
      <c r="I73" s="580"/>
      <c r="J73" s="48"/>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row>
    <row r="74" spans="1:52" ht="21.75" customHeight="1" thickBot="1" x14ac:dyDescent="0.4">
      <c r="A74" s="18"/>
      <c r="B74" s="47"/>
      <c r="C74" s="45"/>
      <c r="D74" s="45"/>
      <c r="E74" s="45"/>
      <c r="F74" s="45"/>
      <c r="G74" s="45"/>
      <c r="H74" s="87" t="s">
        <v>216</v>
      </c>
      <c r="I74" s="89"/>
      <c r="J74" s="48"/>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row>
    <row r="75" spans="1:52" ht="15" thickBot="1" x14ac:dyDescent="0.4">
      <c r="A75" s="18"/>
      <c r="B75" s="47"/>
      <c r="C75" s="45"/>
      <c r="D75" s="110" t="s">
        <v>1075</v>
      </c>
      <c r="E75" s="119"/>
      <c r="F75" s="45"/>
      <c r="G75" s="45"/>
      <c r="H75" s="88"/>
      <c r="I75" s="45"/>
      <c r="J75" s="48"/>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row>
    <row r="76" spans="1:52" x14ac:dyDescent="0.35">
      <c r="A76" s="18"/>
      <c r="B76" s="47"/>
      <c r="C76" s="45"/>
      <c r="D76" s="71" t="s">
        <v>17</v>
      </c>
      <c r="E76" s="552" t="s">
        <v>893</v>
      </c>
      <c r="F76" s="553"/>
      <c r="G76" s="553"/>
      <c r="H76" s="554"/>
      <c r="I76" s="45"/>
      <c r="J76" s="48"/>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row>
    <row r="77" spans="1:52" ht="15" thickBot="1" x14ac:dyDescent="0.4">
      <c r="A77" s="18"/>
      <c r="B77" s="47"/>
      <c r="C77" s="45"/>
      <c r="D77" s="71" t="s">
        <v>19</v>
      </c>
      <c r="E77" s="581"/>
      <c r="F77" s="582"/>
      <c r="G77" s="582"/>
      <c r="H77" s="583"/>
      <c r="I77" s="45"/>
      <c r="J77" s="48"/>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row>
    <row r="78" spans="1:52" ht="15" thickBot="1" x14ac:dyDescent="0.4">
      <c r="A78" s="18"/>
      <c r="B78" s="47"/>
      <c r="C78" s="45"/>
      <c r="D78" s="71"/>
      <c r="E78" s="45"/>
      <c r="F78" s="45"/>
      <c r="G78" s="45"/>
      <c r="H78" s="45"/>
      <c r="I78" s="45"/>
      <c r="J78" s="48"/>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row>
    <row r="79" spans="1:52" ht="229.5" customHeight="1" thickBot="1" x14ac:dyDescent="0.4">
      <c r="A79" s="18"/>
      <c r="B79" s="47"/>
      <c r="C79" s="86"/>
      <c r="D79" s="568" t="s">
        <v>221</v>
      </c>
      <c r="E79" s="568"/>
      <c r="F79" s="569" t="s">
        <v>1048</v>
      </c>
      <c r="G79" s="570"/>
      <c r="H79" s="570"/>
      <c r="I79" s="571"/>
      <c r="J79" s="48"/>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row>
    <row r="80" spans="1:52" s="11" customFormat="1" ht="18.75" customHeight="1" x14ac:dyDescent="0.35">
      <c r="A80" s="17"/>
      <c r="B80" s="47"/>
      <c r="C80" s="51"/>
      <c r="D80" s="51"/>
      <c r="E80" s="51"/>
      <c r="F80" s="51"/>
      <c r="G80" s="51"/>
      <c r="H80" s="83"/>
      <c r="I80" s="83"/>
      <c r="J80" s="48"/>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row>
    <row r="81" spans="1:52" s="11" customFormat="1" ht="15.75" customHeight="1" thickBot="1" x14ac:dyDescent="0.4">
      <c r="A81" s="17"/>
      <c r="B81" s="47"/>
      <c r="C81" s="45"/>
      <c r="D81" s="46"/>
      <c r="E81" s="46"/>
      <c r="F81" s="46"/>
      <c r="G81" s="70" t="s">
        <v>179</v>
      </c>
      <c r="H81" s="83"/>
      <c r="I81" s="83"/>
      <c r="J81" s="48"/>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row>
    <row r="82" spans="1:52" s="11" customFormat="1" ht="78" customHeight="1" x14ac:dyDescent="0.35">
      <c r="A82" s="17"/>
      <c r="B82" s="47"/>
      <c r="C82" s="45"/>
      <c r="D82" s="46"/>
      <c r="E82" s="46"/>
      <c r="F82" s="28" t="s">
        <v>180</v>
      </c>
      <c r="G82" s="562" t="s">
        <v>1076</v>
      </c>
      <c r="H82" s="563"/>
      <c r="I82" s="564"/>
      <c r="J82" s="48"/>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row>
    <row r="83" spans="1:52" s="11" customFormat="1" ht="54.75" customHeight="1" x14ac:dyDescent="0.35">
      <c r="A83" s="17"/>
      <c r="B83" s="47"/>
      <c r="C83" s="45"/>
      <c r="D83" s="46"/>
      <c r="E83" s="46"/>
      <c r="F83" s="29" t="s">
        <v>181</v>
      </c>
      <c r="G83" s="565" t="s">
        <v>253</v>
      </c>
      <c r="H83" s="566"/>
      <c r="I83" s="567"/>
      <c r="J83" s="48"/>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row>
    <row r="84" spans="1:52" s="11" customFormat="1" ht="58.5" customHeight="1" x14ac:dyDescent="0.35">
      <c r="A84" s="17"/>
      <c r="B84" s="47"/>
      <c r="C84" s="45"/>
      <c r="D84" s="46"/>
      <c r="E84" s="46"/>
      <c r="F84" s="29" t="s">
        <v>182</v>
      </c>
      <c r="G84" s="565" t="s">
        <v>254</v>
      </c>
      <c r="H84" s="566"/>
      <c r="I84" s="567"/>
      <c r="J84" s="48"/>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row>
    <row r="85" spans="1:52" ht="60" customHeight="1" x14ac:dyDescent="0.35">
      <c r="A85" s="18"/>
      <c r="B85" s="47"/>
      <c r="C85" s="45"/>
      <c r="D85" s="46"/>
      <c r="E85" s="46"/>
      <c r="F85" s="29" t="s">
        <v>183</v>
      </c>
      <c r="G85" s="565" t="s">
        <v>255</v>
      </c>
      <c r="H85" s="566"/>
      <c r="I85" s="567"/>
      <c r="J85" s="48"/>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row>
    <row r="86" spans="1:52" ht="54" customHeight="1" x14ac:dyDescent="0.35">
      <c r="A86" s="18"/>
      <c r="B86" s="43"/>
      <c r="C86" s="45"/>
      <c r="D86" s="46"/>
      <c r="E86" s="46"/>
      <c r="F86" s="29" t="s">
        <v>184</v>
      </c>
      <c r="G86" s="565" t="s">
        <v>256</v>
      </c>
      <c r="H86" s="566"/>
      <c r="I86" s="567"/>
      <c r="J86" s="44"/>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row>
    <row r="87" spans="1:52" ht="61.5" customHeight="1" thickBot="1" x14ac:dyDescent="0.4">
      <c r="A87" s="18"/>
      <c r="B87" s="43"/>
      <c r="C87" s="45"/>
      <c r="D87" s="46"/>
      <c r="E87" s="46"/>
      <c r="F87" s="30" t="s">
        <v>185</v>
      </c>
      <c r="G87" s="559" t="s">
        <v>257</v>
      </c>
      <c r="H87" s="560"/>
      <c r="I87" s="561"/>
      <c r="J87" s="44"/>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row>
    <row r="88" spans="1:52" ht="15" thickBot="1" x14ac:dyDescent="0.4">
      <c r="A88" s="18"/>
      <c r="B88" s="52"/>
      <c r="C88" s="53"/>
      <c r="D88" s="54"/>
      <c r="E88" s="54"/>
      <c r="F88" s="54"/>
      <c r="G88" s="54"/>
      <c r="H88" s="84"/>
      <c r="I88" s="84"/>
      <c r="J88" s="55"/>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row>
    <row r="89" spans="1:52" ht="50.15" customHeight="1" x14ac:dyDescent="0.35">
      <c r="A89" s="18"/>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row>
    <row r="90" spans="1:52" ht="50.15" customHeight="1" x14ac:dyDescent="0.35">
      <c r="A90" s="18"/>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row>
    <row r="91" spans="1:52" ht="49.5" customHeight="1" x14ac:dyDescent="0.35">
      <c r="A91" s="18"/>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row>
    <row r="92" spans="1:52" ht="50.15" customHeight="1" x14ac:dyDescent="0.35">
      <c r="A92" s="18"/>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row>
    <row r="93" spans="1:52" ht="50.15" customHeight="1" x14ac:dyDescent="0.35">
      <c r="A93" s="18"/>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row>
    <row r="94" spans="1:52" ht="50.15" customHeight="1" x14ac:dyDescent="0.35">
      <c r="A94" s="18"/>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row>
    <row r="95" spans="1:52" x14ac:dyDescent="0.35">
      <c r="A95" s="18"/>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row>
    <row r="96" spans="1:52" x14ac:dyDescent="0.35">
      <c r="A96" s="18"/>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row>
    <row r="97" spans="1:52" x14ac:dyDescent="0.35">
      <c r="A97" s="18"/>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row>
    <row r="98" spans="1:52" x14ac:dyDescent="0.35">
      <c r="A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row>
    <row r="99" spans="1:52" x14ac:dyDescent="0.35">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row>
    <row r="100" spans="1:52" x14ac:dyDescent="0.35">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row>
    <row r="101" spans="1:52" x14ac:dyDescent="0.35">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row>
    <row r="102" spans="1:52" x14ac:dyDescent="0.35">
      <c r="A102" s="77"/>
      <c r="B102" s="77"/>
      <c r="C102" s="77"/>
      <c r="D102" s="77"/>
      <c r="E102" s="77"/>
      <c r="F102" s="77"/>
      <c r="G102" s="77"/>
      <c r="H102" s="77"/>
      <c r="I102" s="77"/>
      <c r="J102" s="77"/>
      <c r="K102" s="77"/>
    </row>
    <row r="103" spans="1:52" x14ac:dyDescent="0.35">
      <c r="A103" s="77"/>
      <c r="B103" s="77"/>
      <c r="C103" s="77"/>
      <c r="D103" s="77"/>
      <c r="E103" s="77"/>
      <c r="F103" s="77"/>
      <c r="G103" s="77"/>
      <c r="H103" s="77"/>
      <c r="I103" s="77"/>
      <c r="J103" s="77"/>
      <c r="K103" s="77"/>
    </row>
    <row r="104" spans="1:52" x14ac:dyDescent="0.35">
      <c r="A104" s="77"/>
      <c r="B104" s="77"/>
      <c r="C104" s="77"/>
      <c r="D104" s="77"/>
      <c r="E104" s="77"/>
      <c r="F104" s="77"/>
      <c r="G104" s="77"/>
      <c r="H104" s="77"/>
      <c r="I104" s="77"/>
      <c r="J104" s="77"/>
      <c r="K104" s="77"/>
    </row>
    <row r="105" spans="1:52" x14ac:dyDescent="0.35">
      <c r="A105" s="77"/>
      <c r="B105" s="77"/>
      <c r="C105" s="77"/>
      <c r="D105" s="77"/>
      <c r="E105" s="77"/>
      <c r="F105" s="77"/>
      <c r="G105" s="77"/>
      <c r="H105" s="77"/>
      <c r="I105" s="77"/>
      <c r="J105" s="77"/>
      <c r="K105" s="77"/>
    </row>
    <row r="106" spans="1:52" x14ac:dyDescent="0.35">
      <c r="A106" s="77"/>
      <c r="B106" s="77"/>
      <c r="C106" s="77"/>
      <c r="D106" s="77"/>
      <c r="E106" s="77"/>
      <c r="F106" s="77"/>
      <c r="G106" s="77"/>
      <c r="H106" s="77"/>
      <c r="I106" s="77"/>
      <c r="J106" s="77"/>
      <c r="K106" s="77"/>
    </row>
    <row r="107" spans="1:52" x14ac:dyDescent="0.35">
      <c r="A107" s="77"/>
      <c r="B107" s="77"/>
      <c r="C107" s="77"/>
      <c r="D107" s="77"/>
      <c r="E107" s="77"/>
      <c r="F107" s="77"/>
      <c r="G107" s="77"/>
      <c r="H107" s="77"/>
      <c r="I107" s="77"/>
      <c r="J107" s="77"/>
      <c r="K107" s="77"/>
    </row>
    <row r="108" spans="1:52" x14ac:dyDescent="0.35">
      <c r="A108" s="77"/>
      <c r="B108" s="77"/>
      <c r="C108" s="77"/>
      <c r="D108" s="77"/>
      <c r="E108" s="77"/>
      <c r="F108" s="77"/>
      <c r="G108" s="77"/>
      <c r="H108" s="77"/>
      <c r="I108" s="77"/>
      <c r="J108" s="77"/>
      <c r="K108" s="77"/>
    </row>
    <row r="109" spans="1:52" x14ac:dyDescent="0.35">
      <c r="A109" s="77"/>
      <c r="B109" s="77"/>
      <c r="C109" s="77"/>
      <c r="D109" s="77"/>
      <c r="E109" s="77"/>
      <c r="F109" s="77"/>
      <c r="G109" s="77"/>
      <c r="H109" s="77"/>
      <c r="I109" s="77"/>
      <c r="J109" s="77"/>
      <c r="K109" s="77"/>
    </row>
    <row r="110" spans="1:52" x14ac:dyDescent="0.35">
      <c r="A110" s="77"/>
      <c r="B110" s="77"/>
      <c r="C110" s="77"/>
      <c r="D110" s="77"/>
      <c r="E110" s="77"/>
      <c r="F110" s="77"/>
      <c r="G110" s="77"/>
      <c r="H110" s="77"/>
      <c r="I110" s="77"/>
      <c r="J110" s="77"/>
      <c r="K110" s="77"/>
    </row>
    <row r="111" spans="1:52" x14ac:dyDescent="0.35">
      <c r="A111" s="77"/>
      <c r="B111" s="77"/>
      <c r="C111" s="77"/>
      <c r="D111" s="77"/>
      <c r="E111" s="77"/>
      <c r="F111" s="77"/>
      <c r="G111" s="77"/>
      <c r="H111" s="77"/>
      <c r="I111" s="77"/>
      <c r="J111" s="77"/>
      <c r="K111" s="77"/>
    </row>
    <row r="112" spans="1:52" x14ac:dyDescent="0.35">
      <c r="A112" s="77"/>
      <c r="B112" s="77"/>
      <c r="C112" s="77"/>
      <c r="D112" s="77"/>
      <c r="E112" s="77"/>
      <c r="F112" s="77"/>
      <c r="G112" s="77"/>
      <c r="H112" s="77"/>
      <c r="I112" s="77"/>
      <c r="J112" s="77"/>
      <c r="K112" s="77"/>
    </row>
    <row r="113" spans="1:11" x14ac:dyDescent="0.35">
      <c r="A113" s="77"/>
      <c r="B113" s="77"/>
      <c r="C113" s="77"/>
      <c r="D113" s="77"/>
      <c r="E113" s="77"/>
      <c r="F113" s="77"/>
      <c r="G113" s="77"/>
      <c r="H113" s="77"/>
      <c r="I113" s="77"/>
      <c r="J113" s="77"/>
      <c r="K113" s="77"/>
    </row>
    <row r="114" spans="1:11" x14ac:dyDescent="0.35">
      <c r="A114" s="77"/>
      <c r="B114" s="77"/>
      <c r="C114" s="77"/>
      <c r="D114" s="77"/>
      <c r="E114" s="77"/>
      <c r="F114" s="77"/>
      <c r="G114" s="77"/>
      <c r="H114" s="77"/>
      <c r="I114" s="77"/>
      <c r="J114" s="77"/>
      <c r="K114" s="77"/>
    </row>
    <row r="115" spans="1:11" x14ac:dyDescent="0.35">
      <c r="A115" s="77"/>
      <c r="B115" s="77"/>
      <c r="C115" s="77"/>
      <c r="D115" s="77"/>
      <c r="E115" s="77"/>
      <c r="F115" s="77"/>
      <c r="G115" s="77"/>
      <c r="H115" s="77"/>
      <c r="I115" s="77"/>
      <c r="J115" s="77"/>
      <c r="K115" s="77"/>
    </row>
    <row r="116" spans="1:11" x14ac:dyDescent="0.35">
      <c r="A116" s="77"/>
      <c r="B116" s="77"/>
      <c r="C116" s="77"/>
      <c r="D116" s="77"/>
      <c r="E116" s="77"/>
      <c r="F116" s="77"/>
      <c r="G116" s="77"/>
      <c r="H116" s="77"/>
      <c r="I116" s="77"/>
      <c r="J116" s="77"/>
      <c r="K116" s="77"/>
    </row>
    <row r="117" spans="1:11" x14ac:dyDescent="0.35">
      <c r="A117" s="77"/>
      <c r="B117" s="77"/>
      <c r="C117" s="77"/>
      <c r="D117" s="77"/>
      <c r="E117" s="77"/>
      <c r="F117" s="77"/>
      <c r="G117" s="77"/>
      <c r="H117" s="77"/>
      <c r="I117" s="77"/>
      <c r="J117" s="77"/>
      <c r="K117" s="77"/>
    </row>
    <row r="118" spans="1:11" x14ac:dyDescent="0.35">
      <c r="A118" s="77"/>
      <c r="B118" s="77"/>
      <c r="C118" s="77"/>
      <c r="D118" s="77"/>
      <c r="E118" s="77"/>
      <c r="F118" s="77"/>
      <c r="G118" s="77"/>
      <c r="H118" s="77"/>
      <c r="I118" s="77"/>
      <c r="J118" s="77"/>
      <c r="K118" s="77"/>
    </row>
    <row r="119" spans="1:11" x14ac:dyDescent="0.35">
      <c r="A119" s="77"/>
      <c r="B119" s="77"/>
      <c r="C119" s="77"/>
      <c r="D119" s="77"/>
      <c r="E119" s="77"/>
      <c r="F119" s="77"/>
      <c r="G119" s="77"/>
      <c r="H119" s="77"/>
      <c r="I119" s="77"/>
      <c r="J119" s="77"/>
      <c r="K119" s="77"/>
    </row>
    <row r="120" spans="1:11" x14ac:dyDescent="0.35">
      <c r="A120" s="77"/>
      <c r="B120" s="77"/>
      <c r="C120" s="77"/>
      <c r="D120" s="77"/>
      <c r="E120" s="77"/>
      <c r="F120" s="77"/>
      <c r="G120" s="77"/>
      <c r="H120" s="77"/>
      <c r="I120" s="77"/>
      <c r="J120" s="77"/>
      <c r="K120" s="77"/>
    </row>
    <row r="121" spans="1:11" x14ac:dyDescent="0.35">
      <c r="A121" s="77"/>
      <c r="B121" s="77"/>
      <c r="C121" s="77"/>
      <c r="D121" s="77"/>
      <c r="E121" s="77"/>
      <c r="F121" s="77"/>
      <c r="G121" s="77"/>
      <c r="H121" s="77"/>
      <c r="I121" s="77"/>
      <c r="J121" s="77"/>
      <c r="K121" s="77"/>
    </row>
    <row r="122" spans="1:11" x14ac:dyDescent="0.35">
      <c r="A122" s="77"/>
      <c r="B122" s="77"/>
      <c r="C122" s="77"/>
      <c r="D122" s="77"/>
      <c r="E122" s="77"/>
      <c r="F122" s="77"/>
      <c r="G122" s="77"/>
      <c r="H122" s="77"/>
      <c r="I122" s="77"/>
      <c r="J122" s="77"/>
      <c r="K122" s="77"/>
    </row>
    <row r="123" spans="1:11" x14ac:dyDescent="0.35">
      <c r="A123" s="77"/>
      <c r="B123" s="77"/>
      <c r="C123" s="77"/>
      <c r="D123" s="77"/>
      <c r="E123" s="77"/>
      <c r="F123" s="77"/>
      <c r="G123" s="77"/>
      <c r="H123" s="77"/>
      <c r="I123" s="77"/>
      <c r="J123" s="77"/>
      <c r="K123" s="77"/>
    </row>
    <row r="124" spans="1:11" x14ac:dyDescent="0.35">
      <c r="A124" s="77"/>
      <c r="B124" s="77"/>
      <c r="C124" s="77"/>
      <c r="D124" s="77"/>
      <c r="E124" s="77"/>
      <c r="F124" s="77"/>
      <c r="G124" s="77"/>
      <c r="H124" s="77"/>
      <c r="I124" s="77"/>
      <c r="J124" s="77"/>
      <c r="K124" s="77"/>
    </row>
    <row r="125" spans="1:11" x14ac:dyDescent="0.35">
      <c r="A125" s="77"/>
      <c r="B125" s="77"/>
      <c r="C125" s="77"/>
      <c r="D125" s="77"/>
      <c r="E125" s="77"/>
      <c r="F125" s="77"/>
      <c r="G125" s="77"/>
      <c r="H125" s="77"/>
      <c r="I125" s="77"/>
      <c r="J125" s="77"/>
      <c r="K125" s="77"/>
    </row>
    <row r="126" spans="1:11" x14ac:dyDescent="0.35">
      <c r="A126" s="77"/>
      <c r="B126" s="77"/>
      <c r="C126" s="77"/>
      <c r="D126" s="77"/>
      <c r="E126" s="77"/>
      <c r="F126" s="77"/>
      <c r="G126" s="77"/>
      <c r="H126" s="77"/>
      <c r="I126" s="77"/>
      <c r="J126" s="77"/>
      <c r="K126" s="77"/>
    </row>
    <row r="127" spans="1:11" x14ac:dyDescent="0.35">
      <c r="A127" s="77"/>
      <c r="B127" s="77"/>
      <c r="C127" s="77"/>
      <c r="D127" s="77"/>
      <c r="E127" s="77"/>
      <c r="F127" s="77"/>
      <c r="G127" s="77"/>
      <c r="H127" s="77"/>
      <c r="I127" s="77"/>
      <c r="J127" s="77"/>
      <c r="K127" s="77"/>
    </row>
    <row r="128" spans="1:11" x14ac:dyDescent="0.35">
      <c r="A128" s="77"/>
      <c r="B128" s="77"/>
      <c r="C128" s="77"/>
      <c r="D128" s="77"/>
      <c r="E128" s="77"/>
      <c r="F128" s="77"/>
      <c r="G128" s="77"/>
      <c r="H128" s="77"/>
      <c r="I128" s="77"/>
      <c r="J128" s="77"/>
      <c r="K128" s="77"/>
    </row>
    <row r="129" spans="1:11" x14ac:dyDescent="0.35">
      <c r="A129" s="77"/>
      <c r="B129" s="77"/>
      <c r="C129" s="77"/>
      <c r="D129" s="77"/>
      <c r="E129" s="77"/>
      <c r="F129" s="77"/>
      <c r="G129" s="77"/>
      <c r="H129" s="77"/>
      <c r="I129" s="77"/>
      <c r="J129" s="77"/>
      <c r="K129" s="77"/>
    </row>
    <row r="130" spans="1:11" x14ac:dyDescent="0.35">
      <c r="A130" s="77"/>
      <c r="B130" s="77"/>
      <c r="C130" s="77"/>
      <c r="D130" s="77"/>
      <c r="E130" s="77"/>
      <c r="F130" s="77"/>
      <c r="G130" s="77"/>
      <c r="H130" s="77"/>
      <c r="I130" s="77"/>
      <c r="J130" s="77"/>
      <c r="K130" s="77"/>
    </row>
    <row r="131" spans="1:11" x14ac:dyDescent="0.35">
      <c r="A131" s="77"/>
      <c r="B131" s="77"/>
      <c r="C131" s="77"/>
      <c r="D131" s="77"/>
      <c r="E131" s="77"/>
      <c r="F131" s="77"/>
      <c r="G131" s="77"/>
      <c r="H131" s="77"/>
      <c r="I131" s="77"/>
      <c r="J131" s="77"/>
      <c r="K131" s="77"/>
    </row>
    <row r="132" spans="1:11" x14ac:dyDescent="0.35">
      <c r="A132" s="77"/>
      <c r="B132" s="77"/>
      <c r="C132" s="77"/>
      <c r="D132" s="77"/>
      <c r="E132" s="77"/>
      <c r="F132" s="77"/>
      <c r="G132" s="77"/>
      <c r="H132" s="77"/>
      <c r="I132" s="77"/>
      <c r="J132" s="77"/>
      <c r="K132" s="77"/>
    </row>
    <row r="133" spans="1:11" x14ac:dyDescent="0.35">
      <c r="A133" s="77"/>
      <c r="B133" s="77"/>
      <c r="C133" s="77"/>
      <c r="D133" s="77"/>
      <c r="E133" s="77"/>
      <c r="F133" s="77"/>
      <c r="G133" s="77"/>
      <c r="H133" s="77"/>
      <c r="I133" s="77"/>
      <c r="J133" s="77"/>
      <c r="K133" s="77"/>
    </row>
    <row r="134" spans="1:11" x14ac:dyDescent="0.35">
      <c r="A134" s="77"/>
      <c r="B134" s="77"/>
      <c r="C134" s="77"/>
      <c r="D134" s="77"/>
      <c r="E134" s="77"/>
      <c r="F134" s="77"/>
      <c r="G134" s="77"/>
      <c r="H134" s="77"/>
      <c r="I134" s="77"/>
      <c r="J134" s="77"/>
      <c r="K134" s="77"/>
    </row>
    <row r="135" spans="1:11" x14ac:dyDescent="0.35">
      <c r="A135" s="77"/>
      <c r="B135" s="77"/>
      <c r="C135" s="77"/>
      <c r="D135" s="77"/>
      <c r="E135" s="77"/>
      <c r="F135" s="77"/>
      <c r="G135" s="77"/>
      <c r="H135" s="77"/>
      <c r="I135" s="77"/>
      <c r="J135" s="77"/>
      <c r="K135" s="77"/>
    </row>
    <row r="136" spans="1:11" x14ac:dyDescent="0.35">
      <c r="A136" s="77"/>
      <c r="B136" s="77"/>
      <c r="C136" s="77"/>
      <c r="D136" s="77"/>
      <c r="E136" s="77"/>
      <c r="F136" s="77"/>
      <c r="G136" s="77"/>
      <c r="H136" s="77"/>
      <c r="I136" s="77"/>
      <c r="J136" s="77"/>
      <c r="K136" s="77"/>
    </row>
    <row r="137" spans="1:11" x14ac:dyDescent="0.35">
      <c r="A137" s="77"/>
      <c r="B137" s="77"/>
      <c r="H137" s="77"/>
      <c r="I137" s="77"/>
      <c r="J137" s="77"/>
      <c r="K137" s="77"/>
    </row>
    <row r="138" spans="1:11" x14ac:dyDescent="0.35">
      <c r="A138" s="77"/>
      <c r="B138" s="77"/>
      <c r="H138" s="77"/>
      <c r="I138" s="77"/>
      <c r="J138" s="77"/>
      <c r="K138" s="77"/>
    </row>
    <row r="139" spans="1:11" x14ac:dyDescent="0.35">
      <c r="A139" s="77"/>
      <c r="B139" s="77"/>
      <c r="H139" s="77"/>
      <c r="I139" s="77"/>
      <c r="J139" s="77"/>
      <c r="K139" s="77"/>
    </row>
    <row r="140" spans="1:11" x14ac:dyDescent="0.35">
      <c r="A140" s="77"/>
      <c r="B140" s="77"/>
      <c r="H140" s="77"/>
      <c r="I140" s="77"/>
      <c r="J140" s="77"/>
      <c r="K140" s="77"/>
    </row>
    <row r="141" spans="1:11" x14ac:dyDescent="0.35">
      <c r="A141" s="77"/>
      <c r="B141" s="77"/>
      <c r="H141" s="77"/>
      <c r="I141" s="77"/>
      <c r="J141" s="77"/>
      <c r="K141" s="77"/>
    </row>
    <row r="142" spans="1:11" x14ac:dyDescent="0.35">
      <c r="A142" s="77"/>
      <c r="B142" s="77"/>
      <c r="H142" s="77"/>
      <c r="I142" s="77"/>
      <c r="J142" s="77"/>
      <c r="K142" s="77"/>
    </row>
    <row r="143" spans="1:11" x14ac:dyDescent="0.35">
      <c r="A143" s="77"/>
      <c r="B143" s="77"/>
      <c r="H143" s="77"/>
      <c r="I143" s="77"/>
      <c r="J143" s="77"/>
      <c r="K143" s="77"/>
    </row>
    <row r="144" spans="1:11" x14ac:dyDescent="0.35">
      <c r="A144" s="77"/>
      <c r="B144" s="77"/>
      <c r="H144" s="77"/>
      <c r="I144" s="77"/>
      <c r="J144" s="77"/>
      <c r="K144" s="77"/>
    </row>
    <row r="145" spans="1:11" x14ac:dyDescent="0.35">
      <c r="A145" s="77"/>
      <c r="B145" s="77"/>
      <c r="H145" s="77"/>
      <c r="I145" s="77"/>
      <c r="J145" s="77"/>
      <c r="K145" s="77"/>
    </row>
    <row r="146" spans="1:11" x14ac:dyDescent="0.35">
      <c r="B146" s="77"/>
      <c r="J146" s="77"/>
    </row>
  </sheetData>
  <mergeCells count="113">
    <mergeCell ref="D12:E12"/>
    <mergeCell ref="D13:E13"/>
    <mergeCell ref="E67:H67"/>
    <mergeCell ref="E68:H68"/>
    <mergeCell ref="D70:E70"/>
    <mergeCell ref="F70:G70"/>
    <mergeCell ref="D27:E27"/>
    <mergeCell ref="D28:E28"/>
    <mergeCell ref="D20:E20"/>
    <mergeCell ref="D21:E21"/>
    <mergeCell ref="D22:E22"/>
    <mergeCell ref="D23:E23"/>
    <mergeCell ref="D24:E24"/>
    <mergeCell ref="D37:I40"/>
    <mergeCell ref="D43:E43"/>
    <mergeCell ref="D44:E44"/>
    <mergeCell ref="F43:G43"/>
    <mergeCell ref="F44:G44"/>
    <mergeCell ref="D42:E42"/>
    <mergeCell ref="F42:G42"/>
    <mergeCell ref="D45:E45"/>
    <mergeCell ref="D46:E46"/>
    <mergeCell ref="F16:G16"/>
    <mergeCell ref="F17:G17"/>
    <mergeCell ref="G87:I87"/>
    <mergeCell ref="G82:I82"/>
    <mergeCell ref="G83:I83"/>
    <mergeCell ref="G84:I84"/>
    <mergeCell ref="G85:I85"/>
    <mergeCell ref="G86:I86"/>
    <mergeCell ref="D79:E79"/>
    <mergeCell ref="F79:I79"/>
    <mergeCell ref="D71:I73"/>
    <mergeCell ref="E76:H77"/>
    <mergeCell ref="C3:I3"/>
    <mergeCell ref="C4:I4"/>
    <mergeCell ref="C36:H36"/>
    <mergeCell ref="D8:E8"/>
    <mergeCell ref="D7:E7"/>
    <mergeCell ref="F7:G7"/>
    <mergeCell ref="F8:G8"/>
    <mergeCell ref="E33:H33"/>
    <mergeCell ref="E34:H34"/>
    <mergeCell ref="D32:I32"/>
    <mergeCell ref="F9:G9"/>
    <mergeCell ref="F10:G10"/>
    <mergeCell ref="D19:E19"/>
    <mergeCell ref="D29:E29"/>
    <mergeCell ref="D26:E26"/>
    <mergeCell ref="D25:E25"/>
    <mergeCell ref="D14:E14"/>
    <mergeCell ref="D15:E15"/>
    <mergeCell ref="D16:E16"/>
    <mergeCell ref="D17:E17"/>
    <mergeCell ref="D18:E18"/>
    <mergeCell ref="D9:E9"/>
    <mergeCell ref="D10:E10"/>
    <mergeCell ref="D11:E11"/>
    <mergeCell ref="F18:G18"/>
    <mergeCell ref="F19:G19"/>
    <mergeCell ref="F20:G20"/>
    <mergeCell ref="F11:G11"/>
    <mergeCell ref="F12:G12"/>
    <mergeCell ref="F13:G13"/>
    <mergeCell ref="F14:G14"/>
    <mergeCell ref="F15:G15"/>
    <mergeCell ref="F26:G26"/>
    <mergeCell ref="F27:G27"/>
    <mergeCell ref="F28:G28"/>
    <mergeCell ref="F29:G29"/>
    <mergeCell ref="F21:G21"/>
    <mergeCell ref="F22:G22"/>
    <mergeCell ref="F23:G23"/>
    <mergeCell ref="F24:G24"/>
    <mergeCell ref="F25:G25"/>
    <mergeCell ref="F45:G45"/>
    <mergeCell ref="F46:G46"/>
    <mergeCell ref="F47:G47"/>
    <mergeCell ref="F48:G48"/>
    <mergeCell ref="F49:G49"/>
    <mergeCell ref="D57:E57"/>
    <mergeCell ref="D58:E58"/>
    <mergeCell ref="D59:E59"/>
    <mergeCell ref="D61:E61"/>
    <mergeCell ref="D52:E52"/>
    <mergeCell ref="D53:E53"/>
    <mergeCell ref="D54:E54"/>
    <mergeCell ref="D55:E55"/>
    <mergeCell ref="D56:E56"/>
    <mergeCell ref="D47:E47"/>
    <mergeCell ref="D48:E48"/>
    <mergeCell ref="D49:E49"/>
    <mergeCell ref="D50:E50"/>
    <mergeCell ref="D51:E51"/>
    <mergeCell ref="F55:G55"/>
    <mergeCell ref="F56:G56"/>
    <mergeCell ref="F57:G57"/>
    <mergeCell ref="F58:G58"/>
    <mergeCell ref="F59:G59"/>
    <mergeCell ref="F50:G50"/>
    <mergeCell ref="F51:G51"/>
    <mergeCell ref="F52:G52"/>
    <mergeCell ref="F53:G53"/>
    <mergeCell ref="F54:G54"/>
    <mergeCell ref="F60:G60"/>
    <mergeCell ref="F61:G61"/>
    <mergeCell ref="F62:G62"/>
    <mergeCell ref="D64:E64"/>
    <mergeCell ref="F64:G64"/>
    <mergeCell ref="D60:E60"/>
    <mergeCell ref="D62:E62"/>
    <mergeCell ref="D63:E63"/>
    <mergeCell ref="F63:G63"/>
  </mergeCells>
  <hyperlinks>
    <hyperlink ref="E34" r:id="rId1" xr:uid="{00000000-0004-0000-0500-000000000000}"/>
    <hyperlink ref="E68" r:id="rId2" xr:uid="{00000000-0004-0000-0500-000001000000}"/>
  </hyperlinks>
  <pageMargins left="0.2" right="0.21" top="0.17" bottom="0.17" header="0.17" footer="0.17"/>
  <pageSetup scale="81" fitToHeight="0"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70"/>
  <sheetViews>
    <sheetView topLeftCell="B1" zoomScale="110" zoomScaleNormal="110" workbookViewId="0">
      <selection activeCell="F8" sqref="F8:F10"/>
    </sheetView>
  </sheetViews>
  <sheetFormatPr defaultColWidth="9.1796875" defaultRowHeight="14" x14ac:dyDescent="0.3"/>
  <cols>
    <col min="1" max="1" width="1.453125" style="415" customWidth="1"/>
    <col min="2" max="2" width="1.81640625" style="415" customWidth="1"/>
    <col min="3" max="4" width="19.453125" style="415" customWidth="1"/>
    <col min="5" max="5" width="24.81640625" style="415" customWidth="1"/>
    <col min="6" max="6" width="25" style="415" customWidth="1"/>
    <col min="7" max="7" width="30.1796875" style="415" customWidth="1"/>
    <col min="8" max="8" width="25.81640625" style="415" customWidth="1"/>
    <col min="9" max="10" width="1.7265625" style="415" customWidth="1"/>
    <col min="11" max="16384" width="9.1796875" style="415"/>
  </cols>
  <sheetData>
    <row r="1" spans="2:9" ht="14.5" thickBot="1" x14ac:dyDescent="0.35"/>
    <row r="2" spans="2:9" ht="14.5" thickBot="1" x14ac:dyDescent="0.35">
      <c r="B2" s="164"/>
      <c r="C2" s="165"/>
      <c r="D2" s="165"/>
      <c r="E2" s="166"/>
      <c r="F2" s="166"/>
      <c r="G2" s="166"/>
      <c r="H2" s="166"/>
      <c r="I2" s="167"/>
    </row>
    <row r="3" spans="2:9" ht="20.5" thickBot="1" x14ac:dyDescent="0.45">
      <c r="B3" s="416"/>
      <c r="C3" s="537" t="s">
        <v>208</v>
      </c>
      <c r="D3" s="515"/>
      <c r="E3" s="594"/>
      <c r="F3" s="594"/>
      <c r="G3" s="594"/>
      <c r="H3" s="595"/>
      <c r="I3" s="76"/>
    </row>
    <row r="4" spans="2:9" x14ac:dyDescent="0.3">
      <c r="B4" s="168"/>
      <c r="C4" s="596" t="s">
        <v>209</v>
      </c>
      <c r="D4" s="596"/>
      <c r="E4" s="596"/>
      <c r="F4" s="596"/>
      <c r="G4" s="596"/>
      <c r="H4" s="596"/>
      <c r="I4" s="169"/>
    </row>
    <row r="5" spans="2:9" x14ac:dyDescent="0.3">
      <c r="B5" s="168"/>
      <c r="C5" s="597"/>
      <c r="D5" s="597"/>
      <c r="E5" s="597"/>
      <c r="F5" s="597"/>
      <c r="G5" s="597"/>
      <c r="H5" s="597"/>
      <c r="I5" s="169"/>
    </row>
    <row r="6" spans="2:9" ht="15.75" customHeight="1" thickBot="1" x14ac:dyDescent="0.35">
      <c r="B6" s="168"/>
      <c r="C6" s="611" t="s">
        <v>210</v>
      </c>
      <c r="D6" s="611"/>
      <c r="E6" s="611"/>
      <c r="F6" s="611"/>
      <c r="G6" s="611"/>
      <c r="H6" s="58"/>
      <c r="I6" s="169"/>
    </row>
    <row r="7" spans="2:9" ht="14.5" thickBot="1" x14ac:dyDescent="0.35">
      <c r="B7" s="168"/>
      <c r="C7" s="417" t="s">
        <v>207</v>
      </c>
      <c r="D7" s="418" t="s">
        <v>206</v>
      </c>
      <c r="E7" s="419" t="s">
        <v>204</v>
      </c>
      <c r="F7" s="420" t="s">
        <v>237</v>
      </c>
      <c r="G7" s="419" t="s">
        <v>244</v>
      </c>
      <c r="H7" s="169"/>
    </row>
    <row r="8" spans="2:9" x14ac:dyDescent="0.3">
      <c r="B8" s="170"/>
      <c r="C8" s="598" t="s">
        <v>1077</v>
      </c>
      <c r="D8" s="601" t="s">
        <v>687</v>
      </c>
      <c r="E8" s="601" t="s">
        <v>688</v>
      </c>
      <c r="F8" s="601" t="s">
        <v>1101</v>
      </c>
      <c r="G8" s="601" t="s">
        <v>697</v>
      </c>
      <c r="H8" s="171"/>
    </row>
    <row r="9" spans="2:9" x14ac:dyDescent="0.3">
      <c r="B9" s="170"/>
      <c r="C9" s="599"/>
      <c r="D9" s="602"/>
      <c r="E9" s="602"/>
      <c r="F9" s="602"/>
      <c r="G9" s="602"/>
      <c r="H9" s="171"/>
    </row>
    <row r="10" spans="2:9" ht="8.25" customHeight="1" thickBot="1" x14ac:dyDescent="0.35">
      <c r="B10" s="170"/>
      <c r="C10" s="599"/>
      <c r="D10" s="603"/>
      <c r="E10" s="603"/>
      <c r="F10" s="603"/>
      <c r="G10" s="603"/>
      <c r="H10" s="171"/>
    </row>
    <row r="11" spans="2:9" ht="21.5" thickBot="1" x14ac:dyDescent="0.35">
      <c r="B11" s="170"/>
      <c r="C11" s="599"/>
      <c r="D11" s="421" t="s">
        <v>689</v>
      </c>
      <c r="E11" s="421" t="s">
        <v>690</v>
      </c>
      <c r="F11" s="421" t="s">
        <v>809</v>
      </c>
      <c r="G11" s="421" t="s">
        <v>698</v>
      </c>
      <c r="H11" s="171"/>
    </row>
    <row r="12" spans="2:9" ht="32" thickBot="1" x14ac:dyDescent="0.35">
      <c r="B12" s="170"/>
      <c r="C12" s="599"/>
      <c r="D12" s="421" t="s">
        <v>691</v>
      </c>
      <c r="E12" s="421" t="s">
        <v>692</v>
      </c>
      <c r="F12" s="421" t="s">
        <v>944</v>
      </c>
      <c r="G12" s="421" t="s">
        <v>699</v>
      </c>
      <c r="H12" s="171"/>
    </row>
    <row r="13" spans="2:9" ht="42.5" thickBot="1" x14ac:dyDescent="0.35">
      <c r="B13" s="170"/>
      <c r="C13" s="599"/>
      <c r="D13" s="421" t="s">
        <v>693</v>
      </c>
      <c r="E13" s="421" t="s">
        <v>694</v>
      </c>
      <c r="F13" s="421" t="s">
        <v>810</v>
      </c>
      <c r="G13" s="421" t="s">
        <v>700</v>
      </c>
      <c r="H13" s="171"/>
    </row>
    <row r="14" spans="2:9" ht="42.5" thickBot="1" x14ac:dyDescent="0.35">
      <c r="B14" s="170"/>
      <c r="C14" s="600"/>
      <c r="D14" s="421" t="s">
        <v>695</v>
      </c>
      <c r="E14" s="421" t="s">
        <v>696</v>
      </c>
      <c r="F14" s="421" t="s">
        <v>811</v>
      </c>
      <c r="G14" s="421" t="s">
        <v>701</v>
      </c>
      <c r="H14" s="171"/>
    </row>
    <row r="15" spans="2:9" ht="32" thickBot="1" x14ac:dyDescent="0.35">
      <c r="B15" s="170"/>
      <c r="C15" s="604" t="s">
        <v>1078</v>
      </c>
      <c r="D15" s="422" t="s">
        <v>702</v>
      </c>
      <c r="E15" s="423" t="s">
        <v>965</v>
      </c>
      <c r="F15" s="422" t="s">
        <v>984</v>
      </c>
      <c r="G15" s="422" t="s">
        <v>703</v>
      </c>
      <c r="H15" s="171"/>
    </row>
    <row r="16" spans="2:9" ht="21.5" thickBot="1" x14ac:dyDescent="0.35">
      <c r="B16" s="170"/>
      <c r="C16" s="599"/>
      <c r="D16" s="421" t="s">
        <v>704</v>
      </c>
      <c r="E16" s="424" t="s">
        <v>966</v>
      </c>
      <c r="F16" s="422" t="s">
        <v>985</v>
      </c>
      <c r="G16" s="421" t="s">
        <v>705</v>
      </c>
      <c r="H16" s="171"/>
    </row>
    <row r="17" spans="2:8" ht="32" thickBot="1" x14ac:dyDescent="0.35">
      <c r="B17" s="170"/>
      <c r="C17" s="599"/>
      <c r="D17" s="421" t="s">
        <v>706</v>
      </c>
      <c r="E17" s="424" t="s">
        <v>983</v>
      </c>
      <c r="F17" s="422" t="s">
        <v>986</v>
      </c>
      <c r="G17" s="421" t="s">
        <v>707</v>
      </c>
      <c r="H17" s="171"/>
    </row>
    <row r="18" spans="2:8" ht="32" thickBot="1" x14ac:dyDescent="0.35">
      <c r="B18" s="170"/>
      <c r="C18" s="599"/>
      <c r="D18" s="421" t="s">
        <v>708</v>
      </c>
      <c r="E18" s="425" t="s">
        <v>964</v>
      </c>
      <c r="F18" s="421" t="s">
        <v>987</v>
      </c>
      <c r="G18" s="421" t="s">
        <v>709</v>
      </c>
      <c r="H18" s="171"/>
    </row>
    <row r="19" spans="2:8" ht="42.5" thickBot="1" x14ac:dyDescent="0.35">
      <c r="B19" s="170"/>
      <c r="C19" s="600"/>
      <c r="D19" s="421" t="s">
        <v>710</v>
      </c>
      <c r="E19" s="421" t="s">
        <v>711</v>
      </c>
      <c r="F19" s="421" t="s">
        <v>988</v>
      </c>
      <c r="G19" s="421" t="s">
        <v>712</v>
      </c>
      <c r="H19" s="171"/>
    </row>
    <row r="20" spans="2:8" ht="15" customHeight="1" x14ac:dyDescent="0.3">
      <c r="B20" s="170"/>
      <c r="C20" s="604" t="s">
        <v>1079</v>
      </c>
      <c r="D20" s="605" t="s">
        <v>713</v>
      </c>
      <c r="E20" s="606" t="s">
        <v>967</v>
      </c>
      <c r="F20" s="605" t="s">
        <v>989</v>
      </c>
      <c r="G20" s="605" t="s">
        <v>714</v>
      </c>
      <c r="H20" s="171"/>
    </row>
    <row r="21" spans="2:8" ht="35.25" customHeight="1" thickBot="1" x14ac:dyDescent="0.35">
      <c r="B21" s="170"/>
      <c r="C21" s="600"/>
      <c r="D21" s="603"/>
      <c r="E21" s="607" t="s">
        <v>968</v>
      </c>
      <c r="F21" s="603"/>
      <c r="G21" s="603"/>
      <c r="H21" s="171"/>
    </row>
    <row r="22" spans="2:8" ht="15" customHeight="1" x14ac:dyDescent="0.3">
      <c r="B22" s="170"/>
      <c r="C22" s="604" t="s">
        <v>1080</v>
      </c>
      <c r="D22" s="605" t="s">
        <v>713</v>
      </c>
      <c r="E22" s="606" t="s">
        <v>967</v>
      </c>
      <c r="F22" s="605" t="s">
        <v>989</v>
      </c>
      <c r="G22" s="605" t="s">
        <v>714</v>
      </c>
      <c r="H22" s="171"/>
    </row>
    <row r="23" spans="2:8" ht="42.75" customHeight="1" thickBot="1" x14ac:dyDescent="0.35">
      <c r="B23" s="170"/>
      <c r="C23" s="600"/>
      <c r="D23" s="603"/>
      <c r="E23" s="607" t="s">
        <v>968</v>
      </c>
      <c r="F23" s="603"/>
      <c r="G23" s="603"/>
      <c r="H23" s="171"/>
    </row>
    <row r="24" spans="2:8" ht="15" customHeight="1" x14ac:dyDescent="0.3">
      <c r="B24" s="170"/>
      <c r="C24" s="604" t="s">
        <v>1081</v>
      </c>
      <c r="D24" s="605" t="s">
        <v>715</v>
      </c>
      <c r="E24" s="608" t="s">
        <v>969</v>
      </c>
      <c r="F24" s="605" t="s">
        <v>988</v>
      </c>
      <c r="G24" s="605" t="s">
        <v>716</v>
      </c>
      <c r="H24" s="171"/>
    </row>
    <row r="25" spans="2:8" ht="54" customHeight="1" thickBot="1" x14ac:dyDescent="0.35">
      <c r="B25" s="170"/>
      <c r="C25" s="600"/>
      <c r="D25" s="603"/>
      <c r="E25" s="607" t="s">
        <v>968</v>
      </c>
      <c r="F25" s="603"/>
      <c r="G25" s="603"/>
      <c r="H25" s="171"/>
    </row>
    <row r="26" spans="2:8" x14ac:dyDescent="0.3">
      <c r="B26" s="170"/>
      <c r="C26" s="604" t="s">
        <v>1092</v>
      </c>
      <c r="D26" s="605" t="s">
        <v>717</v>
      </c>
      <c r="E26" s="605" t="s">
        <v>718</v>
      </c>
      <c r="F26" s="605" t="s">
        <v>990</v>
      </c>
      <c r="G26" s="605" t="s">
        <v>719</v>
      </c>
      <c r="H26" s="171"/>
    </row>
    <row r="27" spans="2:8" ht="24.75" customHeight="1" thickBot="1" x14ac:dyDescent="0.35">
      <c r="B27" s="170"/>
      <c r="C27" s="599"/>
      <c r="D27" s="603"/>
      <c r="E27" s="603"/>
      <c r="F27" s="603"/>
      <c r="G27" s="603"/>
      <c r="H27" s="171"/>
    </row>
    <row r="28" spans="2:8" ht="21.5" thickBot="1" x14ac:dyDescent="0.35">
      <c r="B28" s="170"/>
      <c r="C28" s="599"/>
      <c r="D28" s="421" t="s">
        <v>720</v>
      </c>
      <c r="E28" s="421" t="s">
        <v>721</v>
      </c>
      <c r="F28" s="421" t="s">
        <v>991</v>
      </c>
      <c r="G28" s="421" t="s">
        <v>722</v>
      </c>
      <c r="H28" s="171"/>
    </row>
    <row r="29" spans="2:8" ht="21.5" thickBot="1" x14ac:dyDescent="0.35">
      <c r="B29" s="170"/>
      <c r="C29" s="599"/>
      <c r="D29" s="421" t="s">
        <v>723</v>
      </c>
      <c r="E29" s="421" t="s">
        <v>970</v>
      </c>
      <c r="F29" s="421" t="s">
        <v>992</v>
      </c>
      <c r="G29" s="421" t="s">
        <v>724</v>
      </c>
      <c r="H29" s="171"/>
    </row>
    <row r="30" spans="2:8" ht="21.5" thickBot="1" x14ac:dyDescent="0.35">
      <c r="B30" s="170"/>
      <c r="C30" s="599"/>
      <c r="D30" s="421" t="s">
        <v>725</v>
      </c>
      <c r="E30" s="421" t="s">
        <v>971</v>
      </c>
      <c r="F30" s="421" t="s">
        <v>945</v>
      </c>
      <c r="G30" s="421" t="s">
        <v>726</v>
      </c>
      <c r="H30" s="171"/>
    </row>
    <row r="31" spans="2:8" ht="21.5" thickBot="1" x14ac:dyDescent="0.35">
      <c r="B31" s="170"/>
      <c r="C31" s="600"/>
      <c r="D31" s="421" t="s">
        <v>727</v>
      </c>
      <c r="E31" s="425" t="s">
        <v>972</v>
      </c>
      <c r="F31" s="421" t="s">
        <v>993</v>
      </c>
      <c r="G31" s="421" t="s">
        <v>728</v>
      </c>
      <c r="H31" s="171"/>
    </row>
    <row r="32" spans="2:8" ht="42.5" thickBot="1" x14ac:dyDescent="0.35">
      <c r="B32" s="172"/>
      <c r="C32" s="604" t="s">
        <v>1082</v>
      </c>
      <c r="D32" s="421" t="s">
        <v>729</v>
      </c>
      <c r="E32" s="421" t="s">
        <v>730</v>
      </c>
      <c r="F32" s="421" t="s">
        <v>994</v>
      </c>
      <c r="G32" s="421" t="s">
        <v>731</v>
      </c>
      <c r="H32" s="173"/>
    </row>
    <row r="33" spans="3:7" ht="32" thickBot="1" x14ac:dyDescent="0.35">
      <c r="C33" s="600"/>
      <c r="D33" s="421" t="s">
        <v>732</v>
      </c>
      <c r="E33" s="425" t="s">
        <v>978</v>
      </c>
      <c r="F33" s="421" t="s">
        <v>995</v>
      </c>
      <c r="G33" s="421" t="s">
        <v>733</v>
      </c>
    </row>
    <row r="34" spans="3:7" ht="32" thickBot="1" x14ac:dyDescent="0.35">
      <c r="C34" s="604" t="s">
        <v>1093</v>
      </c>
      <c r="D34" s="421" t="s">
        <v>734</v>
      </c>
      <c r="E34" s="421" t="s">
        <v>735</v>
      </c>
      <c r="F34" s="421" t="s">
        <v>996</v>
      </c>
      <c r="G34" s="421" t="s">
        <v>736</v>
      </c>
    </row>
    <row r="35" spans="3:7" ht="65.25" customHeight="1" thickBot="1" x14ac:dyDescent="0.35">
      <c r="C35" s="600"/>
      <c r="D35" s="421" t="s">
        <v>737</v>
      </c>
      <c r="E35" s="421" t="s">
        <v>738</v>
      </c>
      <c r="F35" s="421" t="s">
        <v>997</v>
      </c>
      <c r="G35" s="421" t="s">
        <v>739</v>
      </c>
    </row>
    <row r="36" spans="3:7" ht="42.5" thickBot="1" x14ac:dyDescent="0.35">
      <c r="C36" s="604" t="s">
        <v>1094</v>
      </c>
      <c r="D36" s="421" t="s">
        <v>740</v>
      </c>
      <c r="E36" s="421" t="s">
        <v>973</v>
      </c>
      <c r="F36" s="421" t="s">
        <v>1095</v>
      </c>
      <c r="G36" s="421" t="s">
        <v>741</v>
      </c>
    </row>
    <row r="37" spans="3:7" ht="69" customHeight="1" thickBot="1" x14ac:dyDescent="0.35">
      <c r="C37" s="600"/>
      <c r="D37" s="421" t="s">
        <v>742</v>
      </c>
      <c r="E37" s="425" t="s">
        <v>979</v>
      </c>
      <c r="F37" s="421" t="s">
        <v>1096</v>
      </c>
      <c r="G37" s="421" t="s">
        <v>743</v>
      </c>
    </row>
    <row r="38" spans="3:7" ht="21.5" thickBot="1" x14ac:dyDescent="0.35">
      <c r="C38" s="604" t="s">
        <v>1083</v>
      </c>
      <c r="D38" s="421" t="s">
        <v>744</v>
      </c>
      <c r="E38" s="425" t="s">
        <v>980</v>
      </c>
      <c r="F38" s="421" t="s">
        <v>1097</v>
      </c>
      <c r="G38" s="421" t="s">
        <v>745</v>
      </c>
    </row>
    <row r="39" spans="3:7" ht="32" thickBot="1" x14ac:dyDescent="0.35">
      <c r="C39" s="599"/>
      <c r="D39" s="421" t="s">
        <v>746</v>
      </c>
      <c r="E39" s="425" t="s">
        <v>974</v>
      </c>
      <c r="F39" s="421" t="s">
        <v>806</v>
      </c>
      <c r="G39" s="421" t="s">
        <v>747</v>
      </c>
    </row>
    <row r="40" spans="3:7" ht="32" thickBot="1" x14ac:dyDescent="0.35">
      <c r="C40" s="599"/>
      <c r="D40" s="421" t="s">
        <v>748</v>
      </c>
      <c r="E40" s="421" t="s">
        <v>749</v>
      </c>
      <c r="F40" s="421" t="s">
        <v>998</v>
      </c>
      <c r="G40" s="421" t="s">
        <v>750</v>
      </c>
    </row>
    <row r="41" spans="3:7" ht="32" thickBot="1" x14ac:dyDescent="0.35">
      <c r="C41" s="599"/>
      <c r="D41" s="421" t="s">
        <v>751</v>
      </c>
      <c r="E41" s="421" t="s">
        <v>752</v>
      </c>
      <c r="F41" s="421" t="s">
        <v>1028</v>
      </c>
      <c r="G41" s="421" t="s">
        <v>753</v>
      </c>
    </row>
    <row r="42" spans="3:7" ht="33" customHeight="1" thickBot="1" x14ac:dyDescent="0.35">
      <c r="C42" s="599"/>
      <c r="D42" s="421" t="s">
        <v>754</v>
      </c>
      <c r="E42" s="424" t="s">
        <v>981</v>
      </c>
      <c r="F42" s="421" t="s">
        <v>999</v>
      </c>
      <c r="G42" s="421" t="s">
        <v>755</v>
      </c>
    </row>
    <row r="43" spans="3:7" ht="40.5" customHeight="1" thickBot="1" x14ac:dyDescent="0.35">
      <c r="C43" s="599"/>
      <c r="D43" s="421" t="s">
        <v>756</v>
      </c>
      <c r="E43" s="421" t="s">
        <v>757</v>
      </c>
      <c r="F43" s="421" t="s">
        <v>807</v>
      </c>
      <c r="G43" s="421" t="s">
        <v>758</v>
      </c>
    </row>
    <row r="44" spans="3:7" ht="42.5" thickBot="1" x14ac:dyDescent="0.35">
      <c r="C44" s="600"/>
      <c r="D44" s="421" t="s">
        <v>759</v>
      </c>
      <c r="E44" s="421" t="s">
        <v>760</v>
      </c>
      <c r="F44" s="421" t="s">
        <v>1000</v>
      </c>
      <c r="G44" s="421" t="s">
        <v>761</v>
      </c>
    </row>
    <row r="45" spans="3:7" ht="15" customHeight="1" x14ac:dyDescent="0.3">
      <c r="C45" s="604" t="s">
        <v>1084</v>
      </c>
      <c r="D45" s="605" t="s">
        <v>762</v>
      </c>
      <c r="E45" s="605" t="s">
        <v>763</v>
      </c>
      <c r="F45" s="605" t="s">
        <v>1002</v>
      </c>
      <c r="G45" s="605" t="s">
        <v>764</v>
      </c>
    </row>
    <row r="46" spans="3:7" ht="44.25" customHeight="1" thickBot="1" x14ac:dyDescent="0.35">
      <c r="C46" s="600"/>
      <c r="D46" s="603"/>
      <c r="E46" s="603"/>
      <c r="F46" s="603"/>
      <c r="G46" s="603"/>
    </row>
    <row r="47" spans="3:7" ht="15" customHeight="1" x14ac:dyDescent="0.3">
      <c r="C47" s="609" t="s">
        <v>1085</v>
      </c>
      <c r="D47" s="605" t="s">
        <v>765</v>
      </c>
      <c r="E47" s="608" t="s">
        <v>982</v>
      </c>
      <c r="F47" s="605" t="s">
        <v>1001</v>
      </c>
      <c r="G47" s="605" t="s">
        <v>766</v>
      </c>
    </row>
    <row r="48" spans="3:7" ht="66" customHeight="1" thickBot="1" x14ac:dyDescent="0.35">
      <c r="C48" s="610"/>
      <c r="D48" s="603"/>
      <c r="E48" s="607"/>
      <c r="F48" s="603"/>
      <c r="G48" s="603"/>
    </row>
    <row r="49" spans="3:7" ht="15" customHeight="1" x14ac:dyDescent="0.3">
      <c r="C49" s="604" t="s">
        <v>1086</v>
      </c>
      <c r="D49" s="605" t="s">
        <v>767</v>
      </c>
      <c r="E49" s="605" t="s">
        <v>768</v>
      </c>
      <c r="F49" s="605" t="s">
        <v>946</v>
      </c>
      <c r="G49" s="605" t="s">
        <v>769</v>
      </c>
    </row>
    <row r="50" spans="3:7" ht="43.5" customHeight="1" thickBot="1" x14ac:dyDescent="0.35">
      <c r="C50" s="600"/>
      <c r="D50" s="603"/>
      <c r="E50" s="603"/>
      <c r="F50" s="603"/>
      <c r="G50" s="603"/>
    </row>
    <row r="51" spans="3:7" ht="15" customHeight="1" x14ac:dyDescent="0.3">
      <c r="C51" s="612" t="s">
        <v>1087</v>
      </c>
      <c r="D51" s="605" t="s">
        <v>770</v>
      </c>
      <c r="E51" s="605" t="s">
        <v>771</v>
      </c>
      <c r="F51" s="605" t="s">
        <v>1004</v>
      </c>
      <c r="G51" s="605" t="s">
        <v>772</v>
      </c>
    </row>
    <row r="52" spans="3:7" ht="47.25" customHeight="1" thickBot="1" x14ac:dyDescent="0.35">
      <c r="C52" s="613"/>
      <c r="D52" s="603"/>
      <c r="E52" s="603"/>
      <c r="F52" s="603"/>
      <c r="G52" s="603"/>
    </row>
    <row r="53" spans="3:7" ht="15" customHeight="1" x14ac:dyDescent="0.3">
      <c r="C53" s="604" t="s">
        <v>1088</v>
      </c>
      <c r="D53" s="605" t="s">
        <v>773</v>
      </c>
      <c r="E53" s="605" t="s">
        <v>774</v>
      </c>
      <c r="F53" s="605" t="s">
        <v>1098</v>
      </c>
      <c r="G53" s="605" t="s">
        <v>775</v>
      </c>
    </row>
    <row r="54" spans="3:7" ht="49.5" customHeight="1" thickBot="1" x14ac:dyDescent="0.35">
      <c r="C54" s="599"/>
      <c r="D54" s="603"/>
      <c r="E54" s="603"/>
      <c r="F54" s="603"/>
      <c r="G54" s="603"/>
    </row>
    <row r="55" spans="3:7" ht="42.5" thickBot="1" x14ac:dyDescent="0.35">
      <c r="C55" s="599"/>
      <c r="D55" s="421" t="s">
        <v>776</v>
      </c>
      <c r="E55" s="421" t="s">
        <v>777</v>
      </c>
      <c r="F55" s="421" t="s">
        <v>1005</v>
      </c>
      <c r="G55" s="421" t="s">
        <v>778</v>
      </c>
    </row>
    <row r="56" spans="3:7" ht="32" thickBot="1" x14ac:dyDescent="0.35">
      <c r="C56" s="600"/>
      <c r="D56" s="421" t="s">
        <v>779</v>
      </c>
      <c r="E56" s="421" t="s">
        <v>780</v>
      </c>
      <c r="F56" s="421" t="s">
        <v>1006</v>
      </c>
      <c r="G56" s="421" t="s">
        <v>781</v>
      </c>
    </row>
    <row r="57" spans="3:7" x14ac:dyDescent="0.3">
      <c r="C57" s="604" t="s">
        <v>1089</v>
      </c>
      <c r="D57" s="605" t="s">
        <v>782</v>
      </c>
      <c r="E57" s="605" t="s">
        <v>783</v>
      </c>
      <c r="F57" s="605" t="s">
        <v>808</v>
      </c>
      <c r="G57" s="605" t="s">
        <v>784</v>
      </c>
    </row>
    <row r="58" spans="3:7" ht="14.5" thickBot="1" x14ac:dyDescent="0.35">
      <c r="C58" s="599"/>
      <c r="D58" s="603"/>
      <c r="E58" s="603"/>
      <c r="F58" s="603"/>
      <c r="G58" s="603"/>
    </row>
    <row r="59" spans="3:7" ht="42.5" thickBot="1" x14ac:dyDescent="0.35">
      <c r="C59" s="599"/>
      <c r="D59" s="421" t="s">
        <v>785</v>
      </c>
      <c r="E59" s="421" t="s">
        <v>786</v>
      </c>
      <c r="F59" s="421" t="s">
        <v>1099</v>
      </c>
      <c r="G59" s="421" t="s">
        <v>787</v>
      </c>
    </row>
    <row r="60" spans="3:7" ht="21.5" thickBot="1" x14ac:dyDescent="0.35">
      <c r="C60" s="600"/>
      <c r="D60" s="421" t="s">
        <v>788</v>
      </c>
      <c r="E60" s="421" t="s">
        <v>786</v>
      </c>
      <c r="F60" s="421" t="s">
        <v>1007</v>
      </c>
      <c r="G60" s="421" t="s">
        <v>789</v>
      </c>
    </row>
    <row r="61" spans="3:7" x14ac:dyDescent="0.3">
      <c r="C61" s="604" t="s">
        <v>1100</v>
      </c>
      <c r="D61" s="605" t="s">
        <v>790</v>
      </c>
      <c r="E61" s="605" t="s">
        <v>791</v>
      </c>
      <c r="F61" s="605" t="s">
        <v>1008</v>
      </c>
      <c r="G61" s="605" t="s">
        <v>792</v>
      </c>
    </row>
    <row r="62" spans="3:7" x14ac:dyDescent="0.3">
      <c r="C62" s="599"/>
      <c r="D62" s="602"/>
      <c r="E62" s="602"/>
      <c r="F62" s="602"/>
      <c r="G62" s="602"/>
    </row>
    <row r="63" spans="3:7" x14ac:dyDescent="0.3">
      <c r="C63" s="599"/>
      <c r="D63" s="602"/>
      <c r="E63" s="602"/>
      <c r="F63" s="602"/>
      <c r="G63" s="602"/>
    </row>
    <row r="64" spans="3:7" ht="14.5" thickBot="1" x14ac:dyDescent="0.35">
      <c r="C64" s="600"/>
      <c r="D64" s="603"/>
      <c r="E64" s="603"/>
      <c r="F64" s="603"/>
      <c r="G64" s="603"/>
    </row>
    <row r="65" spans="3:7" x14ac:dyDescent="0.3">
      <c r="C65" s="604" t="s">
        <v>1090</v>
      </c>
      <c r="D65" s="605" t="s">
        <v>793</v>
      </c>
      <c r="E65" s="605" t="s">
        <v>794</v>
      </c>
      <c r="F65" s="605" t="s">
        <v>1005</v>
      </c>
      <c r="G65" s="605" t="s">
        <v>795</v>
      </c>
    </row>
    <row r="66" spans="3:7" ht="14.5" thickBot="1" x14ac:dyDescent="0.35">
      <c r="C66" s="599"/>
      <c r="D66" s="603"/>
      <c r="E66" s="603"/>
      <c r="F66" s="603"/>
      <c r="G66" s="603"/>
    </row>
    <row r="67" spans="3:7" ht="21.5" thickBot="1" x14ac:dyDescent="0.35">
      <c r="C67" s="600"/>
      <c r="D67" s="421" t="s">
        <v>796</v>
      </c>
      <c r="E67" s="421" t="s">
        <v>797</v>
      </c>
      <c r="F67" s="421" t="s">
        <v>1005</v>
      </c>
      <c r="G67" s="421" t="s">
        <v>798</v>
      </c>
    </row>
    <row r="68" spans="3:7" ht="21.5" thickBot="1" x14ac:dyDescent="0.35">
      <c r="C68" s="604" t="s">
        <v>1091</v>
      </c>
      <c r="D68" s="421" t="s">
        <v>799</v>
      </c>
      <c r="E68" s="421" t="s">
        <v>800</v>
      </c>
      <c r="F68" s="421" t="s">
        <v>1005</v>
      </c>
      <c r="G68" s="421" t="s">
        <v>801</v>
      </c>
    </row>
    <row r="69" spans="3:7" ht="21.5" thickBot="1" x14ac:dyDescent="0.35">
      <c r="C69" s="599"/>
      <c r="D69" s="421" t="s">
        <v>802</v>
      </c>
      <c r="E69" s="421" t="s">
        <v>800</v>
      </c>
      <c r="F69" s="421" t="s">
        <v>1005</v>
      </c>
      <c r="G69" s="421" t="s">
        <v>805</v>
      </c>
    </row>
    <row r="70" spans="3:7" ht="21.5" thickBot="1" x14ac:dyDescent="0.35">
      <c r="C70" s="600"/>
      <c r="D70" s="421" t="s">
        <v>803</v>
      </c>
      <c r="E70" s="421" t="s">
        <v>800</v>
      </c>
      <c r="F70" s="421" t="s">
        <v>1005</v>
      </c>
      <c r="G70" s="421" t="s">
        <v>804</v>
      </c>
    </row>
  </sheetData>
  <mergeCells count="75">
    <mergeCell ref="C68:C70"/>
    <mergeCell ref="C6:G6"/>
    <mergeCell ref="C65:C67"/>
    <mergeCell ref="D65:D66"/>
    <mergeCell ref="E65:E66"/>
    <mergeCell ref="F65:F66"/>
    <mergeCell ref="C57:C60"/>
    <mergeCell ref="D57:D58"/>
    <mergeCell ref="E57:E58"/>
    <mergeCell ref="F57:F58"/>
    <mergeCell ref="C51:C52"/>
    <mergeCell ref="D51:D52"/>
    <mergeCell ref="E51:E52"/>
    <mergeCell ref="F51:F52"/>
    <mergeCell ref="D45:D46"/>
    <mergeCell ref="E45:E46"/>
    <mergeCell ref="G65:G66"/>
    <mergeCell ref="C61:C64"/>
    <mergeCell ref="D61:D64"/>
    <mergeCell ref="E61:E64"/>
    <mergeCell ref="F61:F64"/>
    <mergeCell ref="G61:G64"/>
    <mergeCell ref="G57:G58"/>
    <mergeCell ref="C53:C56"/>
    <mergeCell ref="D53:D54"/>
    <mergeCell ref="E53:E54"/>
    <mergeCell ref="F53:F54"/>
    <mergeCell ref="G53:G54"/>
    <mergeCell ref="G51:G52"/>
    <mergeCell ref="C49:C50"/>
    <mergeCell ref="D49:D50"/>
    <mergeCell ref="E49:E50"/>
    <mergeCell ref="F49:F50"/>
    <mergeCell ref="G49:G50"/>
    <mergeCell ref="F45:F46"/>
    <mergeCell ref="G45:G46"/>
    <mergeCell ref="C47:C48"/>
    <mergeCell ref="D47:D48"/>
    <mergeCell ref="E47:E48"/>
    <mergeCell ref="F47:F48"/>
    <mergeCell ref="G47:G48"/>
    <mergeCell ref="C32:C33"/>
    <mergeCell ref="C34:C35"/>
    <mergeCell ref="C36:C37"/>
    <mergeCell ref="C38:C44"/>
    <mergeCell ref="C45:C46"/>
    <mergeCell ref="C26:C31"/>
    <mergeCell ref="D26:D27"/>
    <mergeCell ref="E26:E27"/>
    <mergeCell ref="F26:F27"/>
    <mergeCell ref="G26:G27"/>
    <mergeCell ref="C24:C25"/>
    <mergeCell ref="D24:D25"/>
    <mergeCell ref="F24:F25"/>
    <mergeCell ref="G24:G25"/>
    <mergeCell ref="E24:E25"/>
    <mergeCell ref="G20:G21"/>
    <mergeCell ref="C22:C23"/>
    <mergeCell ref="D22:D23"/>
    <mergeCell ref="F22:F23"/>
    <mergeCell ref="G22:G23"/>
    <mergeCell ref="E22:E23"/>
    <mergeCell ref="C15:C19"/>
    <mergeCell ref="C20:C21"/>
    <mergeCell ref="D20:D21"/>
    <mergeCell ref="E20:E21"/>
    <mergeCell ref="F20:F21"/>
    <mergeCell ref="C3:H3"/>
    <mergeCell ref="C4:H4"/>
    <mergeCell ref="C5:H5"/>
    <mergeCell ref="C8:C14"/>
    <mergeCell ref="D8:D10"/>
    <mergeCell ref="E8:E10"/>
    <mergeCell ref="F8:F10"/>
    <mergeCell ref="G8:G10"/>
  </mergeCells>
  <pageMargins left="0.25" right="0.25" top="0.17" bottom="0.17" header="0.17" footer="0.17"/>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E29"/>
  <sheetViews>
    <sheetView topLeftCell="A23" workbookViewId="0">
      <selection activeCell="D25" sqref="B1:D29"/>
    </sheetView>
  </sheetViews>
  <sheetFormatPr defaultRowHeight="14.5" x14ac:dyDescent="0.35"/>
  <cols>
    <col min="1" max="1" width="1.26953125" customWidth="1"/>
    <col min="2" max="2" width="2" customWidth="1"/>
    <col min="3" max="3" width="43" customWidth="1"/>
    <col min="4" max="4" width="74.26953125" customWidth="1"/>
    <col min="5" max="5" width="2.453125" customWidth="1"/>
    <col min="6" max="6" width="1.453125" customWidth="1"/>
  </cols>
  <sheetData>
    <row r="1" spans="2:5" ht="15" thickBot="1" x14ac:dyDescent="0.4"/>
    <row r="2" spans="2:5" ht="15" thickBot="1" x14ac:dyDescent="0.4">
      <c r="B2" s="90"/>
      <c r="C2" s="68"/>
      <c r="D2" s="68"/>
      <c r="E2" s="69"/>
    </row>
    <row r="3" spans="2:5" ht="18" thickBot="1" x14ac:dyDescent="0.4">
      <c r="B3" s="91"/>
      <c r="C3" s="615" t="s">
        <v>222</v>
      </c>
      <c r="D3" s="616"/>
      <c r="E3" s="92"/>
    </row>
    <row r="4" spans="2:5" x14ac:dyDescent="0.35">
      <c r="B4" s="91"/>
      <c r="C4" s="93"/>
      <c r="D4" s="93"/>
      <c r="E4" s="92"/>
    </row>
    <row r="5" spans="2:5" ht="15" thickBot="1" x14ac:dyDescent="0.4">
      <c r="B5" s="91"/>
      <c r="C5" s="94" t="s">
        <v>261</v>
      </c>
      <c r="D5" s="93"/>
      <c r="E5" s="92"/>
    </row>
    <row r="6" spans="2:5" ht="15" thickBot="1" x14ac:dyDescent="0.4">
      <c r="B6" s="91"/>
      <c r="C6" s="104" t="s">
        <v>223</v>
      </c>
      <c r="D6" s="105" t="s">
        <v>224</v>
      </c>
      <c r="E6" s="92"/>
    </row>
    <row r="7" spans="2:5" ht="168.5" thickBot="1" x14ac:dyDescent="0.4">
      <c r="B7" s="91"/>
      <c r="C7" s="95" t="s">
        <v>265</v>
      </c>
      <c r="D7" s="96" t="s">
        <v>1102</v>
      </c>
      <c r="E7" s="92"/>
    </row>
    <row r="8" spans="2:5" ht="56.5" thickBot="1" x14ac:dyDescent="0.4">
      <c r="B8" s="91"/>
      <c r="C8" s="97" t="s">
        <v>266</v>
      </c>
      <c r="D8" s="98" t="s">
        <v>947</v>
      </c>
      <c r="E8" s="92"/>
    </row>
    <row r="9" spans="2:5" ht="140.5" thickBot="1" x14ac:dyDescent="0.4">
      <c r="B9" s="91"/>
      <c r="C9" s="99" t="s">
        <v>225</v>
      </c>
      <c r="D9" s="100" t="s">
        <v>948</v>
      </c>
      <c r="E9" s="92"/>
    </row>
    <row r="10" spans="2:5" ht="210.5" thickBot="1" x14ac:dyDescent="0.4">
      <c r="B10" s="91"/>
      <c r="C10" s="95" t="s">
        <v>238</v>
      </c>
      <c r="D10" s="96" t="s">
        <v>1103</v>
      </c>
      <c r="E10" s="92"/>
    </row>
    <row r="11" spans="2:5" x14ac:dyDescent="0.35">
      <c r="B11" s="91"/>
      <c r="C11" s="93"/>
      <c r="D11" s="93"/>
      <c r="E11" s="92"/>
    </row>
    <row r="12" spans="2:5" ht="15" thickBot="1" x14ac:dyDescent="0.4">
      <c r="B12" s="91"/>
      <c r="C12" s="617" t="s">
        <v>262</v>
      </c>
      <c r="D12" s="617"/>
      <c r="E12" s="92"/>
    </row>
    <row r="13" spans="2:5" ht="15" thickBot="1" x14ac:dyDescent="0.4">
      <c r="B13" s="91"/>
      <c r="C13" s="106" t="s">
        <v>226</v>
      </c>
      <c r="D13" s="106" t="s">
        <v>224</v>
      </c>
      <c r="E13" s="92"/>
    </row>
    <row r="14" spans="2:5" ht="15" thickBot="1" x14ac:dyDescent="0.4">
      <c r="B14" s="91"/>
      <c r="C14" s="614" t="s">
        <v>263</v>
      </c>
      <c r="D14" s="614"/>
      <c r="E14" s="92"/>
    </row>
    <row r="15" spans="2:5" ht="98.5" thickBot="1" x14ac:dyDescent="0.4">
      <c r="B15" s="91"/>
      <c r="C15" s="99" t="s">
        <v>267</v>
      </c>
      <c r="D15" s="99" t="s">
        <v>949</v>
      </c>
      <c r="E15" s="92"/>
    </row>
    <row r="16" spans="2:5" ht="84.5" thickBot="1" x14ac:dyDescent="0.4">
      <c r="B16" s="91"/>
      <c r="C16" s="99" t="s">
        <v>268</v>
      </c>
      <c r="D16" s="99" t="s">
        <v>1104</v>
      </c>
      <c r="E16" s="92"/>
    </row>
    <row r="17" spans="2:5" ht="15" thickBot="1" x14ac:dyDescent="0.4">
      <c r="B17" s="91"/>
      <c r="C17" s="614" t="s">
        <v>264</v>
      </c>
      <c r="D17" s="614"/>
      <c r="E17" s="92"/>
    </row>
    <row r="18" spans="2:5" ht="70.5" thickBot="1" x14ac:dyDescent="0.4">
      <c r="B18" s="91"/>
      <c r="C18" s="99" t="s">
        <v>269</v>
      </c>
      <c r="D18" s="99" t="s">
        <v>950</v>
      </c>
      <c r="E18" s="92"/>
    </row>
    <row r="19" spans="2:5" ht="126.5" thickBot="1" x14ac:dyDescent="0.4">
      <c r="B19" s="91"/>
      <c r="C19" s="99" t="s">
        <v>260</v>
      </c>
      <c r="D19" s="99" t="s">
        <v>1105</v>
      </c>
      <c r="E19" s="92"/>
    </row>
    <row r="20" spans="2:5" ht="15" thickBot="1" x14ac:dyDescent="0.4">
      <c r="B20" s="91"/>
      <c r="C20" s="614" t="s">
        <v>227</v>
      </c>
      <c r="D20" s="614"/>
      <c r="E20" s="92"/>
    </row>
    <row r="21" spans="2:5" ht="56.5" thickBot="1" x14ac:dyDescent="0.4">
      <c r="B21" s="91"/>
      <c r="C21" s="102" t="s">
        <v>228</v>
      </c>
      <c r="D21" s="102" t="s">
        <v>1106</v>
      </c>
      <c r="E21" s="92"/>
    </row>
    <row r="22" spans="2:5" ht="126.5" thickBot="1" x14ac:dyDescent="0.4">
      <c r="B22" s="91"/>
      <c r="C22" s="102" t="s">
        <v>229</v>
      </c>
      <c r="D22" s="102" t="s">
        <v>951</v>
      </c>
      <c r="E22" s="92"/>
    </row>
    <row r="23" spans="2:5" ht="98.5" thickBot="1" x14ac:dyDescent="0.4">
      <c r="B23" s="91"/>
      <c r="C23" s="102" t="s">
        <v>230</v>
      </c>
      <c r="D23" s="102" t="s">
        <v>952</v>
      </c>
      <c r="E23" s="92"/>
    </row>
    <row r="24" spans="2:5" ht="15" thickBot="1" x14ac:dyDescent="0.4">
      <c r="B24" s="91"/>
      <c r="C24" s="614" t="s">
        <v>231</v>
      </c>
      <c r="D24" s="614"/>
      <c r="E24" s="92"/>
    </row>
    <row r="25" spans="2:5" ht="56.5" thickBot="1" x14ac:dyDescent="0.4">
      <c r="B25" s="91"/>
      <c r="C25" s="99" t="s">
        <v>270</v>
      </c>
      <c r="D25" s="99" t="s">
        <v>1107</v>
      </c>
      <c r="E25" s="92"/>
    </row>
    <row r="26" spans="2:5" ht="28.5" thickBot="1" x14ac:dyDescent="0.4">
      <c r="B26" s="91"/>
      <c r="C26" s="99" t="s">
        <v>271</v>
      </c>
      <c r="D26" s="138" t="s">
        <v>686</v>
      </c>
      <c r="E26" s="92"/>
    </row>
    <row r="27" spans="2:5" ht="70.5" thickBot="1" x14ac:dyDescent="0.4">
      <c r="B27" s="91"/>
      <c r="C27" s="99" t="s">
        <v>232</v>
      </c>
      <c r="D27" s="99" t="s">
        <v>953</v>
      </c>
      <c r="E27" s="92"/>
    </row>
    <row r="28" spans="2:5" ht="42.5" thickBot="1" x14ac:dyDescent="0.4">
      <c r="B28" s="91"/>
      <c r="C28" s="99" t="s">
        <v>272</v>
      </c>
      <c r="D28" s="101"/>
      <c r="E28" s="92"/>
    </row>
    <row r="29" spans="2:5" ht="15" thickBot="1" x14ac:dyDescent="0.4">
      <c r="B29" s="121"/>
      <c r="C29" s="103"/>
      <c r="D29" s="103"/>
      <c r="E29" s="122"/>
    </row>
  </sheetData>
  <mergeCells count="6">
    <mergeCell ref="C24:D24"/>
    <mergeCell ref="C3:D3"/>
    <mergeCell ref="C12:D12"/>
    <mergeCell ref="C14:D14"/>
    <mergeCell ref="C17:D17"/>
    <mergeCell ref="C20:D20"/>
  </mergeCells>
  <pageMargins left="0.25" right="0.25" top="0.18" bottom="0.17" header="0.17" footer="0.17"/>
  <pageSetup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S321"/>
  <sheetViews>
    <sheetView showGridLines="0" topLeftCell="A82" zoomScale="80" zoomScaleNormal="80" workbookViewId="0">
      <selection activeCell="B88" sqref="B1:S129"/>
    </sheetView>
  </sheetViews>
  <sheetFormatPr defaultColWidth="9.1796875" defaultRowHeight="14.5" outlineLevelRow="1" x14ac:dyDescent="0.35"/>
  <cols>
    <col min="1" max="1" width="3" style="123" customWidth="1"/>
    <col min="2" max="2" width="28.54296875" style="123" customWidth="1"/>
    <col min="3" max="3" width="50.54296875" style="123" customWidth="1"/>
    <col min="4" max="4" width="34.26953125" style="123" customWidth="1"/>
    <col min="5" max="5" width="32" style="123" customWidth="1"/>
    <col min="6" max="6" width="26.7265625" style="123" customWidth="1"/>
    <col min="7" max="7" width="26.453125" style="123" bestFit="1" customWidth="1"/>
    <col min="8" max="8" width="30" style="123" customWidth="1"/>
    <col min="9" max="9" width="26.1796875" style="123" customWidth="1"/>
    <col min="10" max="10" width="25.81640625" style="123" customWidth="1"/>
    <col min="11" max="11" width="31" style="123" bestFit="1" customWidth="1"/>
    <col min="12" max="12" width="30.26953125" style="123" customWidth="1"/>
    <col min="13" max="13" width="27.1796875" style="123" bestFit="1" customWidth="1"/>
    <col min="14" max="14" width="25" style="123" customWidth="1"/>
    <col min="15" max="15" width="25.81640625" style="123" bestFit="1" customWidth="1"/>
    <col min="16" max="16" width="30.26953125" style="123" customWidth="1"/>
    <col min="17" max="17" width="27.1796875" style="123" bestFit="1" customWidth="1"/>
    <col min="18" max="18" width="24.26953125" style="123" customWidth="1"/>
    <col min="19" max="19" width="23.1796875" style="123" bestFit="1" customWidth="1"/>
    <col min="20" max="20" width="27.7265625" style="123" customWidth="1"/>
    <col min="21" max="16384" width="9.1796875" style="123"/>
  </cols>
  <sheetData>
    <row r="1" spans="2:19" ht="19" thickBot="1" x14ac:dyDescent="0.5">
      <c r="B1" s="316"/>
      <c r="C1" s="316"/>
      <c r="D1" s="316"/>
      <c r="E1" s="316"/>
      <c r="F1" s="316"/>
      <c r="G1" s="316"/>
      <c r="H1" s="316"/>
      <c r="I1" s="316"/>
      <c r="J1" s="316"/>
      <c r="K1" s="316"/>
      <c r="L1" s="316"/>
      <c r="M1" s="316"/>
      <c r="N1" s="316"/>
      <c r="O1" s="316"/>
      <c r="P1" s="316"/>
      <c r="Q1" s="316"/>
      <c r="R1" s="316"/>
      <c r="S1" s="316"/>
    </row>
    <row r="2" spans="2:19" ht="18.5" x14ac:dyDescent="0.45">
      <c r="B2" s="317"/>
      <c r="C2" s="704"/>
      <c r="D2" s="704"/>
      <c r="E2" s="704"/>
      <c r="F2" s="704"/>
      <c r="G2" s="704"/>
      <c r="H2" s="318"/>
      <c r="I2" s="318"/>
      <c r="J2" s="318"/>
      <c r="K2" s="318"/>
      <c r="L2" s="318"/>
      <c r="M2" s="318"/>
      <c r="N2" s="318"/>
      <c r="O2" s="318"/>
      <c r="P2" s="318"/>
      <c r="Q2" s="318"/>
      <c r="R2" s="318"/>
      <c r="S2" s="319"/>
    </row>
    <row r="3" spans="2:19" ht="18.5" x14ac:dyDescent="0.45">
      <c r="B3" s="320"/>
      <c r="C3" s="710" t="s">
        <v>251</v>
      </c>
      <c r="D3" s="711"/>
      <c r="E3" s="711"/>
      <c r="F3" s="711"/>
      <c r="G3" s="712"/>
      <c r="H3" s="321"/>
      <c r="I3" s="321"/>
      <c r="J3" s="321"/>
      <c r="K3" s="321"/>
      <c r="L3" s="321"/>
      <c r="M3" s="321"/>
      <c r="N3" s="321"/>
      <c r="O3" s="321"/>
      <c r="P3" s="321"/>
      <c r="Q3" s="321"/>
      <c r="R3" s="321"/>
      <c r="S3" s="322"/>
    </row>
    <row r="4" spans="2:19" ht="18.5" x14ac:dyDescent="0.45">
      <c r="B4" s="320"/>
      <c r="C4" s="323"/>
      <c r="D4" s="323"/>
      <c r="E4" s="323"/>
      <c r="F4" s="323"/>
      <c r="G4" s="323"/>
      <c r="H4" s="321"/>
      <c r="I4" s="321"/>
      <c r="J4" s="321"/>
      <c r="K4" s="321"/>
      <c r="L4" s="321"/>
      <c r="M4" s="321"/>
      <c r="N4" s="321"/>
      <c r="O4" s="321"/>
      <c r="P4" s="321"/>
      <c r="Q4" s="321"/>
      <c r="R4" s="321"/>
      <c r="S4" s="322"/>
    </row>
    <row r="5" spans="2:19" ht="19" thickBot="1" x14ac:dyDescent="0.5">
      <c r="B5" s="324"/>
      <c r="C5" s="321"/>
      <c r="D5" s="321"/>
      <c r="E5" s="321"/>
      <c r="F5" s="321"/>
      <c r="G5" s="321"/>
      <c r="H5" s="321"/>
      <c r="I5" s="321"/>
      <c r="J5" s="321"/>
      <c r="K5" s="321"/>
      <c r="L5" s="321"/>
      <c r="M5" s="321"/>
      <c r="N5" s="321"/>
      <c r="O5" s="321"/>
      <c r="P5" s="321"/>
      <c r="Q5" s="321"/>
      <c r="R5" s="321"/>
      <c r="S5" s="322"/>
    </row>
    <row r="6" spans="2:19" ht="34.5" customHeight="1" thickBot="1" x14ac:dyDescent="0.4">
      <c r="B6" s="705" t="s">
        <v>1053</v>
      </c>
      <c r="C6" s="706"/>
      <c r="D6" s="706"/>
      <c r="E6" s="706"/>
      <c r="F6" s="706"/>
      <c r="G6" s="706"/>
      <c r="H6" s="325"/>
      <c r="I6" s="325"/>
      <c r="J6" s="325"/>
      <c r="K6" s="325"/>
      <c r="L6" s="325"/>
      <c r="M6" s="325"/>
      <c r="N6" s="325"/>
      <c r="O6" s="325"/>
      <c r="P6" s="325"/>
      <c r="Q6" s="325"/>
      <c r="R6" s="325"/>
      <c r="S6" s="326"/>
    </row>
    <row r="7" spans="2:19" ht="15.75" customHeight="1" x14ac:dyDescent="0.35">
      <c r="B7" s="705" t="s">
        <v>1054</v>
      </c>
      <c r="C7" s="707"/>
      <c r="D7" s="707"/>
      <c r="E7" s="707"/>
      <c r="F7" s="707"/>
      <c r="G7" s="707"/>
      <c r="H7" s="325"/>
      <c r="I7" s="325"/>
      <c r="J7" s="325"/>
      <c r="K7" s="325"/>
      <c r="L7" s="325"/>
      <c r="M7" s="325"/>
      <c r="N7" s="325"/>
      <c r="O7" s="325"/>
      <c r="P7" s="325"/>
      <c r="Q7" s="325"/>
      <c r="R7" s="325"/>
      <c r="S7" s="326"/>
    </row>
    <row r="8" spans="2:19" ht="21.75" customHeight="1" thickBot="1" x14ac:dyDescent="0.4">
      <c r="B8" s="708" t="s">
        <v>203</v>
      </c>
      <c r="C8" s="709"/>
      <c r="D8" s="709"/>
      <c r="E8" s="709"/>
      <c r="F8" s="709"/>
      <c r="G8" s="709"/>
      <c r="H8" s="327"/>
      <c r="I8" s="327"/>
      <c r="J8" s="327"/>
      <c r="K8" s="327"/>
      <c r="L8" s="327"/>
      <c r="M8" s="327"/>
      <c r="N8" s="327"/>
      <c r="O8" s="327"/>
      <c r="P8" s="327"/>
      <c r="Q8" s="327"/>
      <c r="R8" s="327"/>
      <c r="S8" s="328"/>
    </row>
    <row r="9" spans="2:19" ht="18.5" x14ac:dyDescent="0.45">
      <c r="B9" s="316"/>
      <c r="C9" s="316"/>
      <c r="D9" s="316"/>
      <c r="E9" s="316"/>
      <c r="F9" s="316"/>
      <c r="G9" s="316"/>
      <c r="H9" s="316"/>
      <c r="I9" s="316"/>
      <c r="J9" s="316"/>
      <c r="K9" s="316"/>
      <c r="L9" s="316"/>
      <c r="M9" s="316"/>
      <c r="N9" s="316"/>
      <c r="O9" s="316"/>
      <c r="P9" s="316"/>
      <c r="Q9" s="316"/>
      <c r="R9" s="316"/>
      <c r="S9" s="316"/>
    </row>
    <row r="10" spans="2:19" ht="18.5" x14ac:dyDescent="0.45">
      <c r="B10" s="618" t="s">
        <v>276</v>
      </c>
      <c r="C10" s="618"/>
      <c r="D10" s="316"/>
      <c r="E10" s="316"/>
      <c r="F10" s="316"/>
      <c r="G10" s="316"/>
      <c r="H10" s="316"/>
      <c r="I10" s="316"/>
      <c r="J10" s="316"/>
      <c r="K10" s="316"/>
      <c r="L10" s="316"/>
      <c r="M10" s="316"/>
      <c r="N10" s="316"/>
      <c r="O10" s="316"/>
      <c r="P10" s="316"/>
      <c r="Q10" s="316"/>
      <c r="R10" s="316"/>
      <c r="S10" s="316"/>
    </row>
    <row r="11" spans="2:19" ht="19" thickBot="1" x14ac:dyDescent="0.5">
      <c r="B11" s="316"/>
      <c r="C11" s="316"/>
      <c r="D11" s="316"/>
      <c r="E11" s="316"/>
      <c r="F11" s="316"/>
      <c r="G11" s="316"/>
      <c r="H11" s="316"/>
      <c r="I11" s="316"/>
      <c r="J11" s="316"/>
      <c r="K11" s="316"/>
      <c r="L11" s="316"/>
      <c r="M11" s="316"/>
      <c r="N11" s="316"/>
      <c r="O11" s="316"/>
      <c r="P11" s="316"/>
      <c r="Q11" s="316"/>
      <c r="R11" s="316"/>
      <c r="S11" s="316"/>
    </row>
    <row r="12" spans="2:19" ht="15" customHeight="1" thickBot="1" x14ac:dyDescent="0.5">
      <c r="B12" s="329" t="s">
        <v>277</v>
      </c>
      <c r="C12" s="330" t="s">
        <v>958</v>
      </c>
      <c r="D12" s="316"/>
      <c r="E12" s="316"/>
      <c r="F12" s="316"/>
      <c r="G12" s="316"/>
      <c r="H12" s="316"/>
      <c r="I12" s="316"/>
      <c r="J12" s="316"/>
      <c r="K12" s="316"/>
      <c r="L12" s="316"/>
      <c r="M12" s="316"/>
      <c r="N12" s="316"/>
      <c r="O12" s="316"/>
      <c r="P12" s="316"/>
      <c r="Q12" s="316"/>
      <c r="R12" s="316"/>
      <c r="S12" s="316"/>
    </row>
    <row r="13" spans="2:19" ht="41.25" customHeight="1" thickBot="1" x14ac:dyDescent="0.5">
      <c r="B13" s="329" t="s">
        <v>241</v>
      </c>
      <c r="C13" s="331" t="s">
        <v>975</v>
      </c>
      <c r="D13" s="316"/>
      <c r="E13" s="316"/>
      <c r="F13" s="316"/>
      <c r="G13" s="316"/>
      <c r="H13" s="316"/>
      <c r="I13" s="316"/>
      <c r="J13" s="316"/>
      <c r="K13" s="316"/>
      <c r="L13" s="316"/>
      <c r="M13" s="316"/>
      <c r="N13" s="316"/>
      <c r="O13" s="316"/>
      <c r="P13" s="316"/>
      <c r="Q13" s="316"/>
      <c r="R13" s="316"/>
      <c r="S13" s="316"/>
    </row>
    <row r="14" spans="2:19" ht="15.75" customHeight="1" thickBot="1" x14ac:dyDescent="0.5">
      <c r="B14" s="329" t="s">
        <v>622</v>
      </c>
      <c r="C14" s="330" t="s">
        <v>563</v>
      </c>
      <c r="D14" s="316"/>
      <c r="E14" s="316"/>
      <c r="F14" s="316"/>
      <c r="G14" s="316"/>
      <c r="H14" s="316"/>
      <c r="I14" s="316"/>
      <c r="J14" s="316"/>
      <c r="K14" s="316"/>
      <c r="L14" s="316"/>
      <c r="M14" s="316"/>
      <c r="N14" s="316"/>
      <c r="O14" s="316"/>
      <c r="P14" s="316"/>
      <c r="Q14" s="316"/>
      <c r="R14" s="316"/>
      <c r="S14" s="316"/>
    </row>
    <row r="15" spans="2:19" ht="15.75" customHeight="1" thickBot="1" x14ac:dyDescent="0.5">
      <c r="B15" s="329" t="s">
        <v>278</v>
      </c>
      <c r="C15" s="330" t="s">
        <v>813</v>
      </c>
      <c r="D15" s="316"/>
      <c r="E15" s="316"/>
      <c r="F15" s="316"/>
      <c r="G15" s="316"/>
      <c r="H15" s="316"/>
      <c r="I15" s="316"/>
      <c r="J15" s="316"/>
      <c r="K15" s="316"/>
      <c r="L15" s="316"/>
      <c r="M15" s="316"/>
      <c r="N15" s="316"/>
      <c r="O15" s="316"/>
      <c r="P15" s="316"/>
      <c r="Q15" s="316"/>
      <c r="R15" s="316"/>
      <c r="S15" s="316"/>
    </row>
    <row r="16" spans="2:19" ht="19" thickBot="1" x14ac:dyDescent="0.5">
      <c r="B16" s="329" t="s">
        <v>279</v>
      </c>
      <c r="C16" s="330" t="s">
        <v>976</v>
      </c>
      <c r="D16" s="316"/>
      <c r="E16" s="316"/>
      <c r="F16" s="316"/>
      <c r="G16" s="316"/>
      <c r="H16" s="316"/>
      <c r="I16" s="316"/>
      <c r="J16" s="316"/>
      <c r="K16" s="316"/>
      <c r="L16" s="316"/>
      <c r="M16" s="316"/>
      <c r="N16" s="316"/>
      <c r="O16" s="316"/>
      <c r="P16" s="316"/>
      <c r="Q16" s="316"/>
      <c r="R16" s="316"/>
      <c r="S16" s="316"/>
    </row>
    <row r="17" spans="2:19" ht="19" thickBot="1" x14ac:dyDescent="0.5">
      <c r="B17" s="329" t="s">
        <v>280</v>
      </c>
      <c r="C17" s="330" t="s">
        <v>977</v>
      </c>
      <c r="D17" s="316"/>
      <c r="E17" s="316"/>
      <c r="F17" s="316"/>
      <c r="G17" s="316"/>
      <c r="H17" s="316"/>
      <c r="I17" s="316"/>
      <c r="J17" s="316"/>
      <c r="K17" s="316"/>
      <c r="L17" s="316"/>
      <c r="M17" s="316"/>
      <c r="N17" s="316"/>
      <c r="O17" s="316"/>
      <c r="P17" s="316"/>
      <c r="Q17" s="316"/>
      <c r="R17" s="316"/>
      <c r="S17" s="316"/>
    </row>
    <row r="18" spans="2:19" ht="19" thickBot="1" x14ac:dyDescent="0.5">
      <c r="B18" s="316"/>
      <c r="C18" s="316"/>
      <c r="D18" s="316"/>
      <c r="E18" s="316"/>
      <c r="F18" s="316"/>
      <c r="G18" s="316"/>
      <c r="H18" s="316"/>
      <c r="I18" s="316"/>
      <c r="J18" s="316"/>
      <c r="K18" s="316"/>
      <c r="L18" s="316"/>
      <c r="M18" s="316"/>
      <c r="N18" s="316"/>
      <c r="O18" s="316"/>
      <c r="P18" s="316"/>
      <c r="Q18" s="316"/>
      <c r="R18" s="316"/>
      <c r="S18" s="316"/>
    </row>
    <row r="19" spans="2:19" ht="19" thickBot="1" x14ac:dyDescent="0.5">
      <c r="B19" s="316"/>
      <c r="C19" s="316"/>
      <c r="D19" s="619" t="s">
        <v>281</v>
      </c>
      <c r="E19" s="620"/>
      <c r="F19" s="620"/>
      <c r="G19" s="621"/>
      <c r="H19" s="619" t="s">
        <v>282</v>
      </c>
      <c r="I19" s="620"/>
      <c r="J19" s="620"/>
      <c r="K19" s="621"/>
      <c r="L19" s="619" t="s">
        <v>812</v>
      </c>
      <c r="M19" s="620"/>
      <c r="N19" s="620"/>
      <c r="O19" s="621"/>
      <c r="P19" s="619" t="s">
        <v>284</v>
      </c>
      <c r="Q19" s="620"/>
      <c r="R19" s="620"/>
      <c r="S19" s="621"/>
    </row>
    <row r="20" spans="2:19" ht="45" customHeight="1" thickBot="1" x14ac:dyDescent="0.5">
      <c r="B20" s="622" t="s">
        <v>285</v>
      </c>
      <c r="C20" s="625" t="s">
        <v>1055</v>
      </c>
      <c r="D20" s="332"/>
      <c r="E20" s="333" t="s">
        <v>286</v>
      </c>
      <c r="F20" s="334" t="s">
        <v>287</v>
      </c>
      <c r="G20" s="335" t="s">
        <v>288</v>
      </c>
      <c r="H20" s="332"/>
      <c r="I20" s="333" t="s">
        <v>286</v>
      </c>
      <c r="J20" s="334" t="s">
        <v>287</v>
      </c>
      <c r="K20" s="335" t="s">
        <v>288</v>
      </c>
      <c r="L20" s="332"/>
      <c r="M20" s="333" t="s">
        <v>286</v>
      </c>
      <c r="N20" s="334" t="s">
        <v>287</v>
      </c>
      <c r="O20" s="335" t="s">
        <v>288</v>
      </c>
      <c r="P20" s="332"/>
      <c r="Q20" s="333" t="s">
        <v>286</v>
      </c>
      <c r="R20" s="334" t="s">
        <v>287</v>
      </c>
      <c r="S20" s="335" t="s">
        <v>288</v>
      </c>
    </row>
    <row r="21" spans="2:19" ht="40.5" customHeight="1" x14ac:dyDescent="0.35">
      <c r="B21" s="623"/>
      <c r="C21" s="626"/>
      <c r="D21" s="336" t="s">
        <v>289</v>
      </c>
      <c r="E21" s="337">
        <v>0</v>
      </c>
      <c r="F21" s="338">
        <v>0</v>
      </c>
      <c r="G21" s="339">
        <v>0</v>
      </c>
      <c r="H21" s="340" t="s">
        <v>289</v>
      </c>
      <c r="I21" s="341">
        <v>5344</v>
      </c>
      <c r="J21" s="341">
        <v>2004</v>
      </c>
      <c r="K21" s="342">
        <v>3340</v>
      </c>
      <c r="L21" s="336" t="s">
        <v>289</v>
      </c>
      <c r="M21" s="343"/>
      <c r="N21" s="341">
        <v>754</v>
      </c>
      <c r="O21" s="342">
        <v>618</v>
      </c>
      <c r="P21" s="336" t="s">
        <v>289</v>
      </c>
      <c r="Q21" s="343"/>
      <c r="R21" s="341"/>
      <c r="S21" s="342"/>
    </row>
    <row r="22" spans="2:19" ht="39.75" customHeight="1" x14ac:dyDescent="0.35">
      <c r="B22" s="623"/>
      <c r="C22" s="626"/>
      <c r="D22" s="344" t="s">
        <v>290</v>
      </c>
      <c r="E22" s="345">
        <v>0</v>
      </c>
      <c r="F22" s="345">
        <v>0</v>
      </c>
      <c r="G22" s="346">
        <v>0</v>
      </c>
      <c r="H22" s="347" t="s">
        <v>290</v>
      </c>
      <c r="I22" s="348">
        <v>0.33</v>
      </c>
      <c r="J22" s="348">
        <v>0.33</v>
      </c>
      <c r="K22" s="349">
        <v>0.33</v>
      </c>
      <c r="L22" s="344" t="s">
        <v>290</v>
      </c>
      <c r="M22" s="348"/>
      <c r="N22" s="348">
        <v>0.39</v>
      </c>
      <c r="O22" s="349">
        <v>0.52</v>
      </c>
      <c r="P22" s="344" t="s">
        <v>290</v>
      </c>
      <c r="Q22" s="348"/>
      <c r="R22" s="348"/>
      <c r="S22" s="349"/>
    </row>
    <row r="23" spans="2:19" ht="37.5" customHeight="1" x14ac:dyDescent="0.35">
      <c r="B23" s="624"/>
      <c r="C23" s="627"/>
      <c r="D23" s="344" t="s">
        <v>291</v>
      </c>
      <c r="E23" s="345">
        <v>0</v>
      </c>
      <c r="F23" s="345">
        <v>0</v>
      </c>
      <c r="G23" s="346">
        <v>0</v>
      </c>
      <c r="H23" s="347" t="s">
        <v>291</v>
      </c>
      <c r="I23" s="348">
        <v>0.25</v>
      </c>
      <c r="J23" s="348">
        <v>0.25</v>
      </c>
      <c r="K23" s="349">
        <v>0.25</v>
      </c>
      <c r="L23" s="344" t="s">
        <v>291</v>
      </c>
      <c r="M23" s="348"/>
      <c r="N23" s="348">
        <v>0.3</v>
      </c>
      <c r="O23" s="349">
        <v>0.43</v>
      </c>
      <c r="P23" s="344" t="s">
        <v>291</v>
      </c>
      <c r="Q23" s="348"/>
      <c r="R23" s="348"/>
      <c r="S23" s="349"/>
    </row>
    <row r="24" spans="2:19" ht="19" thickBot="1" x14ac:dyDescent="0.5">
      <c r="B24" s="350"/>
      <c r="C24" s="350"/>
      <c r="D24" s="316"/>
      <c r="E24" s="316"/>
      <c r="F24" s="316"/>
      <c r="G24" s="316"/>
      <c r="H24" s="316"/>
      <c r="I24" s="316"/>
      <c r="J24" s="316"/>
      <c r="K24" s="316"/>
      <c r="L24" s="316"/>
      <c r="M24" s="316"/>
      <c r="N24" s="316"/>
      <c r="O24" s="316"/>
      <c r="P24" s="316"/>
      <c r="Q24" s="351"/>
      <c r="R24" s="351"/>
      <c r="S24" s="351"/>
    </row>
    <row r="25" spans="2:19" ht="30" customHeight="1" thickBot="1" x14ac:dyDescent="0.5">
      <c r="B25" s="350"/>
      <c r="C25" s="350"/>
      <c r="D25" s="619" t="s">
        <v>281</v>
      </c>
      <c r="E25" s="620"/>
      <c r="F25" s="620"/>
      <c r="G25" s="621"/>
      <c r="H25" s="619" t="s">
        <v>282</v>
      </c>
      <c r="I25" s="620"/>
      <c r="J25" s="620"/>
      <c r="K25" s="621"/>
      <c r="L25" s="619" t="s">
        <v>283</v>
      </c>
      <c r="M25" s="620"/>
      <c r="N25" s="620"/>
      <c r="O25" s="621"/>
      <c r="P25" s="619" t="s">
        <v>284</v>
      </c>
      <c r="Q25" s="620"/>
      <c r="R25" s="620"/>
      <c r="S25" s="621"/>
    </row>
    <row r="26" spans="2:19" ht="47.25" customHeight="1" x14ac:dyDescent="0.35">
      <c r="B26" s="622" t="s">
        <v>292</v>
      </c>
      <c r="C26" s="622" t="s">
        <v>1056</v>
      </c>
      <c r="D26" s="628" t="s">
        <v>293</v>
      </c>
      <c r="E26" s="629"/>
      <c r="F26" s="352" t="s">
        <v>294</v>
      </c>
      <c r="G26" s="353" t="s">
        <v>295</v>
      </c>
      <c r="H26" s="628" t="s">
        <v>293</v>
      </c>
      <c r="I26" s="629"/>
      <c r="J26" s="352" t="s">
        <v>294</v>
      </c>
      <c r="K26" s="353" t="s">
        <v>295</v>
      </c>
      <c r="L26" s="628" t="s">
        <v>293</v>
      </c>
      <c r="M26" s="629"/>
      <c r="N26" s="352" t="s">
        <v>294</v>
      </c>
      <c r="O26" s="353" t="s">
        <v>295</v>
      </c>
      <c r="P26" s="628" t="s">
        <v>293</v>
      </c>
      <c r="Q26" s="629"/>
      <c r="R26" s="352" t="s">
        <v>294</v>
      </c>
      <c r="S26" s="353" t="s">
        <v>295</v>
      </c>
    </row>
    <row r="27" spans="2:19" ht="51" customHeight="1" x14ac:dyDescent="0.45">
      <c r="B27" s="623"/>
      <c r="C27" s="623"/>
      <c r="D27" s="354" t="s">
        <v>289</v>
      </c>
      <c r="E27" s="355"/>
      <c r="F27" s="644"/>
      <c r="G27" s="646"/>
      <c r="H27" s="354" t="s">
        <v>289</v>
      </c>
      <c r="I27" s="356"/>
      <c r="J27" s="630"/>
      <c r="K27" s="632"/>
      <c r="L27" s="354" t="s">
        <v>289</v>
      </c>
      <c r="M27" s="356"/>
      <c r="N27" s="630"/>
      <c r="O27" s="632"/>
      <c r="P27" s="354" t="s">
        <v>289</v>
      </c>
      <c r="Q27" s="356"/>
      <c r="R27" s="630"/>
      <c r="S27" s="632"/>
    </row>
    <row r="28" spans="2:19" ht="51" customHeight="1" x14ac:dyDescent="0.35">
      <c r="B28" s="624"/>
      <c r="C28" s="624"/>
      <c r="D28" s="357" t="s">
        <v>296</v>
      </c>
      <c r="E28" s="358"/>
      <c r="F28" s="645"/>
      <c r="G28" s="647"/>
      <c r="H28" s="357" t="s">
        <v>296</v>
      </c>
      <c r="I28" s="359"/>
      <c r="J28" s="631"/>
      <c r="K28" s="633"/>
      <c r="L28" s="357" t="s">
        <v>296</v>
      </c>
      <c r="M28" s="359"/>
      <c r="N28" s="631"/>
      <c r="O28" s="633"/>
      <c r="P28" s="357" t="s">
        <v>296</v>
      </c>
      <c r="Q28" s="359"/>
      <c r="R28" s="631"/>
      <c r="S28" s="633"/>
    </row>
    <row r="29" spans="2:19" ht="54" customHeight="1" x14ac:dyDescent="0.35">
      <c r="B29" s="634" t="s">
        <v>297</v>
      </c>
      <c r="C29" s="637" t="s">
        <v>298</v>
      </c>
      <c r="D29" s="360" t="s">
        <v>299</v>
      </c>
      <c r="E29" s="361" t="s">
        <v>280</v>
      </c>
      <c r="F29" s="361" t="s">
        <v>300</v>
      </c>
      <c r="G29" s="362" t="s">
        <v>301</v>
      </c>
      <c r="H29" s="360" t="s">
        <v>299</v>
      </c>
      <c r="I29" s="361" t="s">
        <v>280</v>
      </c>
      <c r="J29" s="361" t="s">
        <v>300</v>
      </c>
      <c r="K29" s="362" t="s">
        <v>301</v>
      </c>
      <c r="L29" s="360" t="s">
        <v>299</v>
      </c>
      <c r="M29" s="361" t="s">
        <v>280</v>
      </c>
      <c r="N29" s="361" t="s">
        <v>300</v>
      </c>
      <c r="O29" s="362" t="s">
        <v>301</v>
      </c>
      <c r="P29" s="360" t="s">
        <v>299</v>
      </c>
      <c r="Q29" s="361" t="s">
        <v>280</v>
      </c>
      <c r="R29" s="361" t="s">
        <v>300</v>
      </c>
      <c r="S29" s="362" t="s">
        <v>301</v>
      </c>
    </row>
    <row r="30" spans="2:19" ht="27" customHeight="1" x14ac:dyDescent="0.35">
      <c r="B30" s="635"/>
      <c r="C30" s="638"/>
      <c r="D30" s="363">
        <v>0</v>
      </c>
      <c r="E30" s="337" t="s">
        <v>438</v>
      </c>
      <c r="F30" s="337" t="s">
        <v>449</v>
      </c>
      <c r="G30" s="364" t="s">
        <v>500</v>
      </c>
      <c r="H30" s="343">
        <v>24</v>
      </c>
      <c r="I30" s="365" t="s">
        <v>438</v>
      </c>
      <c r="J30" s="343" t="s">
        <v>449</v>
      </c>
      <c r="K30" s="366" t="s">
        <v>503</v>
      </c>
      <c r="L30" s="343"/>
      <c r="M30" s="365"/>
      <c r="N30" s="343"/>
      <c r="O30" s="366"/>
      <c r="P30" s="343"/>
      <c r="Q30" s="365"/>
      <c r="R30" s="343"/>
      <c r="S30" s="366"/>
    </row>
    <row r="31" spans="2:19" ht="36.75" hidden="1" customHeight="1" outlineLevel="1" x14ac:dyDescent="0.35">
      <c r="B31" s="635"/>
      <c r="C31" s="638"/>
      <c r="D31" s="360" t="s">
        <v>299</v>
      </c>
      <c r="E31" s="361" t="s">
        <v>280</v>
      </c>
      <c r="F31" s="361" t="s">
        <v>300</v>
      </c>
      <c r="G31" s="362" t="s">
        <v>301</v>
      </c>
      <c r="H31" s="360" t="s">
        <v>299</v>
      </c>
      <c r="I31" s="361" t="s">
        <v>280</v>
      </c>
      <c r="J31" s="361" t="s">
        <v>300</v>
      </c>
      <c r="K31" s="362" t="s">
        <v>301</v>
      </c>
      <c r="L31" s="360" t="s">
        <v>299</v>
      </c>
      <c r="M31" s="361" t="s">
        <v>280</v>
      </c>
      <c r="N31" s="361" t="s">
        <v>300</v>
      </c>
      <c r="O31" s="362" t="s">
        <v>301</v>
      </c>
      <c r="P31" s="360" t="s">
        <v>299</v>
      </c>
      <c r="Q31" s="361" t="s">
        <v>280</v>
      </c>
      <c r="R31" s="361" t="s">
        <v>300</v>
      </c>
      <c r="S31" s="362" t="s">
        <v>301</v>
      </c>
    </row>
    <row r="32" spans="2:19" ht="30" hidden="1" customHeight="1" outlineLevel="1" x14ac:dyDescent="0.35">
      <c r="B32" s="635"/>
      <c r="C32" s="638"/>
      <c r="D32" s="363"/>
      <c r="E32" s="337"/>
      <c r="F32" s="337"/>
      <c r="G32" s="364"/>
      <c r="H32" s="343"/>
      <c r="I32" s="365"/>
      <c r="J32" s="343"/>
      <c r="K32" s="366"/>
      <c r="L32" s="343"/>
      <c r="M32" s="365"/>
      <c r="N32" s="343"/>
      <c r="O32" s="366"/>
      <c r="P32" s="343"/>
      <c r="Q32" s="365"/>
      <c r="R32" s="343"/>
      <c r="S32" s="366"/>
    </row>
    <row r="33" spans="2:19" ht="36" hidden="1" customHeight="1" outlineLevel="1" x14ac:dyDescent="0.35">
      <c r="B33" s="635"/>
      <c r="C33" s="638"/>
      <c r="D33" s="360" t="s">
        <v>299</v>
      </c>
      <c r="E33" s="361" t="s">
        <v>280</v>
      </c>
      <c r="F33" s="361" t="s">
        <v>300</v>
      </c>
      <c r="G33" s="362" t="s">
        <v>301</v>
      </c>
      <c r="H33" s="360" t="s">
        <v>299</v>
      </c>
      <c r="I33" s="361" t="s">
        <v>280</v>
      </c>
      <c r="J33" s="361" t="s">
        <v>300</v>
      </c>
      <c r="K33" s="362" t="s">
        <v>301</v>
      </c>
      <c r="L33" s="360" t="s">
        <v>299</v>
      </c>
      <c r="M33" s="361" t="s">
        <v>280</v>
      </c>
      <c r="N33" s="361" t="s">
        <v>300</v>
      </c>
      <c r="O33" s="362" t="s">
        <v>301</v>
      </c>
      <c r="P33" s="360" t="s">
        <v>299</v>
      </c>
      <c r="Q33" s="361" t="s">
        <v>280</v>
      </c>
      <c r="R33" s="361" t="s">
        <v>300</v>
      </c>
      <c r="S33" s="362" t="s">
        <v>301</v>
      </c>
    </row>
    <row r="34" spans="2:19" ht="30" hidden="1" customHeight="1" outlineLevel="1" x14ac:dyDescent="0.35">
      <c r="B34" s="635"/>
      <c r="C34" s="638"/>
      <c r="D34" s="363"/>
      <c r="E34" s="337"/>
      <c r="F34" s="337"/>
      <c r="G34" s="364"/>
      <c r="H34" s="343"/>
      <c r="I34" s="365"/>
      <c r="J34" s="343"/>
      <c r="K34" s="366"/>
      <c r="L34" s="343"/>
      <c r="M34" s="365"/>
      <c r="N34" s="343"/>
      <c r="O34" s="366"/>
      <c r="P34" s="343"/>
      <c r="Q34" s="365"/>
      <c r="R34" s="343"/>
      <c r="S34" s="366"/>
    </row>
    <row r="35" spans="2:19" ht="39" hidden="1" customHeight="1" outlineLevel="1" x14ac:dyDescent="0.35">
      <c r="B35" s="635"/>
      <c r="C35" s="638"/>
      <c r="D35" s="360" t="s">
        <v>299</v>
      </c>
      <c r="E35" s="361" t="s">
        <v>280</v>
      </c>
      <c r="F35" s="361" t="s">
        <v>300</v>
      </c>
      <c r="G35" s="362" t="s">
        <v>301</v>
      </c>
      <c r="H35" s="360" t="s">
        <v>299</v>
      </c>
      <c r="I35" s="361" t="s">
        <v>280</v>
      </c>
      <c r="J35" s="361" t="s">
        <v>300</v>
      </c>
      <c r="K35" s="362" t="s">
        <v>301</v>
      </c>
      <c r="L35" s="360" t="s">
        <v>299</v>
      </c>
      <c r="M35" s="361" t="s">
        <v>280</v>
      </c>
      <c r="N35" s="361" t="s">
        <v>300</v>
      </c>
      <c r="O35" s="362" t="s">
        <v>301</v>
      </c>
      <c r="P35" s="360" t="s">
        <v>299</v>
      </c>
      <c r="Q35" s="361" t="s">
        <v>280</v>
      </c>
      <c r="R35" s="361" t="s">
        <v>300</v>
      </c>
      <c r="S35" s="362" t="s">
        <v>301</v>
      </c>
    </row>
    <row r="36" spans="2:19" ht="30" hidden="1" customHeight="1" outlineLevel="1" x14ac:dyDescent="0.35">
      <c r="B36" s="635"/>
      <c r="C36" s="638"/>
      <c r="D36" s="363"/>
      <c r="E36" s="337"/>
      <c r="F36" s="337"/>
      <c r="G36" s="364"/>
      <c r="H36" s="343"/>
      <c r="I36" s="365"/>
      <c r="J36" s="343"/>
      <c r="K36" s="366"/>
      <c r="L36" s="343"/>
      <c r="M36" s="365"/>
      <c r="N36" s="343"/>
      <c r="O36" s="366"/>
      <c r="P36" s="343"/>
      <c r="Q36" s="365"/>
      <c r="R36" s="343"/>
      <c r="S36" s="366"/>
    </row>
    <row r="37" spans="2:19" ht="36.75" hidden="1" customHeight="1" outlineLevel="1" x14ac:dyDescent="0.35">
      <c r="B37" s="635"/>
      <c r="C37" s="638"/>
      <c r="D37" s="360" t="s">
        <v>299</v>
      </c>
      <c r="E37" s="361" t="s">
        <v>280</v>
      </c>
      <c r="F37" s="361" t="s">
        <v>300</v>
      </c>
      <c r="G37" s="362" t="s">
        <v>301</v>
      </c>
      <c r="H37" s="360" t="s">
        <v>299</v>
      </c>
      <c r="I37" s="361" t="s">
        <v>280</v>
      </c>
      <c r="J37" s="361" t="s">
        <v>300</v>
      </c>
      <c r="K37" s="362" t="s">
        <v>301</v>
      </c>
      <c r="L37" s="360" t="s">
        <v>299</v>
      </c>
      <c r="M37" s="361" t="s">
        <v>280</v>
      </c>
      <c r="N37" s="361" t="s">
        <v>300</v>
      </c>
      <c r="O37" s="362" t="s">
        <v>301</v>
      </c>
      <c r="P37" s="360" t="s">
        <v>299</v>
      </c>
      <c r="Q37" s="361" t="s">
        <v>280</v>
      </c>
      <c r="R37" s="361" t="s">
        <v>300</v>
      </c>
      <c r="S37" s="362" t="s">
        <v>301</v>
      </c>
    </row>
    <row r="38" spans="2:19" ht="3.75" customHeight="1" outlineLevel="1" x14ac:dyDescent="0.35">
      <c r="B38" s="636"/>
      <c r="C38" s="639"/>
      <c r="D38" s="363"/>
      <c r="E38" s="337"/>
      <c r="F38" s="337"/>
      <c r="G38" s="364"/>
      <c r="H38" s="343"/>
      <c r="I38" s="365"/>
      <c r="J38" s="343"/>
      <c r="K38" s="366"/>
      <c r="L38" s="343"/>
      <c r="M38" s="365"/>
      <c r="N38" s="343"/>
      <c r="O38" s="366"/>
      <c r="P38" s="343"/>
      <c r="Q38" s="365"/>
      <c r="R38" s="343"/>
      <c r="S38" s="366"/>
    </row>
    <row r="39" spans="2:19" ht="30" customHeight="1" x14ac:dyDescent="0.35">
      <c r="B39" s="634" t="s">
        <v>302</v>
      </c>
      <c r="C39" s="634" t="s">
        <v>1057</v>
      </c>
      <c r="D39" s="361" t="s">
        <v>303</v>
      </c>
      <c r="E39" s="361" t="s">
        <v>304</v>
      </c>
      <c r="F39" s="334" t="s">
        <v>305</v>
      </c>
      <c r="G39" s="367"/>
      <c r="H39" s="361" t="s">
        <v>303</v>
      </c>
      <c r="I39" s="361" t="s">
        <v>304</v>
      </c>
      <c r="J39" s="334" t="s">
        <v>305</v>
      </c>
      <c r="K39" s="368"/>
      <c r="L39" s="361" t="s">
        <v>303</v>
      </c>
      <c r="M39" s="361" t="s">
        <v>304</v>
      </c>
      <c r="N39" s="334" t="s">
        <v>305</v>
      </c>
      <c r="O39" s="368"/>
      <c r="P39" s="361" t="s">
        <v>303</v>
      </c>
      <c r="Q39" s="361" t="s">
        <v>304</v>
      </c>
      <c r="R39" s="334" t="s">
        <v>305</v>
      </c>
      <c r="S39" s="368"/>
    </row>
    <row r="40" spans="2:19" ht="30" customHeight="1" x14ac:dyDescent="0.35">
      <c r="B40" s="635"/>
      <c r="C40" s="635"/>
      <c r="D40" s="640"/>
      <c r="E40" s="640"/>
      <c r="F40" s="334" t="s">
        <v>306</v>
      </c>
      <c r="G40" s="369"/>
      <c r="H40" s="642"/>
      <c r="I40" s="642"/>
      <c r="J40" s="334" t="s">
        <v>306</v>
      </c>
      <c r="K40" s="370"/>
      <c r="L40" s="642"/>
      <c r="M40" s="642"/>
      <c r="N40" s="334" t="s">
        <v>306</v>
      </c>
      <c r="O40" s="370"/>
      <c r="P40" s="642"/>
      <c r="Q40" s="642"/>
      <c r="R40" s="334" t="s">
        <v>306</v>
      </c>
      <c r="S40" s="370"/>
    </row>
    <row r="41" spans="2:19" ht="30" customHeight="1" x14ac:dyDescent="0.35">
      <c r="B41" s="635"/>
      <c r="C41" s="635"/>
      <c r="D41" s="641"/>
      <c r="E41" s="641"/>
      <c r="F41" s="334" t="s">
        <v>307</v>
      </c>
      <c r="G41" s="364"/>
      <c r="H41" s="643"/>
      <c r="I41" s="643"/>
      <c r="J41" s="334" t="s">
        <v>307</v>
      </c>
      <c r="K41" s="366"/>
      <c r="L41" s="643"/>
      <c r="M41" s="643"/>
      <c r="N41" s="334" t="s">
        <v>307</v>
      </c>
      <c r="O41" s="366"/>
      <c r="P41" s="643"/>
      <c r="Q41" s="643"/>
      <c r="R41" s="334" t="s">
        <v>307</v>
      </c>
      <c r="S41" s="366"/>
    </row>
    <row r="42" spans="2:19" ht="30" customHeight="1" outlineLevel="1" x14ac:dyDescent="0.35">
      <c r="B42" s="635"/>
      <c r="C42" s="635"/>
      <c r="D42" s="361" t="s">
        <v>303</v>
      </c>
      <c r="E42" s="361" t="s">
        <v>304</v>
      </c>
      <c r="F42" s="334" t="s">
        <v>305</v>
      </c>
      <c r="G42" s="367"/>
      <c r="H42" s="361" t="s">
        <v>303</v>
      </c>
      <c r="I42" s="361" t="s">
        <v>304</v>
      </c>
      <c r="J42" s="334" t="s">
        <v>305</v>
      </c>
      <c r="K42" s="368"/>
      <c r="L42" s="361" t="s">
        <v>303</v>
      </c>
      <c r="M42" s="361" t="s">
        <v>304</v>
      </c>
      <c r="N42" s="334" t="s">
        <v>305</v>
      </c>
      <c r="O42" s="368"/>
      <c r="P42" s="361" t="s">
        <v>303</v>
      </c>
      <c r="Q42" s="361" t="s">
        <v>304</v>
      </c>
      <c r="R42" s="334" t="s">
        <v>305</v>
      </c>
      <c r="S42" s="368"/>
    </row>
    <row r="43" spans="2:19" ht="30" customHeight="1" outlineLevel="1" x14ac:dyDescent="0.35">
      <c r="B43" s="635"/>
      <c r="C43" s="635"/>
      <c r="D43" s="640"/>
      <c r="E43" s="640"/>
      <c r="F43" s="334" t="s">
        <v>306</v>
      </c>
      <c r="G43" s="369"/>
      <c r="H43" s="642"/>
      <c r="I43" s="642"/>
      <c r="J43" s="334" t="s">
        <v>306</v>
      </c>
      <c r="K43" s="370"/>
      <c r="L43" s="642"/>
      <c r="M43" s="642"/>
      <c r="N43" s="334" t="s">
        <v>306</v>
      </c>
      <c r="O43" s="370"/>
      <c r="P43" s="642"/>
      <c r="Q43" s="642"/>
      <c r="R43" s="334" t="s">
        <v>306</v>
      </c>
      <c r="S43" s="370"/>
    </row>
    <row r="44" spans="2:19" ht="30" customHeight="1" outlineLevel="1" x14ac:dyDescent="0.35">
      <c r="B44" s="635"/>
      <c r="C44" s="635"/>
      <c r="D44" s="641"/>
      <c r="E44" s="641"/>
      <c r="F44" s="334" t="s">
        <v>307</v>
      </c>
      <c r="G44" s="364"/>
      <c r="H44" s="643"/>
      <c r="I44" s="643"/>
      <c r="J44" s="334" t="s">
        <v>307</v>
      </c>
      <c r="K44" s="366"/>
      <c r="L44" s="643"/>
      <c r="M44" s="643"/>
      <c r="N44" s="334" t="s">
        <v>307</v>
      </c>
      <c r="O44" s="366"/>
      <c r="P44" s="643"/>
      <c r="Q44" s="643"/>
      <c r="R44" s="334" t="s">
        <v>307</v>
      </c>
      <c r="S44" s="366"/>
    </row>
    <row r="45" spans="2:19" ht="30" customHeight="1" outlineLevel="1" x14ac:dyDescent="0.35">
      <c r="B45" s="635"/>
      <c r="C45" s="635"/>
      <c r="D45" s="361" t="s">
        <v>303</v>
      </c>
      <c r="E45" s="361" t="s">
        <v>304</v>
      </c>
      <c r="F45" s="334" t="s">
        <v>305</v>
      </c>
      <c r="G45" s="367"/>
      <c r="H45" s="361" t="s">
        <v>303</v>
      </c>
      <c r="I45" s="361" t="s">
        <v>304</v>
      </c>
      <c r="J45" s="334" t="s">
        <v>305</v>
      </c>
      <c r="K45" s="368"/>
      <c r="L45" s="361" t="s">
        <v>303</v>
      </c>
      <c r="M45" s="361" t="s">
        <v>304</v>
      </c>
      <c r="N45" s="334" t="s">
        <v>305</v>
      </c>
      <c r="O45" s="368"/>
      <c r="P45" s="361" t="s">
        <v>303</v>
      </c>
      <c r="Q45" s="361" t="s">
        <v>304</v>
      </c>
      <c r="R45" s="334" t="s">
        <v>305</v>
      </c>
      <c r="S45" s="368"/>
    </row>
    <row r="46" spans="2:19" ht="30" customHeight="1" outlineLevel="1" x14ac:dyDescent="0.35">
      <c r="B46" s="635"/>
      <c r="C46" s="635"/>
      <c r="D46" s="640"/>
      <c r="E46" s="640"/>
      <c r="F46" s="334" t="s">
        <v>306</v>
      </c>
      <c r="G46" s="369"/>
      <c r="H46" s="642"/>
      <c r="I46" s="642"/>
      <c r="J46" s="334" t="s">
        <v>306</v>
      </c>
      <c r="K46" s="370"/>
      <c r="L46" s="642"/>
      <c r="M46" s="642"/>
      <c r="N46" s="334" t="s">
        <v>306</v>
      </c>
      <c r="O46" s="370"/>
      <c r="P46" s="642"/>
      <c r="Q46" s="642"/>
      <c r="R46" s="334" t="s">
        <v>306</v>
      </c>
      <c r="S46" s="370"/>
    </row>
    <row r="47" spans="2:19" ht="30" customHeight="1" outlineLevel="1" x14ac:dyDescent="0.35">
      <c r="B47" s="635"/>
      <c r="C47" s="635"/>
      <c r="D47" s="641"/>
      <c r="E47" s="641"/>
      <c r="F47" s="334" t="s">
        <v>307</v>
      </c>
      <c r="G47" s="364"/>
      <c r="H47" s="643"/>
      <c r="I47" s="643"/>
      <c r="J47" s="334" t="s">
        <v>307</v>
      </c>
      <c r="K47" s="366"/>
      <c r="L47" s="643"/>
      <c r="M47" s="643"/>
      <c r="N47" s="334" t="s">
        <v>307</v>
      </c>
      <c r="O47" s="366"/>
      <c r="P47" s="643"/>
      <c r="Q47" s="643"/>
      <c r="R47" s="334" t="s">
        <v>307</v>
      </c>
      <c r="S47" s="366"/>
    </row>
    <row r="48" spans="2:19" ht="30" customHeight="1" outlineLevel="1" x14ac:dyDescent="0.35">
      <c r="B48" s="635"/>
      <c r="C48" s="635"/>
      <c r="D48" s="361" t="s">
        <v>303</v>
      </c>
      <c r="E48" s="361" t="s">
        <v>304</v>
      </c>
      <c r="F48" s="334" t="s">
        <v>305</v>
      </c>
      <c r="G48" s="367"/>
      <c r="H48" s="361" t="s">
        <v>303</v>
      </c>
      <c r="I48" s="361" t="s">
        <v>304</v>
      </c>
      <c r="J48" s="334" t="s">
        <v>305</v>
      </c>
      <c r="K48" s="368"/>
      <c r="L48" s="361" t="s">
        <v>303</v>
      </c>
      <c r="M48" s="361" t="s">
        <v>304</v>
      </c>
      <c r="N48" s="334" t="s">
        <v>305</v>
      </c>
      <c r="O48" s="368"/>
      <c r="P48" s="361" t="s">
        <v>303</v>
      </c>
      <c r="Q48" s="361" t="s">
        <v>304</v>
      </c>
      <c r="R48" s="334" t="s">
        <v>305</v>
      </c>
      <c r="S48" s="368"/>
    </row>
    <row r="49" spans="2:19" ht="30" customHeight="1" outlineLevel="1" x14ac:dyDescent="0.35">
      <c r="B49" s="635"/>
      <c r="C49" s="635"/>
      <c r="D49" s="640"/>
      <c r="E49" s="640"/>
      <c r="F49" s="334" t="s">
        <v>306</v>
      </c>
      <c r="G49" s="369"/>
      <c r="H49" s="642"/>
      <c r="I49" s="642"/>
      <c r="J49" s="334" t="s">
        <v>306</v>
      </c>
      <c r="K49" s="370"/>
      <c r="L49" s="642"/>
      <c r="M49" s="642"/>
      <c r="N49" s="334" t="s">
        <v>306</v>
      </c>
      <c r="O49" s="370"/>
      <c r="P49" s="642"/>
      <c r="Q49" s="642"/>
      <c r="R49" s="334" t="s">
        <v>306</v>
      </c>
      <c r="S49" s="370"/>
    </row>
    <row r="50" spans="2:19" ht="30" customHeight="1" outlineLevel="1" x14ac:dyDescent="0.35">
      <c r="B50" s="636"/>
      <c r="C50" s="636"/>
      <c r="D50" s="641"/>
      <c r="E50" s="641"/>
      <c r="F50" s="334" t="s">
        <v>307</v>
      </c>
      <c r="G50" s="364"/>
      <c r="H50" s="643"/>
      <c r="I50" s="643"/>
      <c r="J50" s="334" t="s">
        <v>307</v>
      </c>
      <c r="K50" s="366"/>
      <c r="L50" s="643"/>
      <c r="M50" s="643"/>
      <c r="N50" s="334" t="s">
        <v>307</v>
      </c>
      <c r="O50" s="366"/>
      <c r="P50" s="643"/>
      <c r="Q50" s="643"/>
      <c r="R50" s="334" t="s">
        <v>307</v>
      </c>
      <c r="S50" s="366"/>
    </row>
    <row r="51" spans="2:19" ht="30" customHeight="1" thickBot="1" x14ac:dyDescent="0.5">
      <c r="B51" s="316"/>
      <c r="C51" s="371"/>
      <c r="D51" s="372"/>
      <c r="E51" s="316"/>
      <c r="F51" s="316"/>
      <c r="G51" s="316"/>
      <c r="H51" s="316"/>
      <c r="I51" s="316"/>
      <c r="J51" s="316"/>
      <c r="K51" s="316"/>
      <c r="L51" s="316"/>
      <c r="M51" s="316"/>
      <c r="N51" s="316"/>
      <c r="O51" s="316"/>
      <c r="P51" s="316"/>
      <c r="Q51" s="316"/>
      <c r="R51" s="316"/>
      <c r="S51" s="316"/>
    </row>
    <row r="52" spans="2:19" ht="30" customHeight="1" thickBot="1" x14ac:dyDescent="0.5">
      <c r="B52" s="316"/>
      <c r="C52" s="316"/>
      <c r="D52" s="619" t="s">
        <v>281</v>
      </c>
      <c r="E52" s="620"/>
      <c r="F52" s="620"/>
      <c r="G52" s="621"/>
      <c r="H52" s="619" t="s">
        <v>282</v>
      </c>
      <c r="I52" s="620"/>
      <c r="J52" s="620"/>
      <c r="K52" s="621"/>
      <c r="L52" s="619" t="s">
        <v>283</v>
      </c>
      <c r="M52" s="620"/>
      <c r="N52" s="620"/>
      <c r="O52" s="621"/>
      <c r="P52" s="619" t="s">
        <v>284</v>
      </c>
      <c r="Q52" s="620"/>
      <c r="R52" s="620"/>
      <c r="S52" s="621"/>
    </row>
    <row r="53" spans="2:19" ht="30" customHeight="1" x14ac:dyDescent="0.35">
      <c r="B53" s="622" t="s">
        <v>308</v>
      </c>
      <c r="C53" s="622" t="s">
        <v>309</v>
      </c>
      <c r="D53" s="652" t="s">
        <v>310</v>
      </c>
      <c r="E53" s="653"/>
      <c r="F53" s="373" t="s">
        <v>280</v>
      </c>
      <c r="G53" s="374" t="s">
        <v>311</v>
      </c>
      <c r="H53" s="652" t="s">
        <v>310</v>
      </c>
      <c r="I53" s="653"/>
      <c r="J53" s="373" t="s">
        <v>280</v>
      </c>
      <c r="K53" s="374" t="s">
        <v>311</v>
      </c>
      <c r="L53" s="652" t="s">
        <v>310</v>
      </c>
      <c r="M53" s="653"/>
      <c r="N53" s="373" t="s">
        <v>280</v>
      </c>
      <c r="O53" s="374" t="s">
        <v>311</v>
      </c>
      <c r="P53" s="652" t="s">
        <v>310</v>
      </c>
      <c r="Q53" s="653"/>
      <c r="R53" s="373" t="s">
        <v>280</v>
      </c>
      <c r="S53" s="374" t="s">
        <v>311</v>
      </c>
    </row>
    <row r="54" spans="2:19" ht="45" customHeight="1" x14ac:dyDescent="0.45">
      <c r="B54" s="623"/>
      <c r="C54" s="623"/>
      <c r="D54" s="354" t="s">
        <v>289</v>
      </c>
      <c r="E54" s="355">
        <v>0</v>
      </c>
      <c r="F54" s="644" t="s">
        <v>243</v>
      </c>
      <c r="G54" s="646" t="s">
        <v>473</v>
      </c>
      <c r="H54" s="354" t="s">
        <v>289</v>
      </c>
      <c r="I54" s="356">
        <v>12</v>
      </c>
      <c r="J54" s="630" t="s">
        <v>243</v>
      </c>
      <c r="K54" s="632" t="s">
        <v>465</v>
      </c>
      <c r="L54" s="354" t="s">
        <v>289</v>
      </c>
      <c r="M54" s="356"/>
      <c r="N54" s="630"/>
      <c r="O54" s="632"/>
      <c r="P54" s="354" t="s">
        <v>289</v>
      </c>
      <c r="Q54" s="356"/>
      <c r="R54" s="630"/>
      <c r="S54" s="632"/>
    </row>
    <row r="55" spans="2:19" ht="45" customHeight="1" x14ac:dyDescent="0.35">
      <c r="B55" s="624"/>
      <c r="C55" s="624"/>
      <c r="D55" s="357" t="s">
        <v>296</v>
      </c>
      <c r="E55" s="358">
        <v>0</v>
      </c>
      <c r="F55" s="645"/>
      <c r="G55" s="647"/>
      <c r="H55" s="357" t="s">
        <v>296</v>
      </c>
      <c r="I55" s="359">
        <v>0.2</v>
      </c>
      <c r="J55" s="631"/>
      <c r="K55" s="633"/>
      <c r="L55" s="357" t="s">
        <v>296</v>
      </c>
      <c r="M55" s="359"/>
      <c r="N55" s="631"/>
      <c r="O55" s="633"/>
      <c r="P55" s="357" t="s">
        <v>296</v>
      </c>
      <c r="Q55" s="359"/>
      <c r="R55" s="631"/>
      <c r="S55" s="633"/>
    </row>
    <row r="56" spans="2:19" ht="30" customHeight="1" x14ac:dyDescent="0.35">
      <c r="B56" s="622" t="s">
        <v>312</v>
      </c>
      <c r="C56" s="648" t="s">
        <v>313</v>
      </c>
      <c r="D56" s="361" t="s">
        <v>314</v>
      </c>
      <c r="E56" s="375" t="s">
        <v>315</v>
      </c>
      <c r="F56" s="650" t="s">
        <v>316</v>
      </c>
      <c r="G56" s="651"/>
      <c r="H56" s="361" t="s">
        <v>314</v>
      </c>
      <c r="I56" s="375" t="s">
        <v>315</v>
      </c>
      <c r="J56" s="650" t="s">
        <v>316</v>
      </c>
      <c r="K56" s="651"/>
      <c r="L56" s="361" t="s">
        <v>314</v>
      </c>
      <c r="M56" s="375" t="s">
        <v>315</v>
      </c>
      <c r="N56" s="650" t="s">
        <v>316</v>
      </c>
      <c r="O56" s="651"/>
      <c r="P56" s="361" t="s">
        <v>314</v>
      </c>
      <c r="Q56" s="375" t="s">
        <v>315</v>
      </c>
      <c r="R56" s="650" t="s">
        <v>316</v>
      </c>
      <c r="S56" s="651"/>
    </row>
    <row r="57" spans="2:19" ht="30" customHeight="1" x14ac:dyDescent="0.35">
      <c r="B57" s="623"/>
      <c r="C57" s="649"/>
      <c r="D57" s="337">
        <v>0</v>
      </c>
      <c r="E57" s="376">
        <v>0</v>
      </c>
      <c r="F57" s="654" t="s">
        <v>427</v>
      </c>
      <c r="G57" s="655"/>
      <c r="H57" s="343">
        <v>300</v>
      </c>
      <c r="I57" s="377">
        <v>0.5</v>
      </c>
      <c r="J57" s="656" t="s">
        <v>427</v>
      </c>
      <c r="K57" s="657"/>
      <c r="L57" s="343">
        <v>147</v>
      </c>
      <c r="M57" s="377">
        <v>1</v>
      </c>
      <c r="N57" s="656" t="s">
        <v>427</v>
      </c>
      <c r="O57" s="657"/>
      <c r="P57" s="343"/>
      <c r="Q57" s="377"/>
      <c r="R57" s="656"/>
      <c r="S57" s="657"/>
    </row>
    <row r="58" spans="2:19" ht="30" customHeight="1" x14ac:dyDescent="0.35">
      <c r="B58" s="623"/>
      <c r="C58" s="648" t="s">
        <v>317</v>
      </c>
      <c r="D58" s="378" t="s">
        <v>316</v>
      </c>
      <c r="E58" s="379" t="s">
        <v>300</v>
      </c>
      <c r="F58" s="361" t="s">
        <v>280</v>
      </c>
      <c r="G58" s="380" t="s">
        <v>311</v>
      </c>
      <c r="H58" s="378" t="s">
        <v>316</v>
      </c>
      <c r="I58" s="379" t="s">
        <v>300</v>
      </c>
      <c r="J58" s="361" t="s">
        <v>280</v>
      </c>
      <c r="K58" s="380" t="s">
        <v>311</v>
      </c>
      <c r="L58" s="378" t="s">
        <v>316</v>
      </c>
      <c r="M58" s="379" t="s">
        <v>300</v>
      </c>
      <c r="N58" s="361" t="s">
        <v>280</v>
      </c>
      <c r="O58" s="380" t="s">
        <v>311</v>
      </c>
      <c r="P58" s="378" t="s">
        <v>316</v>
      </c>
      <c r="Q58" s="379" t="s">
        <v>300</v>
      </c>
      <c r="R58" s="361" t="s">
        <v>280</v>
      </c>
      <c r="S58" s="380" t="s">
        <v>311</v>
      </c>
    </row>
    <row r="59" spans="2:19" ht="30" customHeight="1" x14ac:dyDescent="0.45">
      <c r="B59" s="624"/>
      <c r="C59" s="663"/>
      <c r="D59" s="381" t="s">
        <v>432</v>
      </c>
      <c r="E59" s="382" t="s">
        <v>444</v>
      </c>
      <c r="F59" s="337" t="s">
        <v>243</v>
      </c>
      <c r="G59" s="383" t="s">
        <v>479</v>
      </c>
      <c r="H59" s="384" t="s">
        <v>432</v>
      </c>
      <c r="I59" s="385" t="s">
        <v>444</v>
      </c>
      <c r="J59" s="343" t="s">
        <v>243</v>
      </c>
      <c r="K59" s="386" t="s">
        <v>465</v>
      </c>
      <c r="L59" s="384" t="s">
        <v>432</v>
      </c>
      <c r="M59" s="385" t="s">
        <v>444</v>
      </c>
      <c r="N59" s="343" t="s">
        <v>243</v>
      </c>
      <c r="O59" s="386" t="s">
        <v>479</v>
      </c>
      <c r="P59" s="384"/>
      <c r="Q59" s="385"/>
      <c r="R59" s="343"/>
      <c r="S59" s="386"/>
    </row>
    <row r="60" spans="2:19" ht="30" customHeight="1" thickBot="1" x14ac:dyDescent="0.5">
      <c r="B60" s="350"/>
      <c r="C60" s="387"/>
      <c r="D60" s="372"/>
      <c r="E60" s="316"/>
      <c r="F60" s="316"/>
      <c r="G60" s="316"/>
      <c r="H60" s="316"/>
      <c r="I60" s="316"/>
      <c r="J60" s="316"/>
      <c r="K60" s="316"/>
      <c r="L60" s="316"/>
      <c r="M60" s="316"/>
      <c r="N60" s="316"/>
      <c r="O60" s="316"/>
      <c r="P60" s="316"/>
      <c r="Q60" s="316"/>
      <c r="R60" s="316"/>
      <c r="S60" s="316"/>
    </row>
    <row r="61" spans="2:19" ht="30" customHeight="1" thickBot="1" x14ac:dyDescent="0.5">
      <c r="B61" s="350"/>
      <c r="C61" s="350"/>
      <c r="D61" s="619" t="s">
        <v>281</v>
      </c>
      <c r="E61" s="620"/>
      <c r="F61" s="620"/>
      <c r="G61" s="620"/>
      <c r="H61" s="619" t="s">
        <v>282</v>
      </c>
      <c r="I61" s="620"/>
      <c r="J61" s="620"/>
      <c r="K61" s="621"/>
      <c r="L61" s="620" t="s">
        <v>283</v>
      </c>
      <c r="M61" s="620"/>
      <c r="N61" s="620"/>
      <c r="O61" s="620"/>
      <c r="P61" s="619" t="s">
        <v>284</v>
      </c>
      <c r="Q61" s="620"/>
      <c r="R61" s="620"/>
      <c r="S61" s="621"/>
    </row>
    <row r="62" spans="2:19" ht="30" customHeight="1" x14ac:dyDescent="0.35">
      <c r="B62" s="622" t="s">
        <v>1108</v>
      </c>
      <c r="C62" s="622" t="s">
        <v>318</v>
      </c>
      <c r="D62" s="658" t="s">
        <v>319</v>
      </c>
      <c r="E62" s="659"/>
      <c r="F62" s="652" t="s">
        <v>280</v>
      </c>
      <c r="G62" s="660"/>
      <c r="H62" s="661" t="s">
        <v>319</v>
      </c>
      <c r="I62" s="629"/>
      <c r="J62" s="652" t="s">
        <v>280</v>
      </c>
      <c r="K62" s="662"/>
      <c r="L62" s="661" t="s">
        <v>319</v>
      </c>
      <c r="M62" s="629"/>
      <c r="N62" s="652" t="s">
        <v>280</v>
      </c>
      <c r="O62" s="662"/>
      <c r="P62" s="661" t="s">
        <v>319</v>
      </c>
      <c r="Q62" s="629"/>
      <c r="R62" s="652" t="s">
        <v>280</v>
      </c>
      <c r="S62" s="662"/>
    </row>
    <row r="63" spans="2:19" ht="36.75" customHeight="1" x14ac:dyDescent="0.35">
      <c r="B63" s="624"/>
      <c r="C63" s="624"/>
      <c r="D63" s="670"/>
      <c r="E63" s="671"/>
      <c r="F63" s="654"/>
      <c r="G63" s="672"/>
      <c r="H63" s="666"/>
      <c r="I63" s="667"/>
      <c r="J63" s="656"/>
      <c r="K63" s="657"/>
      <c r="L63" s="666"/>
      <c r="M63" s="667"/>
      <c r="N63" s="656"/>
      <c r="O63" s="657"/>
      <c r="P63" s="666"/>
      <c r="Q63" s="667"/>
      <c r="R63" s="656"/>
      <c r="S63" s="657"/>
    </row>
    <row r="64" spans="2:19" ht="45" customHeight="1" x14ac:dyDescent="0.35">
      <c r="B64" s="634" t="s">
        <v>320</v>
      </c>
      <c r="C64" s="622" t="s">
        <v>623</v>
      </c>
      <c r="D64" s="361" t="s">
        <v>321</v>
      </c>
      <c r="E64" s="361" t="s">
        <v>322</v>
      </c>
      <c r="F64" s="650" t="s">
        <v>323</v>
      </c>
      <c r="G64" s="651"/>
      <c r="H64" s="388" t="s">
        <v>321</v>
      </c>
      <c r="I64" s="361" t="s">
        <v>322</v>
      </c>
      <c r="J64" s="668" t="s">
        <v>323</v>
      </c>
      <c r="K64" s="651"/>
      <c r="L64" s="388" t="s">
        <v>321</v>
      </c>
      <c r="M64" s="361" t="s">
        <v>322</v>
      </c>
      <c r="N64" s="668" t="s">
        <v>323</v>
      </c>
      <c r="O64" s="651"/>
      <c r="P64" s="388" t="s">
        <v>321</v>
      </c>
      <c r="Q64" s="361" t="s">
        <v>322</v>
      </c>
      <c r="R64" s="668" t="s">
        <v>323</v>
      </c>
      <c r="S64" s="651"/>
    </row>
    <row r="65" spans="2:19" ht="34.5" customHeight="1" x14ac:dyDescent="0.35">
      <c r="B65" s="636"/>
      <c r="C65" s="624"/>
      <c r="D65" s="337">
        <v>180</v>
      </c>
      <c r="E65" s="376">
        <v>0.25</v>
      </c>
      <c r="F65" s="669" t="s">
        <v>485</v>
      </c>
      <c r="G65" s="669"/>
      <c r="H65" s="343">
        <v>180</v>
      </c>
      <c r="I65" s="377">
        <v>0.25</v>
      </c>
      <c r="J65" s="664" t="s">
        <v>458</v>
      </c>
      <c r="K65" s="665"/>
      <c r="L65" s="343">
        <v>30</v>
      </c>
      <c r="M65" s="377">
        <v>0.1</v>
      </c>
      <c r="N65" s="664" t="s">
        <v>474</v>
      </c>
      <c r="O65" s="665"/>
      <c r="P65" s="343"/>
      <c r="Q65" s="377"/>
      <c r="R65" s="664"/>
      <c r="S65" s="665"/>
    </row>
    <row r="66" spans="2:19" ht="33.75" customHeight="1" thickBot="1" x14ac:dyDescent="0.5">
      <c r="B66" s="350"/>
      <c r="C66" s="350"/>
      <c r="D66" s="316"/>
      <c r="E66" s="316"/>
      <c r="F66" s="316"/>
      <c r="G66" s="316"/>
      <c r="H66" s="316"/>
      <c r="I66" s="316"/>
      <c r="J66" s="316"/>
      <c r="K66" s="316"/>
      <c r="L66" s="316"/>
      <c r="M66" s="316"/>
      <c r="N66" s="316"/>
      <c r="O66" s="316"/>
      <c r="P66" s="316"/>
      <c r="Q66" s="316"/>
      <c r="R66" s="316"/>
      <c r="S66" s="316"/>
    </row>
    <row r="67" spans="2:19" ht="37.5" customHeight="1" thickBot="1" x14ac:dyDescent="0.5">
      <c r="B67" s="350"/>
      <c r="C67" s="350"/>
      <c r="D67" s="619" t="s">
        <v>281</v>
      </c>
      <c r="E67" s="620"/>
      <c r="F67" s="620"/>
      <c r="G67" s="621"/>
      <c r="H67" s="620" t="s">
        <v>282</v>
      </c>
      <c r="I67" s="620"/>
      <c r="J67" s="620"/>
      <c r="K67" s="621"/>
      <c r="L67" s="620" t="s">
        <v>283</v>
      </c>
      <c r="M67" s="620"/>
      <c r="N67" s="620"/>
      <c r="O67" s="620"/>
      <c r="P67" s="620" t="s">
        <v>282</v>
      </c>
      <c r="Q67" s="620"/>
      <c r="R67" s="620"/>
      <c r="S67" s="621"/>
    </row>
    <row r="68" spans="2:19" ht="37.5" customHeight="1" x14ac:dyDescent="0.35">
      <c r="B68" s="673" t="s">
        <v>324</v>
      </c>
      <c r="C68" s="648" t="s">
        <v>325</v>
      </c>
      <c r="D68" s="389" t="s">
        <v>326</v>
      </c>
      <c r="E68" s="373" t="s">
        <v>327</v>
      </c>
      <c r="F68" s="652" t="s">
        <v>328</v>
      </c>
      <c r="G68" s="662"/>
      <c r="H68" s="389" t="s">
        <v>326</v>
      </c>
      <c r="I68" s="373" t="s">
        <v>327</v>
      </c>
      <c r="J68" s="652" t="s">
        <v>328</v>
      </c>
      <c r="K68" s="662"/>
      <c r="L68" s="389" t="s">
        <v>326</v>
      </c>
      <c r="M68" s="373" t="s">
        <v>327</v>
      </c>
      <c r="N68" s="652" t="s">
        <v>328</v>
      </c>
      <c r="O68" s="662"/>
      <c r="P68" s="389" t="s">
        <v>326</v>
      </c>
      <c r="Q68" s="373" t="s">
        <v>327</v>
      </c>
      <c r="R68" s="652" t="s">
        <v>328</v>
      </c>
      <c r="S68" s="662"/>
    </row>
    <row r="69" spans="2:19" ht="44.25" customHeight="1" x14ac:dyDescent="0.45">
      <c r="B69" s="674"/>
      <c r="C69" s="649"/>
      <c r="D69" s="390" t="s">
        <v>243</v>
      </c>
      <c r="E69" s="363" t="s">
        <v>449</v>
      </c>
      <c r="F69" s="676" t="s">
        <v>481</v>
      </c>
      <c r="G69" s="677"/>
      <c r="H69" s="391" t="s">
        <v>243</v>
      </c>
      <c r="I69" s="365" t="s">
        <v>449</v>
      </c>
      <c r="J69" s="719" t="s">
        <v>459</v>
      </c>
      <c r="K69" s="720"/>
      <c r="L69" s="391" t="s">
        <v>243</v>
      </c>
      <c r="M69" s="365" t="s">
        <v>449</v>
      </c>
      <c r="N69" s="719" t="s">
        <v>475</v>
      </c>
      <c r="O69" s="720"/>
      <c r="P69" s="391"/>
      <c r="Q69" s="365"/>
      <c r="R69" s="719"/>
      <c r="S69" s="720"/>
    </row>
    <row r="70" spans="2:19" ht="45" customHeight="1" x14ac:dyDescent="0.35">
      <c r="B70" s="674"/>
      <c r="C70" s="622" t="s">
        <v>1058</v>
      </c>
      <c r="D70" s="361" t="s">
        <v>280</v>
      </c>
      <c r="E70" s="360" t="s">
        <v>329</v>
      </c>
      <c r="F70" s="650" t="s">
        <v>330</v>
      </c>
      <c r="G70" s="651"/>
      <c r="H70" s="361" t="s">
        <v>280</v>
      </c>
      <c r="I70" s="360" t="s">
        <v>329</v>
      </c>
      <c r="J70" s="650" t="s">
        <v>330</v>
      </c>
      <c r="K70" s="651"/>
      <c r="L70" s="361" t="s">
        <v>280</v>
      </c>
      <c r="M70" s="360" t="s">
        <v>329</v>
      </c>
      <c r="N70" s="650" t="s">
        <v>330</v>
      </c>
      <c r="O70" s="651"/>
      <c r="P70" s="361" t="s">
        <v>280</v>
      </c>
      <c r="Q70" s="360" t="s">
        <v>329</v>
      </c>
      <c r="R70" s="650" t="s">
        <v>330</v>
      </c>
      <c r="S70" s="651"/>
    </row>
    <row r="71" spans="2:19" ht="57" customHeight="1" x14ac:dyDescent="0.35">
      <c r="B71" s="674"/>
      <c r="C71" s="623"/>
      <c r="D71" s="337" t="s">
        <v>438</v>
      </c>
      <c r="E71" s="363" t="s">
        <v>814</v>
      </c>
      <c r="F71" s="654" t="s">
        <v>487</v>
      </c>
      <c r="G71" s="655"/>
      <c r="H71" s="343" t="s">
        <v>438</v>
      </c>
      <c r="I71" s="365" t="s">
        <v>814</v>
      </c>
      <c r="J71" s="656" t="s">
        <v>460</v>
      </c>
      <c r="K71" s="657"/>
      <c r="L71" s="343" t="s">
        <v>243</v>
      </c>
      <c r="M71" s="365" t="s">
        <v>814</v>
      </c>
      <c r="N71" s="656" t="s">
        <v>482</v>
      </c>
      <c r="O71" s="657"/>
      <c r="P71" s="343"/>
      <c r="Q71" s="365"/>
      <c r="R71" s="656"/>
      <c r="S71" s="657"/>
    </row>
    <row r="72" spans="2:19" ht="64.5" customHeight="1" outlineLevel="1" x14ac:dyDescent="0.35">
      <c r="B72" s="674"/>
      <c r="C72" s="623"/>
      <c r="D72" s="337" t="s">
        <v>438</v>
      </c>
      <c r="E72" s="363" t="s">
        <v>1109</v>
      </c>
      <c r="F72" s="654" t="s">
        <v>487</v>
      </c>
      <c r="G72" s="655"/>
      <c r="H72" s="343" t="s">
        <v>438</v>
      </c>
      <c r="I72" s="365" t="s">
        <v>1109</v>
      </c>
      <c r="J72" s="656" t="s">
        <v>460</v>
      </c>
      <c r="K72" s="657"/>
      <c r="L72" s="343" t="s">
        <v>243</v>
      </c>
      <c r="M72" s="365" t="s">
        <v>1109</v>
      </c>
      <c r="N72" s="656" t="s">
        <v>476</v>
      </c>
      <c r="O72" s="657"/>
      <c r="P72" s="343"/>
      <c r="Q72" s="365"/>
      <c r="R72" s="656"/>
      <c r="S72" s="657"/>
    </row>
    <row r="73" spans="2:19" ht="51.75" customHeight="1" outlineLevel="1" x14ac:dyDescent="0.35">
      <c r="B73" s="674"/>
      <c r="C73" s="623"/>
      <c r="D73" s="337" t="s">
        <v>438</v>
      </c>
      <c r="E73" s="363" t="s">
        <v>1109</v>
      </c>
      <c r="F73" s="654" t="s">
        <v>487</v>
      </c>
      <c r="G73" s="655"/>
      <c r="H73" s="343" t="s">
        <v>438</v>
      </c>
      <c r="I73" s="365" t="s">
        <v>1109</v>
      </c>
      <c r="J73" s="656" t="s">
        <v>460</v>
      </c>
      <c r="K73" s="657"/>
      <c r="L73" s="343" t="s">
        <v>243</v>
      </c>
      <c r="M73" s="365" t="s">
        <v>1109</v>
      </c>
      <c r="N73" s="656" t="s">
        <v>476</v>
      </c>
      <c r="O73" s="657"/>
      <c r="P73" s="343"/>
      <c r="Q73" s="365"/>
      <c r="R73" s="656"/>
      <c r="S73" s="657"/>
    </row>
    <row r="74" spans="2:19" ht="30" customHeight="1" outlineLevel="1" x14ac:dyDescent="0.35">
      <c r="B74" s="674"/>
      <c r="C74" s="623"/>
      <c r="D74" s="337"/>
      <c r="E74" s="363"/>
      <c r="F74" s="654"/>
      <c r="G74" s="655"/>
      <c r="H74" s="343"/>
      <c r="I74" s="365"/>
      <c r="J74" s="656"/>
      <c r="K74" s="657"/>
      <c r="L74" s="343"/>
      <c r="M74" s="365"/>
      <c r="N74" s="656"/>
      <c r="O74" s="657"/>
      <c r="P74" s="343"/>
      <c r="Q74" s="365"/>
      <c r="R74" s="656"/>
      <c r="S74" s="657"/>
    </row>
    <row r="75" spans="2:19" ht="30" customHeight="1" outlineLevel="1" x14ac:dyDescent="0.35">
      <c r="B75" s="674"/>
      <c r="C75" s="623"/>
      <c r="D75" s="337"/>
      <c r="E75" s="363"/>
      <c r="F75" s="654"/>
      <c r="G75" s="655"/>
      <c r="H75" s="343"/>
      <c r="I75" s="365"/>
      <c r="J75" s="656"/>
      <c r="K75" s="657"/>
      <c r="L75" s="343"/>
      <c r="M75" s="365"/>
      <c r="N75" s="656"/>
      <c r="O75" s="657"/>
      <c r="P75" s="343"/>
      <c r="Q75" s="365"/>
      <c r="R75" s="656"/>
      <c r="S75" s="657"/>
    </row>
    <row r="76" spans="2:19" ht="30" customHeight="1" outlineLevel="1" x14ac:dyDescent="0.35">
      <c r="B76" s="675"/>
      <c r="C76" s="624"/>
      <c r="D76" s="337"/>
      <c r="E76" s="363"/>
      <c r="F76" s="654"/>
      <c r="G76" s="655"/>
      <c r="H76" s="343"/>
      <c r="I76" s="365"/>
      <c r="J76" s="656"/>
      <c r="K76" s="657"/>
      <c r="L76" s="343"/>
      <c r="M76" s="365"/>
      <c r="N76" s="656"/>
      <c r="O76" s="657"/>
      <c r="P76" s="343"/>
      <c r="Q76" s="365"/>
      <c r="R76" s="656"/>
      <c r="S76" s="657"/>
    </row>
    <row r="77" spans="2:19" ht="35.25" customHeight="1" x14ac:dyDescent="0.35">
      <c r="B77" s="622" t="s">
        <v>331</v>
      </c>
      <c r="C77" s="684" t="s">
        <v>1059</v>
      </c>
      <c r="D77" s="375" t="s">
        <v>332</v>
      </c>
      <c r="E77" s="650" t="s">
        <v>316</v>
      </c>
      <c r="F77" s="685"/>
      <c r="G77" s="362" t="s">
        <v>280</v>
      </c>
      <c r="H77" s="375" t="s">
        <v>332</v>
      </c>
      <c r="I77" s="650" t="s">
        <v>316</v>
      </c>
      <c r="J77" s="685"/>
      <c r="K77" s="362" t="s">
        <v>280</v>
      </c>
      <c r="L77" s="375" t="s">
        <v>332</v>
      </c>
      <c r="M77" s="650" t="s">
        <v>316</v>
      </c>
      <c r="N77" s="685"/>
      <c r="O77" s="362" t="s">
        <v>280</v>
      </c>
      <c r="P77" s="375" t="s">
        <v>332</v>
      </c>
      <c r="Q77" s="650" t="s">
        <v>316</v>
      </c>
      <c r="R77" s="685"/>
      <c r="S77" s="362" t="s">
        <v>280</v>
      </c>
    </row>
    <row r="78" spans="2:19" ht="35.25" customHeight="1" x14ac:dyDescent="0.35">
      <c r="B78" s="623"/>
      <c r="C78" s="684"/>
      <c r="D78" s="392">
        <v>0</v>
      </c>
      <c r="E78" s="680" t="s">
        <v>433</v>
      </c>
      <c r="F78" s="681"/>
      <c r="G78" s="364" t="s">
        <v>243</v>
      </c>
      <c r="H78" s="393">
        <v>3</v>
      </c>
      <c r="I78" s="678" t="s">
        <v>433</v>
      </c>
      <c r="J78" s="679"/>
      <c r="K78" s="366" t="s">
        <v>243</v>
      </c>
      <c r="L78" s="393">
        <v>3</v>
      </c>
      <c r="M78" s="678" t="s">
        <v>433</v>
      </c>
      <c r="N78" s="679"/>
      <c r="O78" s="366" t="s">
        <v>243</v>
      </c>
      <c r="P78" s="393"/>
      <c r="Q78" s="678"/>
      <c r="R78" s="679"/>
      <c r="S78" s="366"/>
    </row>
    <row r="79" spans="2:19" ht="35.25" customHeight="1" outlineLevel="1" x14ac:dyDescent="0.35">
      <c r="B79" s="623"/>
      <c r="C79" s="684"/>
      <c r="D79" s="392">
        <v>0</v>
      </c>
      <c r="E79" s="680" t="s">
        <v>417</v>
      </c>
      <c r="F79" s="681"/>
      <c r="G79" s="364" t="s">
        <v>243</v>
      </c>
      <c r="H79" s="393">
        <v>3</v>
      </c>
      <c r="I79" s="678" t="s">
        <v>417</v>
      </c>
      <c r="J79" s="679"/>
      <c r="K79" s="366" t="s">
        <v>243</v>
      </c>
      <c r="L79" s="393">
        <v>1</v>
      </c>
      <c r="M79" s="678" t="s">
        <v>417</v>
      </c>
      <c r="N79" s="679"/>
      <c r="O79" s="366" t="s">
        <v>243</v>
      </c>
      <c r="P79" s="393"/>
      <c r="Q79" s="678"/>
      <c r="R79" s="679"/>
      <c r="S79" s="366"/>
    </row>
    <row r="80" spans="2:19" ht="35.25" customHeight="1" outlineLevel="1" x14ac:dyDescent="0.35">
      <c r="B80" s="623"/>
      <c r="C80" s="684"/>
      <c r="D80" s="392">
        <v>0</v>
      </c>
      <c r="E80" s="680" t="s">
        <v>417</v>
      </c>
      <c r="F80" s="681"/>
      <c r="G80" s="364" t="s">
        <v>243</v>
      </c>
      <c r="H80" s="393">
        <v>60</v>
      </c>
      <c r="I80" s="678" t="s">
        <v>417</v>
      </c>
      <c r="J80" s="679"/>
      <c r="K80" s="366" t="s">
        <v>243</v>
      </c>
      <c r="L80" s="393">
        <v>28</v>
      </c>
      <c r="M80" s="678" t="s">
        <v>417</v>
      </c>
      <c r="N80" s="679"/>
      <c r="O80" s="366" t="s">
        <v>243</v>
      </c>
      <c r="P80" s="393"/>
      <c r="Q80" s="678"/>
      <c r="R80" s="679"/>
      <c r="S80" s="366"/>
    </row>
    <row r="81" spans="2:19" ht="35.25" customHeight="1" outlineLevel="1" x14ac:dyDescent="0.35">
      <c r="B81" s="623"/>
      <c r="C81" s="684"/>
      <c r="D81" s="392"/>
      <c r="E81" s="680"/>
      <c r="F81" s="681"/>
      <c r="G81" s="364"/>
      <c r="H81" s="393"/>
      <c r="I81" s="678"/>
      <c r="J81" s="679"/>
      <c r="K81" s="366"/>
      <c r="L81" s="393"/>
      <c r="M81" s="678"/>
      <c r="N81" s="679"/>
      <c r="O81" s="366"/>
      <c r="P81" s="393"/>
      <c r="Q81" s="678"/>
      <c r="R81" s="679"/>
      <c r="S81" s="366"/>
    </row>
    <row r="82" spans="2:19" ht="35.25" customHeight="1" outlineLevel="1" x14ac:dyDescent="0.35">
      <c r="B82" s="623"/>
      <c r="C82" s="684"/>
      <c r="D82" s="392"/>
      <c r="E82" s="680"/>
      <c r="F82" s="681"/>
      <c r="G82" s="364"/>
      <c r="H82" s="393"/>
      <c r="I82" s="678"/>
      <c r="J82" s="679"/>
      <c r="K82" s="366"/>
      <c r="L82" s="393"/>
      <c r="M82" s="678"/>
      <c r="N82" s="679"/>
      <c r="O82" s="366"/>
      <c r="P82" s="393"/>
      <c r="Q82" s="678"/>
      <c r="R82" s="679"/>
      <c r="S82" s="366"/>
    </row>
    <row r="83" spans="2:19" ht="33" customHeight="1" outlineLevel="1" x14ac:dyDescent="0.35">
      <c r="B83" s="624"/>
      <c r="C83" s="684"/>
      <c r="D83" s="392"/>
      <c r="E83" s="680"/>
      <c r="F83" s="681"/>
      <c r="G83" s="364"/>
      <c r="H83" s="393"/>
      <c r="I83" s="678"/>
      <c r="J83" s="679"/>
      <c r="K83" s="366"/>
      <c r="L83" s="393"/>
      <c r="M83" s="678"/>
      <c r="N83" s="679"/>
      <c r="O83" s="366"/>
      <c r="P83" s="393"/>
      <c r="Q83" s="678"/>
      <c r="R83" s="679"/>
      <c r="S83" s="366"/>
    </row>
    <row r="84" spans="2:19" ht="31.5" customHeight="1" thickBot="1" x14ac:dyDescent="0.5">
      <c r="B84" s="350"/>
      <c r="C84" s="394"/>
      <c r="D84" s="372"/>
      <c r="E84" s="316"/>
      <c r="F84" s="316"/>
      <c r="G84" s="316"/>
      <c r="H84" s="316"/>
      <c r="I84" s="316"/>
      <c r="J84" s="316"/>
      <c r="K84" s="316"/>
      <c r="L84" s="316"/>
      <c r="M84" s="316"/>
      <c r="N84" s="316"/>
      <c r="O84" s="316"/>
      <c r="P84" s="316"/>
      <c r="Q84" s="316"/>
      <c r="R84" s="316"/>
      <c r="S84" s="316"/>
    </row>
    <row r="85" spans="2:19" ht="30.75" customHeight="1" thickBot="1" x14ac:dyDescent="0.5">
      <c r="B85" s="350"/>
      <c r="C85" s="350"/>
      <c r="D85" s="619" t="s">
        <v>281</v>
      </c>
      <c r="E85" s="620"/>
      <c r="F85" s="620"/>
      <c r="G85" s="621"/>
      <c r="H85" s="690" t="s">
        <v>340</v>
      </c>
      <c r="I85" s="691"/>
      <c r="J85" s="691"/>
      <c r="K85" s="692"/>
      <c r="L85" s="620" t="s">
        <v>283</v>
      </c>
      <c r="M85" s="620"/>
      <c r="N85" s="620"/>
      <c r="O85" s="620"/>
      <c r="P85" s="620" t="s">
        <v>282</v>
      </c>
      <c r="Q85" s="620"/>
      <c r="R85" s="620"/>
      <c r="S85" s="621"/>
    </row>
    <row r="86" spans="2:19" ht="30.75" customHeight="1" x14ac:dyDescent="0.35">
      <c r="B86" s="673" t="s">
        <v>333</v>
      </c>
      <c r="C86" s="648" t="s">
        <v>334</v>
      </c>
      <c r="D86" s="652" t="s">
        <v>335</v>
      </c>
      <c r="E86" s="653"/>
      <c r="F86" s="373" t="s">
        <v>280</v>
      </c>
      <c r="G86" s="395" t="s">
        <v>316</v>
      </c>
      <c r="H86" s="682" t="s">
        <v>335</v>
      </c>
      <c r="I86" s="653"/>
      <c r="J86" s="373" t="s">
        <v>280</v>
      </c>
      <c r="K86" s="395" t="s">
        <v>316</v>
      </c>
      <c r="L86" s="682" t="s">
        <v>335</v>
      </c>
      <c r="M86" s="653"/>
      <c r="N86" s="373" t="s">
        <v>280</v>
      </c>
      <c r="O86" s="395" t="s">
        <v>316</v>
      </c>
      <c r="P86" s="682" t="s">
        <v>335</v>
      </c>
      <c r="Q86" s="653"/>
      <c r="R86" s="373" t="s">
        <v>280</v>
      </c>
      <c r="S86" s="395" t="s">
        <v>316</v>
      </c>
    </row>
    <row r="87" spans="2:19" ht="29.25" customHeight="1" x14ac:dyDescent="0.35">
      <c r="B87" s="675"/>
      <c r="C87" s="649"/>
      <c r="D87" s="654"/>
      <c r="E87" s="683"/>
      <c r="F87" s="390"/>
      <c r="G87" s="396"/>
      <c r="H87" s="397"/>
      <c r="I87" s="398"/>
      <c r="J87" s="391"/>
      <c r="K87" s="399"/>
      <c r="L87" s="397"/>
      <c r="M87" s="398"/>
      <c r="N87" s="391"/>
      <c r="O87" s="399"/>
      <c r="P87" s="397"/>
      <c r="Q87" s="398"/>
      <c r="R87" s="391"/>
      <c r="S87" s="399"/>
    </row>
    <row r="88" spans="2:19" ht="45" customHeight="1" x14ac:dyDescent="0.35">
      <c r="B88" s="686" t="s">
        <v>1110</v>
      </c>
      <c r="C88" s="648" t="s">
        <v>1060</v>
      </c>
      <c r="D88" s="361" t="s">
        <v>336</v>
      </c>
      <c r="E88" s="361" t="s">
        <v>337</v>
      </c>
      <c r="F88" s="375" t="s">
        <v>338</v>
      </c>
      <c r="G88" s="362" t="s">
        <v>339</v>
      </c>
      <c r="H88" s="361" t="s">
        <v>336</v>
      </c>
      <c r="I88" s="361" t="s">
        <v>337</v>
      </c>
      <c r="J88" s="375" t="s">
        <v>338</v>
      </c>
      <c r="K88" s="362" t="s">
        <v>339</v>
      </c>
      <c r="L88" s="361" t="s">
        <v>336</v>
      </c>
      <c r="M88" s="361" t="s">
        <v>337</v>
      </c>
      <c r="N88" s="375" t="s">
        <v>338</v>
      </c>
      <c r="O88" s="362" t="s">
        <v>339</v>
      </c>
      <c r="P88" s="361" t="s">
        <v>336</v>
      </c>
      <c r="Q88" s="361" t="s">
        <v>337</v>
      </c>
      <c r="R88" s="375" t="s">
        <v>338</v>
      </c>
      <c r="S88" s="362" t="s">
        <v>339</v>
      </c>
    </row>
    <row r="89" spans="2:19" ht="29.25" customHeight="1" x14ac:dyDescent="0.35">
      <c r="B89" s="686"/>
      <c r="C89" s="687"/>
      <c r="D89" s="640" t="s">
        <v>527</v>
      </c>
      <c r="E89" s="688">
        <v>1</v>
      </c>
      <c r="F89" s="640" t="s">
        <v>492</v>
      </c>
      <c r="G89" s="695" t="s">
        <v>484</v>
      </c>
      <c r="H89" s="642" t="s">
        <v>527</v>
      </c>
      <c r="I89" s="642">
        <v>2880</v>
      </c>
      <c r="J89" s="642" t="s">
        <v>492</v>
      </c>
      <c r="K89" s="693" t="s">
        <v>462</v>
      </c>
      <c r="L89" s="642" t="s">
        <v>527</v>
      </c>
      <c r="M89" s="697">
        <v>92</v>
      </c>
      <c r="N89" s="642" t="s">
        <v>492</v>
      </c>
      <c r="O89" s="693" t="s">
        <v>484</v>
      </c>
      <c r="P89" s="642"/>
      <c r="Q89" s="642"/>
      <c r="R89" s="642"/>
      <c r="S89" s="693"/>
    </row>
    <row r="90" spans="2:19" ht="29.25" customHeight="1" x14ac:dyDescent="0.35">
      <c r="B90" s="686"/>
      <c r="C90" s="687"/>
      <c r="D90" s="641"/>
      <c r="E90" s="689"/>
      <c r="F90" s="641"/>
      <c r="G90" s="696"/>
      <c r="H90" s="643"/>
      <c r="I90" s="643"/>
      <c r="J90" s="643"/>
      <c r="K90" s="694"/>
      <c r="L90" s="643"/>
      <c r="M90" s="698"/>
      <c r="N90" s="643"/>
      <c r="O90" s="694"/>
      <c r="P90" s="643"/>
      <c r="Q90" s="643"/>
      <c r="R90" s="643"/>
      <c r="S90" s="694"/>
    </row>
    <row r="91" spans="2:19" ht="92.5" outlineLevel="1" x14ac:dyDescent="0.35">
      <c r="B91" s="686"/>
      <c r="C91" s="687"/>
      <c r="D91" s="361" t="s">
        <v>336</v>
      </c>
      <c r="E91" s="361" t="s">
        <v>337</v>
      </c>
      <c r="F91" s="375" t="s">
        <v>338</v>
      </c>
      <c r="G91" s="362" t="s">
        <v>339</v>
      </c>
      <c r="H91" s="361" t="s">
        <v>336</v>
      </c>
      <c r="I91" s="361" t="s">
        <v>337</v>
      </c>
      <c r="J91" s="375" t="s">
        <v>338</v>
      </c>
      <c r="K91" s="362" t="s">
        <v>339</v>
      </c>
      <c r="L91" s="361" t="s">
        <v>336</v>
      </c>
      <c r="M91" s="361" t="s">
        <v>337</v>
      </c>
      <c r="N91" s="375" t="s">
        <v>338</v>
      </c>
      <c r="O91" s="362" t="s">
        <v>339</v>
      </c>
      <c r="P91" s="361" t="s">
        <v>336</v>
      </c>
      <c r="Q91" s="361" t="s">
        <v>337</v>
      </c>
      <c r="R91" s="375" t="s">
        <v>338</v>
      </c>
      <c r="S91" s="362" t="s">
        <v>339</v>
      </c>
    </row>
    <row r="92" spans="2:19" ht="29.25" customHeight="1" outlineLevel="1" x14ac:dyDescent="0.35">
      <c r="B92" s="686"/>
      <c r="C92" s="687"/>
      <c r="D92" s="640" t="s">
        <v>243</v>
      </c>
      <c r="E92" s="688">
        <v>1</v>
      </c>
      <c r="F92" s="640" t="s">
        <v>490</v>
      </c>
      <c r="G92" s="695" t="s">
        <v>484</v>
      </c>
      <c r="H92" s="642" t="s">
        <v>243</v>
      </c>
      <c r="I92" s="642">
        <v>240</v>
      </c>
      <c r="J92" s="642" t="s">
        <v>490</v>
      </c>
      <c r="K92" s="693" t="s">
        <v>462</v>
      </c>
      <c r="L92" s="642" t="s">
        <v>243</v>
      </c>
      <c r="M92" s="697">
        <v>104</v>
      </c>
      <c r="N92" s="642" t="s">
        <v>490</v>
      </c>
      <c r="O92" s="693" t="s">
        <v>478</v>
      </c>
      <c r="P92" s="642"/>
      <c r="Q92" s="642"/>
      <c r="R92" s="642"/>
      <c r="S92" s="693"/>
    </row>
    <row r="93" spans="2:19" ht="29.25" customHeight="1" outlineLevel="1" x14ac:dyDescent="0.35">
      <c r="B93" s="686"/>
      <c r="C93" s="687"/>
      <c r="D93" s="641"/>
      <c r="E93" s="689"/>
      <c r="F93" s="641"/>
      <c r="G93" s="696"/>
      <c r="H93" s="643"/>
      <c r="I93" s="643"/>
      <c r="J93" s="643"/>
      <c r="K93" s="694"/>
      <c r="L93" s="643"/>
      <c r="M93" s="698"/>
      <c r="N93" s="643"/>
      <c r="O93" s="694"/>
      <c r="P93" s="643"/>
      <c r="Q93" s="643"/>
      <c r="R93" s="643"/>
      <c r="S93" s="694"/>
    </row>
    <row r="94" spans="2:19" ht="92.5" outlineLevel="1" x14ac:dyDescent="0.35">
      <c r="B94" s="686"/>
      <c r="C94" s="687"/>
      <c r="D94" s="361" t="s">
        <v>336</v>
      </c>
      <c r="E94" s="361" t="s">
        <v>337</v>
      </c>
      <c r="F94" s="375" t="s">
        <v>338</v>
      </c>
      <c r="G94" s="362" t="s">
        <v>339</v>
      </c>
      <c r="H94" s="361" t="s">
        <v>336</v>
      </c>
      <c r="I94" s="361" t="s">
        <v>337</v>
      </c>
      <c r="J94" s="375" t="s">
        <v>338</v>
      </c>
      <c r="K94" s="362" t="s">
        <v>339</v>
      </c>
      <c r="L94" s="361" t="s">
        <v>336</v>
      </c>
      <c r="M94" s="361" t="s">
        <v>337</v>
      </c>
      <c r="N94" s="375" t="s">
        <v>338</v>
      </c>
      <c r="O94" s="362" t="s">
        <v>339</v>
      </c>
      <c r="P94" s="361" t="s">
        <v>336</v>
      </c>
      <c r="Q94" s="361" t="s">
        <v>337</v>
      </c>
      <c r="R94" s="375" t="s">
        <v>338</v>
      </c>
      <c r="S94" s="362" t="s">
        <v>339</v>
      </c>
    </row>
    <row r="95" spans="2:19" ht="29.25" customHeight="1" outlineLevel="1" x14ac:dyDescent="0.35">
      <c r="B95" s="686"/>
      <c r="C95" s="687"/>
      <c r="D95" s="640"/>
      <c r="E95" s="688"/>
      <c r="F95" s="640"/>
      <c r="G95" s="695"/>
      <c r="H95" s="642"/>
      <c r="I95" s="642"/>
      <c r="J95" s="642"/>
      <c r="K95" s="693"/>
      <c r="L95" s="642"/>
      <c r="M95" s="642"/>
      <c r="N95" s="642"/>
      <c r="O95" s="693"/>
      <c r="P95" s="642"/>
      <c r="Q95" s="642"/>
      <c r="R95" s="642"/>
      <c r="S95" s="693"/>
    </row>
    <row r="96" spans="2:19" ht="29.25" customHeight="1" outlineLevel="1" x14ac:dyDescent="0.35">
      <c r="B96" s="686"/>
      <c r="C96" s="687"/>
      <c r="D96" s="641"/>
      <c r="E96" s="689"/>
      <c r="F96" s="641"/>
      <c r="G96" s="696"/>
      <c r="H96" s="643"/>
      <c r="I96" s="643"/>
      <c r="J96" s="643"/>
      <c r="K96" s="694"/>
      <c r="L96" s="643"/>
      <c r="M96" s="643"/>
      <c r="N96" s="643"/>
      <c r="O96" s="694"/>
      <c r="P96" s="643"/>
      <c r="Q96" s="643"/>
      <c r="R96" s="643"/>
      <c r="S96" s="694"/>
    </row>
    <row r="97" spans="2:19" ht="92.5" outlineLevel="1" x14ac:dyDescent="0.35">
      <c r="B97" s="686"/>
      <c r="C97" s="687"/>
      <c r="D97" s="361" t="s">
        <v>336</v>
      </c>
      <c r="E97" s="361" t="s">
        <v>337</v>
      </c>
      <c r="F97" s="375" t="s">
        <v>338</v>
      </c>
      <c r="G97" s="362" t="s">
        <v>339</v>
      </c>
      <c r="H97" s="361" t="s">
        <v>336</v>
      </c>
      <c r="I97" s="361" t="s">
        <v>337</v>
      </c>
      <c r="J97" s="375" t="s">
        <v>338</v>
      </c>
      <c r="K97" s="362" t="s">
        <v>339</v>
      </c>
      <c r="L97" s="361" t="s">
        <v>336</v>
      </c>
      <c r="M97" s="361" t="s">
        <v>337</v>
      </c>
      <c r="N97" s="375" t="s">
        <v>338</v>
      </c>
      <c r="O97" s="362" t="s">
        <v>339</v>
      </c>
      <c r="P97" s="361" t="s">
        <v>336</v>
      </c>
      <c r="Q97" s="361" t="s">
        <v>337</v>
      </c>
      <c r="R97" s="375" t="s">
        <v>338</v>
      </c>
      <c r="S97" s="362" t="s">
        <v>339</v>
      </c>
    </row>
    <row r="98" spans="2:19" ht="29.25" customHeight="1" outlineLevel="1" x14ac:dyDescent="0.35">
      <c r="B98" s="686"/>
      <c r="C98" s="687"/>
      <c r="D98" s="640"/>
      <c r="E98" s="688"/>
      <c r="F98" s="640"/>
      <c r="G98" s="695"/>
      <c r="H98" s="642"/>
      <c r="I98" s="642"/>
      <c r="J98" s="642"/>
      <c r="K98" s="693"/>
      <c r="L98" s="642"/>
      <c r="M98" s="642"/>
      <c r="N98" s="642"/>
      <c r="O98" s="693"/>
      <c r="P98" s="642"/>
      <c r="Q98" s="642"/>
      <c r="R98" s="642"/>
      <c r="S98" s="693"/>
    </row>
    <row r="99" spans="2:19" ht="29.25" customHeight="1" outlineLevel="1" x14ac:dyDescent="0.35">
      <c r="B99" s="686"/>
      <c r="C99" s="649"/>
      <c r="D99" s="641"/>
      <c r="E99" s="689"/>
      <c r="F99" s="641"/>
      <c r="G99" s="696"/>
      <c r="H99" s="643"/>
      <c r="I99" s="643"/>
      <c r="J99" s="643"/>
      <c r="K99" s="694"/>
      <c r="L99" s="643"/>
      <c r="M99" s="643"/>
      <c r="N99" s="643"/>
      <c r="O99" s="694"/>
      <c r="P99" s="643"/>
      <c r="Q99" s="643"/>
      <c r="R99" s="643"/>
      <c r="S99" s="694"/>
    </row>
    <row r="100" spans="2:19" ht="19" thickBot="1" x14ac:dyDescent="0.5">
      <c r="B100" s="350"/>
      <c r="C100" s="350"/>
      <c r="D100" s="316"/>
      <c r="E100" s="316"/>
      <c r="F100" s="316"/>
      <c r="G100" s="316"/>
      <c r="H100" s="316"/>
      <c r="I100" s="316"/>
      <c r="J100" s="316"/>
      <c r="K100" s="316"/>
      <c r="L100" s="316"/>
      <c r="M100" s="316"/>
      <c r="N100" s="316"/>
      <c r="O100" s="316"/>
      <c r="P100" s="316"/>
      <c r="Q100" s="316"/>
      <c r="R100" s="316"/>
      <c r="S100" s="316"/>
    </row>
    <row r="101" spans="2:19" ht="19" thickBot="1" x14ac:dyDescent="0.5">
      <c r="B101" s="350"/>
      <c r="C101" s="350"/>
      <c r="D101" s="619" t="s">
        <v>281</v>
      </c>
      <c r="E101" s="620"/>
      <c r="F101" s="620"/>
      <c r="G101" s="621"/>
      <c r="H101" s="690" t="s">
        <v>340</v>
      </c>
      <c r="I101" s="691"/>
      <c r="J101" s="691"/>
      <c r="K101" s="692"/>
      <c r="L101" s="690" t="s">
        <v>283</v>
      </c>
      <c r="M101" s="691"/>
      <c r="N101" s="691"/>
      <c r="O101" s="692"/>
      <c r="P101" s="690" t="s">
        <v>284</v>
      </c>
      <c r="Q101" s="691"/>
      <c r="R101" s="691"/>
      <c r="S101" s="692"/>
    </row>
    <row r="102" spans="2:19" ht="33.75" customHeight="1" x14ac:dyDescent="0.35">
      <c r="B102" s="699" t="s">
        <v>341</v>
      </c>
      <c r="C102" s="622" t="s">
        <v>342</v>
      </c>
      <c r="D102" s="400" t="s">
        <v>343</v>
      </c>
      <c r="E102" s="401" t="s">
        <v>344</v>
      </c>
      <c r="F102" s="652" t="s">
        <v>345</v>
      </c>
      <c r="G102" s="662"/>
      <c r="H102" s="400" t="s">
        <v>343</v>
      </c>
      <c r="I102" s="401" t="s">
        <v>344</v>
      </c>
      <c r="J102" s="652" t="s">
        <v>345</v>
      </c>
      <c r="K102" s="662"/>
      <c r="L102" s="400" t="s">
        <v>343</v>
      </c>
      <c r="M102" s="401" t="s">
        <v>344</v>
      </c>
      <c r="N102" s="652" t="s">
        <v>345</v>
      </c>
      <c r="O102" s="662"/>
      <c r="P102" s="400" t="s">
        <v>343</v>
      </c>
      <c r="Q102" s="401" t="s">
        <v>344</v>
      </c>
      <c r="R102" s="652" t="s">
        <v>345</v>
      </c>
      <c r="S102" s="662"/>
    </row>
    <row r="103" spans="2:19" ht="30" customHeight="1" x14ac:dyDescent="0.45">
      <c r="B103" s="700"/>
      <c r="C103" s="624"/>
      <c r="D103" s="402">
        <v>100</v>
      </c>
      <c r="E103" s="403">
        <v>0</v>
      </c>
      <c r="F103" s="654" t="s">
        <v>450</v>
      </c>
      <c r="G103" s="655"/>
      <c r="H103" s="404">
        <v>960</v>
      </c>
      <c r="I103" s="405">
        <v>0</v>
      </c>
      <c r="J103" s="702" t="s">
        <v>436</v>
      </c>
      <c r="K103" s="703"/>
      <c r="L103" s="406">
        <v>595</v>
      </c>
      <c r="M103" s="405">
        <v>0</v>
      </c>
      <c r="N103" s="702" t="s">
        <v>445</v>
      </c>
      <c r="O103" s="703"/>
      <c r="P103" s="404"/>
      <c r="Q103" s="405"/>
      <c r="R103" s="702"/>
      <c r="S103" s="703"/>
    </row>
    <row r="104" spans="2:19" ht="36" customHeight="1" x14ac:dyDescent="0.35">
      <c r="B104" s="700"/>
      <c r="C104" s="699" t="s">
        <v>346</v>
      </c>
      <c r="D104" s="407" t="s">
        <v>343</v>
      </c>
      <c r="E104" s="361" t="s">
        <v>344</v>
      </c>
      <c r="F104" s="361" t="s">
        <v>347</v>
      </c>
      <c r="G104" s="380" t="s">
        <v>348</v>
      </c>
      <c r="H104" s="407" t="s">
        <v>343</v>
      </c>
      <c r="I104" s="361" t="s">
        <v>344</v>
      </c>
      <c r="J104" s="361" t="s">
        <v>347</v>
      </c>
      <c r="K104" s="380" t="s">
        <v>348</v>
      </c>
      <c r="L104" s="407" t="s">
        <v>343</v>
      </c>
      <c r="M104" s="361" t="s">
        <v>344</v>
      </c>
      <c r="N104" s="361" t="s">
        <v>347</v>
      </c>
      <c r="O104" s="380" t="s">
        <v>348</v>
      </c>
      <c r="P104" s="407" t="s">
        <v>343</v>
      </c>
      <c r="Q104" s="361" t="s">
        <v>344</v>
      </c>
      <c r="R104" s="361" t="s">
        <v>347</v>
      </c>
      <c r="S104" s="380" t="s">
        <v>348</v>
      </c>
    </row>
    <row r="105" spans="2:19" ht="27.75" customHeight="1" x14ac:dyDescent="0.45">
      <c r="B105" s="700"/>
      <c r="C105" s="700"/>
      <c r="D105" s="402">
        <v>100</v>
      </c>
      <c r="E105" s="376"/>
      <c r="F105" s="363" t="s">
        <v>516</v>
      </c>
      <c r="G105" s="396"/>
      <c r="H105" s="404">
        <v>960</v>
      </c>
      <c r="I105" s="377">
        <v>0</v>
      </c>
      <c r="J105" s="365" t="s">
        <v>538</v>
      </c>
      <c r="K105" s="399" t="s">
        <v>413</v>
      </c>
      <c r="L105" s="404"/>
      <c r="M105" s="377"/>
      <c r="N105" s="365"/>
      <c r="O105" s="399"/>
      <c r="P105" s="404"/>
      <c r="Q105" s="377"/>
      <c r="R105" s="365"/>
      <c r="S105" s="399"/>
    </row>
    <row r="106" spans="2:19" ht="32.25" customHeight="1" outlineLevel="1" x14ac:dyDescent="0.35">
      <c r="B106" s="700"/>
      <c r="C106" s="700"/>
      <c r="D106" s="407" t="s">
        <v>343</v>
      </c>
      <c r="E106" s="361" t="s">
        <v>344</v>
      </c>
      <c r="F106" s="361" t="s">
        <v>347</v>
      </c>
      <c r="G106" s="380" t="s">
        <v>348</v>
      </c>
      <c r="H106" s="407" t="s">
        <v>343</v>
      </c>
      <c r="I106" s="361" t="s">
        <v>344</v>
      </c>
      <c r="J106" s="361" t="s">
        <v>347</v>
      </c>
      <c r="K106" s="380" t="s">
        <v>348</v>
      </c>
      <c r="L106" s="407" t="s">
        <v>343</v>
      </c>
      <c r="M106" s="361" t="s">
        <v>344</v>
      </c>
      <c r="N106" s="361" t="s">
        <v>347</v>
      </c>
      <c r="O106" s="380" t="s">
        <v>348</v>
      </c>
      <c r="P106" s="407" t="s">
        <v>343</v>
      </c>
      <c r="Q106" s="361" t="s">
        <v>344</v>
      </c>
      <c r="R106" s="361" t="s">
        <v>347</v>
      </c>
      <c r="S106" s="380" t="s">
        <v>348</v>
      </c>
    </row>
    <row r="107" spans="2:19" ht="27.75" customHeight="1" outlineLevel="1" x14ac:dyDescent="0.45">
      <c r="B107" s="700"/>
      <c r="C107" s="700"/>
      <c r="D107" s="402"/>
      <c r="E107" s="376"/>
      <c r="F107" s="363"/>
      <c r="G107" s="396"/>
      <c r="H107" s="404"/>
      <c r="I107" s="377"/>
      <c r="J107" s="365"/>
      <c r="K107" s="399"/>
      <c r="L107" s="404"/>
      <c r="M107" s="377"/>
      <c r="N107" s="365"/>
      <c r="O107" s="399"/>
      <c r="P107" s="404"/>
      <c r="Q107" s="377"/>
      <c r="R107" s="365"/>
      <c r="S107" s="399"/>
    </row>
    <row r="108" spans="2:19" ht="27.75" customHeight="1" outlineLevel="1" x14ac:dyDescent="0.35">
      <c r="B108" s="700"/>
      <c r="C108" s="700"/>
      <c r="D108" s="407" t="s">
        <v>343</v>
      </c>
      <c r="E108" s="361" t="s">
        <v>344</v>
      </c>
      <c r="F108" s="361" t="s">
        <v>347</v>
      </c>
      <c r="G108" s="380" t="s">
        <v>348</v>
      </c>
      <c r="H108" s="407" t="s">
        <v>343</v>
      </c>
      <c r="I108" s="361" t="s">
        <v>344</v>
      </c>
      <c r="J108" s="361" t="s">
        <v>347</v>
      </c>
      <c r="K108" s="380" t="s">
        <v>348</v>
      </c>
      <c r="L108" s="407" t="s">
        <v>343</v>
      </c>
      <c r="M108" s="361" t="s">
        <v>344</v>
      </c>
      <c r="N108" s="361" t="s">
        <v>347</v>
      </c>
      <c r="O108" s="380" t="s">
        <v>348</v>
      </c>
      <c r="P108" s="407" t="s">
        <v>343</v>
      </c>
      <c r="Q108" s="361" t="s">
        <v>344</v>
      </c>
      <c r="R108" s="361" t="s">
        <v>347</v>
      </c>
      <c r="S108" s="380" t="s">
        <v>348</v>
      </c>
    </row>
    <row r="109" spans="2:19" ht="27.75" customHeight="1" outlineLevel="1" x14ac:dyDescent="0.45">
      <c r="B109" s="700"/>
      <c r="C109" s="700"/>
      <c r="D109" s="402"/>
      <c r="E109" s="376"/>
      <c r="F109" s="363"/>
      <c r="G109" s="396"/>
      <c r="H109" s="404"/>
      <c r="I109" s="377"/>
      <c r="J109" s="365"/>
      <c r="K109" s="399"/>
      <c r="L109" s="404"/>
      <c r="M109" s="377"/>
      <c r="N109" s="365"/>
      <c r="O109" s="399"/>
      <c r="P109" s="404"/>
      <c r="Q109" s="377"/>
      <c r="R109" s="365"/>
      <c r="S109" s="399"/>
    </row>
    <row r="110" spans="2:19" ht="27.75" customHeight="1" outlineLevel="1" x14ac:dyDescent="0.35">
      <c r="B110" s="700"/>
      <c r="C110" s="700"/>
      <c r="D110" s="407" t="s">
        <v>343</v>
      </c>
      <c r="E110" s="361" t="s">
        <v>344</v>
      </c>
      <c r="F110" s="361" t="s">
        <v>347</v>
      </c>
      <c r="G110" s="380" t="s">
        <v>348</v>
      </c>
      <c r="H110" s="407" t="s">
        <v>343</v>
      </c>
      <c r="I110" s="361" t="s">
        <v>344</v>
      </c>
      <c r="J110" s="361" t="s">
        <v>347</v>
      </c>
      <c r="K110" s="380" t="s">
        <v>348</v>
      </c>
      <c r="L110" s="407" t="s">
        <v>343</v>
      </c>
      <c r="M110" s="361" t="s">
        <v>344</v>
      </c>
      <c r="N110" s="361" t="s">
        <v>347</v>
      </c>
      <c r="O110" s="380" t="s">
        <v>348</v>
      </c>
      <c r="P110" s="407" t="s">
        <v>343</v>
      </c>
      <c r="Q110" s="361" t="s">
        <v>344</v>
      </c>
      <c r="R110" s="361" t="s">
        <v>347</v>
      </c>
      <c r="S110" s="380" t="s">
        <v>348</v>
      </c>
    </row>
    <row r="111" spans="2:19" ht="27.75" customHeight="1" outlineLevel="1" x14ac:dyDescent="0.45">
      <c r="B111" s="701"/>
      <c r="C111" s="701"/>
      <c r="D111" s="402"/>
      <c r="E111" s="376"/>
      <c r="F111" s="363"/>
      <c r="G111" s="396"/>
      <c r="H111" s="404"/>
      <c r="I111" s="377"/>
      <c r="J111" s="365"/>
      <c r="K111" s="399"/>
      <c r="L111" s="404"/>
      <c r="M111" s="377"/>
      <c r="N111" s="365"/>
      <c r="O111" s="399"/>
      <c r="P111" s="404"/>
      <c r="Q111" s="377"/>
      <c r="R111" s="365"/>
      <c r="S111" s="399"/>
    </row>
    <row r="112" spans="2:19" ht="26.25" customHeight="1" x14ac:dyDescent="0.45">
      <c r="B112" s="637" t="s">
        <v>349</v>
      </c>
      <c r="C112" s="625" t="s">
        <v>350</v>
      </c>
      <c r="D112" s="408" t="s">
        <v>351</v>
      </c>
      <c r="E112" s="408" t="s">
        <v>352</v>
      </c>
      <c r="F112" s="408" t="s">
        <v>280</v>
      </c>
      <c r="G112" s="409" t="s">
        <v>353</v>
      </c>
      <c r="H112" s="410" t="s">
        <v>351</v>
      </c>
      <c r="I112" s="408" t="s">
        <v>352</v>
      </c>
      <c r="J112" s="408" t="s">
        <v>280</v>
      </c>
      <c r="K112" s="409" t="s">
        <v>353</v>
      </c>
      <c r="L112" s="408" t="s">
        <v>351</v>
      </c>
      <c r="M112" s="408" t="s">
        <v>352</v>
      </c>
      <c r="N112" s="408" t="s">
        <v>280</v>
      </c>
      <c r="O112" s="409" t="s">
        <v>353</v>
      </c>
      <c r="P112" s="408" t="s">
        <v>351</v>
      </c>
      <c r="Q112" s="408" t="s">
        <v>352</v>
      </c>
      <c r="R112" s="408" t="s">
        <v>280</v>
      </c>
      <c r="S112" s="409" t="s">
        <v>353</v>
      </c>
    </row>
    <row r="113" spans="2:19" ht="32.25" customHeight="1" x14ac:dyDescent="0.35">
      <c r="B113" s="638"/>
      <c r="C113" s="627"/>
      <c r="D113" s="337">
        <v>0</v>
      </c>
      <c r="E113" s="337" t="s">
        <v>420</v>
      </c>
      <c r="F113" s="337" t="s">
        <v>243</v>
      </c>
      <c r="G113" s="337" t="s">
        <v>543</v>
      </c>
      <c r="H113" s="393">
        <v>60</v>
      </c>
      <c r="I113" s="343" t="s">
        <v>420</v>
      </c>
      <c r="J113" s="343" t="s">
        <v>243</v>
      </c>
      <c r="K113" s="366" t="s">
        <v>543</v>
      </c>
      <c r="L113" s="343">
        <v>28</v>
      </c>
      <c r="M113" s="343" t="s">
        <v>420</v>
      </c>
      <c r="N113" s="343" t="s">
        <v>243</v>
      </c>
      <c r="O113" s="366" t="s">
        <v>543</v>
      </c>
      <c r="P113" s="343"/>
      <c r="Q113" s="343"/>
      <c r="R113" s="343"/>
      <c r="S113" s="366"/>
    </row>
    <row r="114" spans="2:19" ht="32.25" customHeight="1" x14ac:dyDescent="0.35">
      <c r="B114" s="638"/>
      <c r="C114" s="637" t="s">
        <v>1061</v>
      </c>
      <c r="D114" s="361" t="s">
        <v>1062</v>
      </c>
      <c r="E114" s="650" t="s">
        <v>354</v>
      </c>
      <c r="F114" s="685"/>
      <c r="G114" s="362" t="s">
        <v>355</v>
      </c>
      <c r="H114" s="361" t="s">
        <v>1062</v>
      </c>
      <c r="I114" s="650" t="s">
        <v>354</v>
      </c>
      <c r="J114" s="685"/>
      <c r="K114" s="362" t="s">
        <v>355</v>
      </c>
      <c r="L114" s="361" t="s">
        <v>1062</v>
      </c>
      <c r="M114" s="650" t="s">
        <v>354</v>
      </c>
      <c r="N114" s="685"/>
      <c r="O114" s="362" t="s">
        <v>355</v>
      </c>
      <c r="P114" s="361" t="s">
        <v>1062</v>
      </c>
      <c r="Q114" s="361" t="s">
        <v>354</v>
      </c>
      <c r="R114" s="650" t="s">
        <v>354</v>
      </c>
      <c r="S114" s="685"/>
    </row>
    <row r="115" spans="2:19" ht="23.25" customHeight="1" x14ac:dyDescent="0.35">
      <c r="B115" s="638"/>
      <c r="C115" s="638"/>
      <c r="D115" s="411"/>
      <c r="E115" s="680"/>
      <c r="F115" s="681"/>
      <c r="G115" s="364"/>
      <c r="H115" s="412"/>
      <c r="I115" s="678"/>
      <c r="J115" s="679"/>
      <c r="K115" s="386"/>
      <c r="L115" s="412"/>
      <c r="M115" s="678"/>
      <c r="N115" s="679"/>
      <c r="O115" s="366"/>
      <c r="P115" s="412"/>
      <c r="Q115" s="343"/>
      <c r="R115" s="678"/>
      <c r="S115" s="679"/>
    </row>
    <row r="116" spans="2:19" ht="37.5" customHeight="1" outlineLevel="1" x14ac:dyDescent="0.35">
      <c r="B116" s="638"/>
      <c r="C116" s="638"/>
      <c r="D116" s="361" t="s">
        <v>1062</v>
      </c>
      <c r="E116" s="650" t="s">
        <v>354</v>
      </c>
      <c r="F116" s="685"/>
      <c r="G116" s="362" t="s">
        <v>355</v>
      </c>
      <c r="H116" s="361" t="s">
        <v>1062</v>
      </c>
      <c r="I116" s="650" t="s">
        <v>354</v>
      </c>
      <c r="J116" s="685"/>
      <c r="K116" s="362" t="s">
        <v>355</v>
      </c>
      <c r="L116" s="361" t="s">
        <v>1062</v>
      </c>
      <c r="M116" s="650" t="s">
        <v>354</v>
      </c>
      <c r="N116" s="685"/>
      <c r="O116" s="362" t="s">
        <v>355</v>
      </c>
      <c r="P116" s="361" t="s">
        <v>1062</v>
      </c>
      <c r="Q116" s="361" t="s">
        <v>354</v>
      </c>
      <c r="R116" s="650" t="s">
        <v>354</v>
      </c>
      <c r="S116" s="685"/>
    </row>
    <row r="117" spans="2:19" ht="23.25" customHeight="1" outlineLevel="1" x14ac:dyDescent="0.35">
      <c r="B117" s="638"/>
      <c r="C117" s="638"/>
      <c r="D117" s="411"/>
      <c r="E117" s="680"/>
      <c r="F117" s="681"/>
      <c r="G117" s="364"/>
      <c r="H117" s="412"/>
      <c r="I117" s="678"/>
      <c r="J117" s="679"/>
      <c r="K117" s="366"/>
      <c r="L117" s="412"/>
      <c r="M117" s="678"/>
      <c r="N117" s="679"/>
      <c r="O117" s="366"/>
      <c r="P117" s="412"/>
      <c r="Q117" s="343"/>
      <c r="R117" s="678"/>
      <c r="S117" s="679"/>
    </row>
    <row r="118" spans="2:19" ht="33.75" customHeight="1" outlineLevel="1" x14ac:dyDescent="0.35">
      <c r="B118" s="638"/>
      <c r="C118" s="638"/>
      <c r="D118" s="361" t="s">
        <v>1062</v>
      </c>
      <c r="E118" s="650" t="s">
        <v>354</v>
      </c>
      <c r="F118" s="685"/>
      <c r="G118" s="362" t="s">
        <v>355</v>
      </c>
      <c r="H118" s="361" t="s">
        <v>1062</v>
      </c>
      <c r="I118" s="650" t="s">
        <v>354</v>
      </c>
      <c r="J118" s="685"/>
      <c r="K118" s="362" t="s">
        <v>355</v>
      </c>
      <c r="L118" s="361" t="s">
        <v>1062</v>
      </c>
      <c r="M118" s="650" t="s">
        <v>354</v>
      </c>
      <c r="N118" s="685"/>
      <c r="O118" s="362" t="s">
        <v>355</v>
      </c>
      <c r="P118" s="361" t="s">
        <v>1062</v>
      </c>
      <c r="Q118" s="361" t="s">
        <v>354</v>
      </c>
      <c r="R118" s="650" t="s">
        <v>354</v>
      </c>
      <c r="S118" s="685"/>
    </row>
    <row r="119" spans="2:19" ht="23.25" customHeight="1" outlineLevel="1" x14ac:dyDescent="0.35">
      <c r="B119" s="638"/>
      <c r="C119" s="638"/>
      <c r="D119" s="411"/>
      <c r="E119" s="680"/>
      <c r="F119" s="681"/>
      <c r="G119" s="364"/>
      <c r="H119" s="412"/>
      <c r="I119" s="678"/>
      <c r="J119" s="679"/>
      <c r="K119" s="366"/>
      <c r="L119" s="412"/>
      <c r="M119" s="678"/>
      <c r="N119" s="679"/>
      <c r="O119" s="366"/>
      <c r="P119" s="412"/>
      <c r="Q119" s="343"/>
      <c r="R119" s="678"/>
      <c r="S119" s="679"/>
    </row>
    <row r="120" spans="2:19" ht="41.25" customHeight="1" outlineLevel="1" x14ac:dyDescent="0.35">
      <c r="B120" s="638"/>
      <c r="C120" s="638"/>
      <c r="D120" s="361" t="s">
        <v>1062</v>
      </c>
      <c r="E120" s="650" t="s">
        <v>354</v>
      </c>
      <c r="F120" s="685"/>
      <c r="G120" s="362" t="s">
        <v>355</v>
      </c>
      <c r="H120" s="361" t="s">
        <v>1062</v>
      </c>
      <c r="I120" s="650" t="s">
        <v>354</v>
      </c>
      <c r="J120" s="685"/>
      <c r="K120" s="362" t="s">
        <v>355</v>
      </c>
      <c r="L120" s="361" t="s">
        <v>1062</v>
      </c>
      <c r="M120" s="650" t="s">
        <v>354</v>
      </c>
      <c r="N120" s="685"/>
      <c r="O120" s="362" t="s">
        <v>355</v>
      </c>
      <c r="P120" s="361" t="s">
        <v>1062</v>
      </c>
      <c r="Q120" s="361" t="s">
        <v>354</v>
      </c>
      <c r="R120" s="650" t="s">
        <v>354</v>
      </c>
      <c r="S120" s="685"/>
    </row>
    <row r="121" spans="2:19" ht="23.25" customHeight="1" outlineLevel="1" x14ac:dyDescent="0.35">
      <c r="B121" s="639"/>
      <c r="C121" s="639"/>
      <c r="D121" s="411"/>
      <c r="E121" s="680"/>
      <c r="F121" s="681"/>
      <c r="G121" s="364"/>
      <c r="H121" s="412"/>
      <c r="I121" s="678"/>
      <c r="J121" s="679"/>
      <c r="K121" s="366"/>
      <c r="L121" s="412"/>
      <c r="M121" s="678"/>
      <c r="N121" s="679"/>
      <c r="O121" s="366"/>
      <c r="P121" s="412"/>
      <c r="Q121" s="343"/>
      <c r="R121" s="678"/>
      <c r="S121" s="679"/>
    </row>
    <row r="122" spans="2:19" ht="19" thickBot="1" x14ac:dyDescent="0.5">
      <c r="B122" s="350"/>
      <c r="C122" s="350"/>
      <c r="D122" s="316"/>
      <c r="E122" s="316"/>
      <c r="F122" s="316"/>
      <c r="G122" s="316"/>
      <c r="H122" s="316"/>
      <c r="I122" s="316"/>
      <c r="J122" s="316"/>
      <c r="K122" s="316"/>
      <c r="L122" s="316"/>
      <c r="M122" s="316"/>
      <c r="N122" s="316"/>
      <c r="O122" s="316"/>
      <c r="P122" s="316"/>
      <c r="Q122" s="316"/>
      <c r="R122" s="316"/>
      <c r="S122" s="316"/>
    </row>
    <row r="123" spans="2:19" ht="19" thickBot="1" x14ac:dyDescent="0.5">
      <c r="B123" s="350"/>
      <c r="C123" s="350"/>
      <c r="D123" s="619" t="s">
        <v>281</v>
      </c>
      <c r="E123" s="620"/>
      <c r="F123" s="620"/>
      <c r="G123" s="621"/>
      <c r="H123" s="619" t="s">
        <v>282</v>
      </c>
      <c r="I123" s="620"/>
      <c r="J123" s="620"/>
      <c r="K123" s="621"/>
      <c r="L123" s="620" t="s">
        <v>283</v>
      </c>
      <c r="M123" s="620"/>
      <c r="N123" s="620"/>
      <c r="O123" s="620"/>
      <c r="P123" s="619" t="s">
        <v>284</v>
      </c>
      <c r="Q123" s="620"/>
      <c r="R123" s="620"/>
      <c r="S123" s="621"/>
    </row>
    <row r="124" spans="2:19" ht="18.5" x14ac:dyDescent="0.35">
      <c r="B124" s="622" t="s">
        <v>356</v>
      </c>
      <c r="C124" s="622" t="s">
        <v>357</v>
      </c>
      <c r="D124" s="652" t="s">
        <v>358</v>
      </c>
      <c r="E124" s="660"/>
      <c r="F124" s="660"/>
      <c r="G124" s="662"/>
      <c r="H124" s="652" t="s">
        <v>358</v>
      </c>
      <c r="I124" s="660"/>
      <c r="J124" s="660"/>
      <c r="K124" s="662"/>
      <c r="L124" s="652" t="s">
        <v>358</v>
      </c>
      <c r="M124" s="660"/>
      <c r="N124" s="660"/>
      <c r="O124" s="662"/>
      <c r="P124" s="652" t="s">
        <v>358</v>
      </c>
      <c r="Q124" s="660"/>
      <c r="R124" s="660"/>
      <c r="S124" s="662"/>
    </row>
    <row r="125" spans="2:19" ht="45" customHeight="1" x14ac:dyDescent="0.35">
      <c r="B125" s="624"/>
      <c r="C125" s="624"/>
      <c r="D125" s="713" t="s">
        <v>418</v>
      </c>
      <c r="E125" s="714"/>
      <c r="F125" s="714"/>
      <c r="G125" s="715"/>
      <c r="H125" s="716" t="s">
        <v>409</v>
      </c>
      <c r="I125" s="717"/>
      <c r="J125" s="717"/>
      <c r="K125" s="718"/>
      <c r="L125" s="716"/>
      <c r="M125" s="717"/>
      <c r="N125" s="717"/>
      <c r="O125" s="718"/>
      <c r="P125" s="716" t="s">
        <v>418</v>
      </c>
      <c r="Q125" s="717"/>
      <c r="R125" s="717"/>
      <c r="S125" s="718"/>
    </row>
    <row r="126" spans="2:19" ht="32.25" customHeight="1" x14ac:dyDescent="0.45">
      <c r="B126" s="622" t="s">
        <v>359</v>
      </c>
      <c r="C126" s="622" t="s">
        <v>360</v>
      </c>
      <c r="D126" s="408" t="s">
        <v>361</v>
      </c>
      <c r="E126" s="379" t="s">
        <v>280</v>
      </c>
      <c r="F126" s="361" t="s">
        <v>300</v>
      </c>
      <c r="G126" s="362" t="s">
        <v>316</v>
      </c>
      <c r="H126" s="408" t="s">
        <v>361</v>
      </c>
      <c r="I126" s="379" t="s">
        <v>280</v>
      </c>
      <c r="J126" s="361" t="s">
        <v>300</v>
      </c>
      <c r="K126" s="362" t="s">
        <v>316</v>
      </c>
      <c r="L126" s="408" t="s">
        <v>361</v>
      </c>
      <c r="M126" s="379" t="s">
        <v>280</v>
      </c>
      <c r="N126" s="361" t="s">
        <v>300</v>
      </c>
      <c r="O126" s="362" t="s">
        <v>316</v>
      </c>
      <c r="P126" s="408" t="s">
        <v>361</v>
      </c>
      <c r="Q126" s="379" t="s">
        <v>280</v>
      </c>
      <c r="R126" s="361" t="s">
        <v>300</v>
      </c>
      <c r="S126" s="362" t="s">
        <v>316</v>
      </c>
    </row>
    <row r="127" spans="2:19" ht="23.25" customHeight="1" x14ac:dyDescent="0.35">
      <c r="B127" s="623"/>
      <c r="C127" s="624"/>
      <c r="D127" s="337">
        <v>1</v>
      </c>
      <c r="E127" s="413" t="s">
        <v>243</v>
      </c>
      <c r="F127" s="337" t="s">
        <v>433</v>
      </c>
      <c r="G127" s="364" t="s">
        <v>550</v>
      </c>
      <c r="H127" s="343">
        <v>3</v>
      </c>
      <c r="I127" s="414"/>
      <c r="J127" s="343"/>
      <c r="K127" s="386" t="s">
        <v>1009</v>
      </c>
      <c r="L127" s="343">
        <v>3</v>
      </c>
      <c r="M127" s="414" t="s">
        <v>243</v>
      </c>
      <c r="N127" s="343" t="s">
        <v>444</v>
      </c>
      <c r="O127" s="386" t="s">
        <v>1009</v>
      </c>
      <c r="P127" s="343"/>
      <c r="Q127" s="414"/>
      <c r="R127" s="343"/>
      <c r="S127" s="386"/>
    </row>
    <row r="128" spans="2:19" ht="29.25" customHeight="1" x14ac:dyDescent="0.35">
      <c r="B128" s="623"/>
      <c r="C128" s="622" t="s">
        <v>362</v>
      </c>
      <c r="D128" s="361" t="s">
        <v>363</v>
      </c>
      <c r="E128" s="650" t="s">
        <v>364</v>
      </c>
      <c r="F128" s="685"/>
      <c r="G128" s="362" t="s">
        <v>365</v>
      </c>
      <c r="H128" s="361" t="s">
        <v>363</v>
      </c>
      <c r="I128" s="650" t="s">
        <v>364</v>
      </c>
      <c r="J128" s="685"/>
      <c r="K128" s="362" t="s">
        <v>365</v>
      </c>
      <c r="L128" s="361" t="s">
        <v>363</v>
      </c>
      <c r="M128" s="650" t="s">
        <v>364</v>
      </c>
      <c r="N128" s="685"/>
      <c r="O128" s="362" t="s">
        <v>365</v>
      </c>
      <c r="P128" s="361" t="s">
        <v>363</v>
      </c>
      <c r="Q128" s="650" t="s">
        <v>364</v>
      </c>
      <c r="R128" s="685"/>
      <c r="S128" s="362" t="s">
        <v>365</v>
      </c>
    </row>
    <row r="129" spans="2:19" ht="39" customHeight="1" x14ac:dyDescent="0.35">
      <c r="B129" s="624"/>
      <c r="C129" s="624"/>
      <c r="D129" s="411">
        <v>1</v>
      </c>
      <c r="E129" s="680" t="s">
        <v>381</v>
      </c>
      <c r="F129" s="681"/>
      <c r="G129" s="364" t="s">
        <v>484</v>
      </c>
      <c r="H129" s="412">
        <v>3</v>
      </c>
      <c r="I129" s="678" t="s">
        <v>376</v>
      </c>
      <c r="J129" s="679"/>
      <c r="K129" s="366" t="s">
        <v>462</v>
      </c>
      <c r="L129" s="412">
        <v>4</v>
      </c>
      <c r="M129" s="678" t="s">
        <v>376</v>
      </c>
      <c r="N129" s="679"/>
      <c r="O129" s="366" t="s">
        <v>470</v>
      </c>
      <c r="P129" s="412"/>
      <c r="Q129" s="678"/>
      <c r="R129" s="679"/>
      <c r="S129" s="366"/>
    </row>
    <row r="133" spans="2:19" hidden="1" x14ac:dyDescent="0.35"/>
    <row r="134" spans="2:19" hidden="1" x14ac:dyDescent="0.35"/>
    <row r="135" spans="2:19" hidden="1" x14ac:dyDescent="0.35">
      <c r="D135" s="123" t="s">
        <v>366</v>
      </c>
    </row>
    <row r="136" spans="2:19" hidden="1" x14ac:dyDescent="0.35">
      <c r="D136" s="123" t="s">
        <v>367</v>
      </c>
      <c r="E136" s="123" t="s">
        <v>368</v>
      </c>
      <c r="F136" s="123" t="s">
        <v>369</v>
      </c>
      <c r="H136" s="123" t="s">
        <v>370</v>
      </c>
      <c r="I136" s="123" t="s">
        <v>371</v>
      </c>
    </row>
    <row r="137" spans="2:19" hidden="1" x14ac:dyDescent="0.35">
      <c r="D137" s="123" t="s">
        <v>372</v>
      </c>
      <c r="E137" s="123" t="s">
        <v>373</v>
      </c>
      <c r="F137" s="123" t="s">
        <v>374</v>
      </c>
      <c r="H137" s="123" t="s">
        <v>375</v>
      </c>
      <c r="I137" s="123" t="s">
        <v>376</v>
      </c>
    </row>
    <row r="138" spans="2:19" hidden="1" x14ac:dyDescent="0.35">
      <c r="D138" s="123" t="s">
        <v>377</v>
      </c>
      <c r="E138" s="123" t="s">
        <v>378</v>
      </c>
      <c r="F138" s="123" t="s">
        <v>379</v>
      </c>
      <c r="H138" s="123" t="s">
        <v>380</v>
      </c>
      <c r="I138" s="123" t="s">
        <v>381</v>
      </c>
    </row>
    <row r="139" spans="2:19" hidden="1" x14ac:dyDescent="0.35">
      <c r="D139" s="123" t="s">
        <v>382</v>
      </c>
      <c r="F139" s="123" t="s">
        <v>383</v>
      </c>
      <c r="G139" s="123" t="s">
        <v>384</v>
      </c>
      <c r="H139" s="123" t="s">
        <v>385</v>
      </c>
      <c r="I139" s="123" t="s">
        <v>386</v>
      </c>
      <c r="K139" s="123" t="s">
        <v>387</v>
      </c>
    </row>
    <row r="140" spans="2:19" hidden="1" x14ac:dyDescent="0.35">
      <c r="D140" s="123" t="s">
        <v>388</v>
      </c>
      <c r="F140" s="123" t="s">
        <v>389</v>
      </c>
      <c r="G140" s="123" t="s">
        <v>390</v>
      </c>
      <c r="H140" s="123" t="s">
        <v>391</v>
      </c>
      <c r="I140" s="123" t="s">
        <v>392</v>
      </c>
      <c r="K140" s="123" t="s">
        <v>393</v>
      </c>
      <c r="L140" s="123" t="s">
        <v>394</v>
      </c>
    </row>
    <row r="141" spans="2:19" hidden="1" x14ac:dyDescent="0.35">
      <c r="D141" s="123" t="s">
        <v>395</v>
      </c>
      <c r="E141" s="124" t="s">
        <v>396</v>
      </c>
      <c r="G141" s="123" t="s">
        <v>397</v>
      </c>
      <c r="H141" s="123" t="s">
        <v>398</v>
      </c>
      <c r="K141" s="123" t="s">
        <v>399</v>
      </c>
      <c r="L141" s="123" t="s">
        <v>400</v>
      </c>
    </row>
    <row r="142" spans="2:19" hidden="1" x14ac:dyDescent="0.35">
      <c r="D142" s="123" t="s">
        <v>401</v>
      </c>
      <c r="E142" s="125" t="s">
        <v>402</v>
      </c>
      <c r="K142" s="123" t="s">
        <v>403</v>
      </c>
      <c r="L142" s="123" t="s">
        <v>404</v>
      </c>
    </row>
    <row r="143" spans="2:19" hidden="1" x14ac:dyDescent="0.35">
      <c r="E143" s="126" t="s">
        <v>405</v>
      </c>
      <c r="H143" s="123" t="s">
        <v>406</v>
      </c>
      <c r="K143" s="123" t="s">
        <v>407</v>
      </c>
      <c r="L143" s="123" t="s">
        <v>408</v>
      </c>
    </row>
    <row r="144" spans="2:19" hidden="1" x14ac:dyDescent="0.35">
      <c r="H144" s="123" t="s">
        <v>409</v>
      </c>
      <c r="K144" s="123" t="s">
        <v>410</v>
      </c>
      <c r="L144" s="123" t="s">
        <v>411</v>
      </c>
    </row>
    <row r="145" spans="2:12" hidden="1" x14ac:dyDescent="0.35">
      <c r="H145" s="123" t="s">
        <v>412</v>
      </c>
      <c r="K145" s="123" t="s">
        <v>413</v>
      </c>
      <c r="L145" s="123" t="s">
        <v>414</v>
      </c>
    </row>
    <row r="146" spans="2:12" hidden="1" x14ac:dyDescent="0.35">
      <c r="B146" s="123" t="s">
        <v>415</v>
      </c>
      <c r="C146" s="123" t="s">
        <v>416</v>
      </c>
      <c r="D146" s="123" t="s">
        <v>415</v>
      </c>
      <c r="G146" s="123" t="s">
        <v>417</v>
      </c>
      <c r="H146" s="123" t="s">
        <v>418</v>
      </c>
      <c r="J146" s="123" t="s">
        <v>243</v>
      </c>
      <c r="K146" s="123" t="s">
        <v>419</v>
      </c>
      <c r="L146" s="123" t="s">
        <v>420</v>
      </c>
    </row>
    <row r="147" spans="2:12" hidden="1" x14ac:dyDescent="0.35">
      <c r="B147" s="123">
        <v>1</v>
      </c>
      <c r="C147" s="123" t="s">
        <v>421</v>
      </c>
      <c r="D147" s="123" t="s">
        <v>422</v>
      </c>
      <c r="E147" s="123" t="s">
        <v>316</v>
      </c>
      <c r="F147" s="123" t="s">
        <v>1</v>
      </c>
      <c r="G147" s="123" t="s">
        <v>423</v>
      </c>
      <c r="H147" s="123" t="s">
        <v>424</v>
      </c>
      <c r="J147" s="123" t="s">
        <v>399</v>
      </c>
      <c r="K147" s="123" t="s">
        <v>425</v>
      </c>
    </row>
    <row r="148" spans="2:12" hidden="1" x14ac:dyDescent="0.35">
      <c r="B148" s="123">
        <v>2</v>
      </c>
      <c r="C148" s="123" t="s">
        <v>426</v>
      </c>
      <c r="D148" s="123" t="s">
        <v>427</v>
      </c>
      <c r="E148" s="123" t="s">
        <v>300</v>
      </c>
      <c r="F148" s="123" t="s">
        <v>3</v>
      </c>
      <c r="G148" s="123" t="s">
        <v>428</v>
      </c>
      <c r="J148" s="123" t="s">
        <v>429</v>
      </c>
      <c r="K148" s="123" t="s">
        <v>430</v>
      </c>
    </row>
    <row r="149" spans="2:12" hidden="1" x14ac:dyDescent="0.35">
      <c r="B149" s="123">
        <v>3</v>
      </c>
      <c r="C149" s="123" t="s">
        <v>431</v>
      </c>
      <c r="D149" s="123" t="s">
        <v>432</v>
      </c>
      <c r="E149" s="123" t="s">
        <v>280</v>
      </c>
      <c r="G149" s="123" t="s">
        <v>433</v>
      </c>
      <c r="J149" s="123" t="s">
        <v>434</v>
      </c>
      <c r="K149" s="123" t="s">
        <v>435</v>
      </c>
    </row>
    <row r="150" spans="2:12" hidden="1" x14ac:dyDescent="0.35">
      <c r="B150" s="123">
        <v>4</v>
      </c>
      <c r="C150" s="123" t="s">
        <v>424</v>
      </c>
      <c r="H150" s="123" t="s">
        <v>436</v>
      </c>
      <c r="I150" s="123" t="s">
        <v>437</v>
      </c>
      <c r="J150" s="123" t="s">
        <v>438</v>
      </c>
      <c r="K150" s="123" t="s">
        <v>439</v>
      </c>
    </row>
    <row r="151" spans="2:12" hidden="1" x14ac:dyDescent="0.35">
      <c r="D151" s="123" t="s">
        <v>433</v>
      </c>
      <c r="H151" s="123" t="s">
        <v>440</v>
      </c>
      <c r="I151" s="123" t="s">
        <v>441</v>
      </c>
      <c r="J151" s="123" t="s">
        <v>442</v>
      </c>
      <c r="K151" s="123" t="s">
        <v>443</v>
      </c>
    </row>
    <row r="152" spans="2:12" hidden="1" x14ac:dyDescent="0.35">
      <c r="D152" s="123" t="s">
        <v>444</v>
      </c>
      <c r="H152" s="123" t="s">
        <v>445</v>
      </c>
      <c r="I152" s="123" t="s">
        <v>446</v>
      </c>
      <c r="J152" s="123" t="s">
        <v>447</v>
      </c>
      <c r="K152" s="123" t="s">
        <v>448</v>
      </c>
    </row>
    <row r="153" spans="2:12" hidden="1" x14ac:dyDescent="0.35">
      <c r="D153" s="123" t="s">
        <v>449</v>
      </c>
      <c r="H153" s="123" t="s">
        <v>450</v>
      </c>
      <c r="J153" s="123" t="s">
        <v>451</v>
      </c>
      <c r="K153" s="123" t="s">
        <v>452</v>
      </c>
    </row>
    <row r="154" spans="2:12" hidden="1" x14ac:dyDescent="0.35">
      <c r="H154" s="123" t="s">
        <v>453</v>
      </c>
      <c r="J154" s="123" t="s">
        <v>454</v>
      </c>
    </row>
    <row r="155" spans="2:12" ht="58" hidden="1" x14ac:dyDescent="0.35">
      <c r="D155" s="127" t="s">
        <v>455</v>
      </c>
      <c r="E155" s="123" t="s">
        <v>456</v>
      </c>
      <c r="F155" s="123" t="s">
        <v>457</v>
      </c>
      <c r="G155" s="123" t="s">
        <v>458</v>
      </c>
      <c r="H155" s="123" t="s">
        <v>459</v>
      </c>
      <c r="I155" s="123" t="s">
        <v>460</v>
      </c>
      <c r="J155" s="123" t="s">
        <v>461</v>
      </c>
      <c r="K155" s="123" t="s">
        <v>462</v>
      </c>
    </row>
    <row r="156" spans="2:12" ht="72.5" hidden="1" x14ac:dyDescent="0.35">
      <c r="B156" s="123" t="s">
        <v>564</v>
      </c>
      <c r="C156" s="123" t="s">
        <v>563</v>
      </c>
      <c r="D156" s="127" t="s">
        <v>463</v>
      </c>
      <c r="E156" s="123" t="s">
        <v>464</v>
      </c>
      <c r="F156" s="123" t="s">
        <v>465</v>
      </c>
      <c r="G156" s="123" t="s">
        <v>466</v>
      </c>
      <c r="H156" s="123" t="s">
        <v>467</v>
      </c>
      <c r="I156" s="123" t="s">
        <v>468</v>
      </c>
      <c r="J156" s="123" t="s">
        <v>469</v>
      </c>
      <c r="K156" s="123" t="s">
        <v>470</v>
      </c>
    </row>
    <row r="157" spans="2:12" ht="43.5" hidden="1" x14ac:dyDescent="0.35">
      <c r="B157" s="123" t="s">
        <v>565</v>
      </c>
      <c r="C157" s="123" t="s">
        <v>562</v>
      </c>
      <c r="D157" s="127" t="s">
        <v>471</v>
      </c>
      <c r="E157" s="123" t="s">
        <v>472</v>
      </c>
      <c r="F157" s="123" t="s">
        <v>473</v>
      </c>
      <c r="G157" s="123" t="s">
        <v>474</v>
      </c>
      <c r="H157" s="123" t="s">
        <v>475</v>
      </c>
      <c r="I157" s="123" t="s">
        <v>476</v>
      </c>
      <c r="J157" s="123" t="s">
        <v>477</v>
      </c>
      <c r="K157" s="123" t="s">
        <v>478</v>
      </c>
    </row>
    <row r="158" spans="2:12" hidden="1" x14ac:dyDescent="0.35">
      <c r="B158" s="123" t="s">
        <v>566</v>
      </c>
      <c r="C158" s="123" t="s">
        <v>561</v>
      </c>
      <c r="F158" s="123" t="s">
        <v>479</v>
      </c>
      <c r="G158" s="123" t="s">
        <v>480</v>
      </c>
      <c r="H158" s="123" t="s">
        <v>481</v>
      </c>
      <c r="I158" s="123" t="s">
        <v>482</v>
      </c>
      <c r="J158" s="123" t="s">
        <v>483</v>
      </c>
      <c r="K158" s="123" t="s">
        <v>484</v>
      </c>
    </row>
    <row r="159" spans="2:12" hidden="1" x14ac:dyDescent="0.35">
      <c r="B159" s="123" t="s">
        <v>567</v>
      </c>
      <c r="G159" s="123" t="s">
        <v>485</v>
      </c>
      <c r="H159" s="123" t="s">
        <v>486</v>
      </c>
      <c r="I159" s="123" t="s">
        <v>487</v>
      </c>
      <c r="J159" s="123" t="s">
        <v>488</v>
      </c>
      <c r="K159" s="123" t="s">
        <v>489</v>
      </c>
    </row>
    <row r="160" spans="2:12" hidden="1" x14ac:dyDescent="0.35">
      <c r="C160" s="123" t="s">
        <v>490</v>
      </c>
      <c r="J160" s="123" t="s">
        <v>491</v>
      </c>
    </row>
    <row r="161" spans="2:10" hidden="1" x14ac:dyDescent="0.35">
      <c r="C161" s="123" t="s">
        <v>492</v>
      </c>
      <c r="I161" s="123" t="s">
        <v>493</v>
      </c>
      <c r="J161" s="123" t="s">
        <v>494</v>
      </c>
    </row>
    <row r="162" spans="2:10" hidden="1" x14ac:dyDescent="0.35">
      <c r="B162" s="128" t="s">
        <v>568</v>
      </c>
      <c r="C162" s="123" t="s">
        <v>495</v>
      </c>
      <c r="I162" s="123" t="s">
        <v>496</v>
      </c>
      <c r="J162" s="123" t="s">
        <v>497</v>
      </c>
    </row>
    <row r="163" spans="2:10" hidden="1" x14ac:dyDescent="0.35">
      <c r="B163" s="128" t="s">
        <v>6</v>
      </c>
      <c r="C163" s="123" t="s">
        <v>498</v>
      </c>
      <c r="D163" s="123" t="s">
        <v>499</v>
      </c>
      <c r="E163" s="123" t="s">
        <v>500</v>
      </c>
      <c r="I163" s="123" t="s">
        <v>501</v>
      </c>
      <c r="J163" s="123" t="s">
        <v>243</v>
      </c>
    </row>
    <row r="164" spans="2:10" hidden="1" x14ac:dyDescent="0.35">
      <c r="B164" s="128" t="s">
        <v>2</v>
      </c>
      <c r="D164" s="123" t="s">
        <v>502</v>
      </c>
      <c r="E164" s="123" t="s">
        <v>503</v>
      </c>
      <c r="H164" s="123" t="s">
        <v>375</v>
      </c>
      <c r="I164" s="123" t="s">
        <v>504</v>
      </c>
    </row>
    <row r="165" spans="2:10" hidden="1" x14ac:dyDescent="0.35">
      <c r="B165" s="128" t="s">
        <v>7</v>
      </c>
      <c r="D165" s="123" t="s">
        <v>505</v>
      </c>
      <c r="E165" s="123" t="s">
        <v>506</v>
      </c>
      <c r="H165" s="123" t="s">
        <v>385</v>
      </c>
      <c r="I165" s="123" t="s">
        <v>507</v>
      </c>
      <c r="J165" s="123" t="s">
        <v>508</v>
      </c>
    </row>
    <row r="166" spans="2:10" hidden="1" x14ac:dyDescent="0.35">
      <c r="B166" s="128" t="s">
        <v>569</v>
      </c>
      <c r="C166" s="123" t="s">
        <v>509</v>
      </c>
      <c r="D166" s="123" t="s">
        <v>510</v>
      </c>
      <c r="H166" s="123" t="s">
        <v>391</v>
      </c>
      <c r="I166" s="123" t="s">
        <v>511</v>
      </c>
      <c r="J166" s="123" t="s">
        <v>512</v>
      </c>
    </row>
    <row r="167" spans="2:10" hidden="1" x14ac:dyDescent="0.35">
      <c r="B167" s="128" t="s">
        <v>570</v>
      </c>
      <c r="C167" s="123" t="s">
        <v>513</v>
      </c>
      <c r="H167" s="123" t="s">
        <v>398</v>
      </c>
      <c r="I167" s="123" t="s">
        <v>514</v>
      </c>
    </row>
    <row r="168" spans="2:10" hidden="1" x14ac:dyDescent="0.35">
      <c r="B168" s="128" t="s">
        <v>571</v>
      </c>
      <c r="C168" s="123" t="s">
        <v>515</v>
      </c>
      <c r="E168" s="123" t="s">
        <v>516</v>
      </c>
      <c r="H168" s="123" t="s">
        <v>517</v>
      </c>
      <c r="I168" s="123" t="s">
        <v>518</v>
      </c>
    </row>
    <row r="169" spans="2:10" hidden="1" x14ac:dyDescent="0.35">
      <c r="B169" s="128" t="s">
        <v>572</v>
      </c>
      <c r="C169" s="123" t="s">
        <v>519</v>
      </c>
      <c r="E169" s="123" t="s">
        <v>520</v>
      </c>
      <c r="H169" s="123" t="s">
        <v>521</v>
      </c>
      <c r="I169" s="123" t="s">
        <v>522</v>
      </c>
    </row>
    <row r="170" spans="2:10" hidden="1" x14ac:dyDescent="0.35">
      <c r="B170" s="128" t="s">
        <v>573</v>
      </c>
      <c r="C170" s="123" t="s">
        <v>523</v>
      </c>
      <c r="E170" s="123" t="s">
        <v>524</v>
      </c>
      <c r="H170" s="123" t="s">
        <v>525</v>
      </c>
      <c r="I170" s="123" t="s">
        <v>526</v>
      </c>
    </row>
    <row r="171" spans="2:10" hidden="1" x14ac:dyDescent="0.35">
      <c r="B171" s="128" t="s">
        <v>574</v>
      </c>
      <c r="C171" s="123" t="s">
        <v>527</v>
      </c>
      <c r="E171" s="123" t="s">
        <v>528</v>
      </c>
      <c r="H171" s="123" t="s">
        <v>529</v>
      </c>
      <c r="I171" s="123" t="s">
        <v>530</v>
      </c>
    </row>
    <row r="172" spans="2:10" hidden="1" x14ac:dyDescent="0.35">
      <c r="B172" s="128" t="s">
        <v>575</v>
      </c>
      <c r="C172" s="123" t="s">
        <v>531</v>
      </c>
      <c r="E172" s="123" t="s">
        <v>532</v>
      </c>
      <c r="H172" s="123" t="s">
        <v>533</v>
      </c>
      <c r="I172" s="123" t="s">
        <v>534</v>
      </c>
    </row>
    <row r="173" spans="2:10" hidden="1" x14ac:dyDescent="0.35">
      <c r="B173" s="128" t="s">
        <v>576</v>
      </c>
      <c r="C173" s="123" t="s">
        <v>243</v>
      </c>
      <c r="E173" s="123" t="s">
        <v>535</v>
      </c>
      <c r="H173" s="123" t="s">
        <v>536</v>
      </c>
      <c r="I173" s="123" t="s">
        <v>537</v>
      </c>
    </row>
    <row r="174" spans="2:10" hidden="1" x14ac:dyDescent="0.35">
      <c r="B174" s="128" t="s">
        <v>577</v>
      </c>
      <c r="E174" s="123" t="s">
        <v>538</v>
      </c>
      <c r="H174" s="123" t="s">
        <v>539</v>
      </c>
      <c r="I174" s="123" t="s">
        <v>540</v>
      </c>
    </row>
    <row r="175" spans="2:10" hidden="1" x14ac:dyDescent="0.35">
      <c r="B175" s="128" t="s">
        <v>578</v>
      </c>
      <c r="E175" s="123" t="s">
        <v>541</v>
      </c>
      <c r="H175" s="123" t="s">
        <v>542</v>
      </c>
      <c r="I175" s="123" t="s">
        <v>543</v>
      </c>
    </row>
    <row r="176" spans="2:10" hidden="1" x14ac:dyDescent="0.35">
      <c r="B176" s="128" t="s">
        <v>579</v>
      </c>
      <c r="E176" s="123" t="s">
        <v>544</v>
      </c>
      <c r="H176" s="123" t="s">
        <v>545</v>
      </c>
      <c r="I176" s="123" t="s">
        <v>546</v>
      </c>
    </row>
    <row r="177" spans="2:9" hidden="1" x14ac:dyDescent="0.35">
      <c r="B177" s="128" t="s">
        <v>580</v>
      </c>
      <c r="H177" s="123" t="s">
        <v>547</v>
      </c>
      <c r="I177" s="123" t="s">
        <v>548</v>
      </c>
    </row>
    <row r="178" spans="2:9" hidden="1" x14ac:dyDescent="0.35">
      <c r="B178" s="128" t="s">
        <v>581</v>
      </c>
      <c r="H178" s="123" t="s">
        <v>549</v>
      </c>
    </row>
    <row r="179" spans="2:9" hidden="1" x14ac:dyDescent="0.35">
      <c r="B179" s="128" t="s">
        <v>582</v>
      </c>
      <c r="H179" s="123" t="s">
        <v>550</v>
      </c>
    </row>
    <row r="180" spans="2:9" hidden="1" x14ac:dyDescent="0.35">
      <c r="B180" s="128" t="s">
        <v>583</v>
      </c>
      <c r="H180" s="123" t="s">
        <v>551</v>
      </c>
    </row>
    <row r="181" spans="2:9" hidden="1" x14ac:dyDescent="0.35">
      <c r="B181" s="128" t="s">
        <v>584</v>
      </c>
      <c r="H181" s="123" t="s">
        <v>552</v>
      </c>
    </row>
    <row r="182" spans="2:9" hidden="1" x14ac:dyDescent="0.35">
      <c r="B182" s="128" t="s">
        <v>585</v>
      </c>
      <c r="D182" t="s">
        <v>553</v>
      </c>
      <c r="H182" s="123" t="s">
        <v>554</v>
      </c>
    </row>
    <row r="183" spans="2:9" hidden="1" x14ac:dyDescent="0.35">
      <c r="B183" s="128" t="s">
        <v>586</v>
      </c>
      <c r="D183" t="s">
        <v>555</v>
      </c>
      <c r="H183" s="123" t="s">
        <v>556</v>
      </c>
    </row>
    <row r="184" spans="2:9" hidden="1" x14ac:dyDescent="0.35">
      <c r="B184" s="128" t="s">
        <v>587</v>
      </c>
      <c r="D184" t="s">
        <v>557</v>
      </c>
      <c r="H184" s="123" t="s">
        <v>558</v>
      </c>
    </row>
    <row r="185" spans="2:9" hidden="1" x14ac:dyDescent="0.35">
      <c r="B185" s="128" t="s">
        <v>588</v>
      </c>
      <c r="D185" t="s">
        <v>555</v>
      </c>
      <c r="H185" s="123" t="s">
        <v>559</v>
      </c>
    </row>
    <row r="186" spans="2:9" hidden="1" x14ac:dyDescent="0.35">
      <c r="B186" s="128" t="s">
        <v>589</v>
      </c>
      <c r="D186" t="s">
        <v>560</v>
      </c>
    </row>
    <row r="187" spans="2:9" hidden="1" x14ac:dyDescent="0.35">
      <c r="B187" s="128" t="s">
        <v>590</v>
      </c>
      <c r="D187" t="s">
        <v>555</v>
      </c>
    </row>
    <row r="188" spans="2:9" hidden="1" x14ac:dyDescent="0.35">
      <c r="B188" s="128" t="s">
        <v>591</v>
      </c>
    </row>
    <row r="189" spans="2:9" hidden="1" x14ac:dyDescent="0.35">
      <c r="B189" s="128" t="s">
        <v>592</v>
      </c>
    </row>
    <row r="190" spans="2:9" hidden="1" x14ac:dyDescent="0.35">
      <c r="B190" s="128" t="s">
        <v>593</v>
      </c>
    </row>
    <row r="191" spans="2:9" hidden="1" x14ac:dyDescent="0.35">
      <c r="B191" s="128" t="s">
        <v>594</v>
      </c>
    </row>
    <row r="192" spans="2:9" hidden="1" x14ac:dyDescent="0.35">
      <c r="B192" s="128" t="s">
        <v>595</v>
      </c>
    </row>
    <row r="193" spans="2:2" hidden="1" x14ac:dyDescent="0.35">
      <c r="B193" s="128" t="s">
        <v>596</v>
      </c>
    </row>
    <row r="194" spans="2:2" hidden="1" x14ac:dyDescent="0.35">
      <c r="B194" s="128" t="s">
        <v>597</v>
      </c>
    </row>
    <row r="195" spans="2:2" hidden="1" x14ac:dyDescent="0.35">
      <c r="B195" s="128" t="s">
        <v>598</v>
      </c>
    </row>
    <row r="196" spans="2:2" hidden="1" x14ac:dyDescent="0.35">
      <c r="B196" s="128" t="s">
        <v>599</v>
      </c>
    </row>
    <row r="197" spans="2:2" hidden="1" x14ac:dyDescent="0.35">
      <c r="B197" s="128" t="s">
        <v>9</v>
      </c>
    </row>
    <row r="198" spans="2:2" hidden="1" x14ac:dyDescent="0.35">
      <c r="B198" s="128" t="s">
        <v>14</v>
      </c>
    </row>
    <row r="199" spans="2:2" hidden="1" x14ac:dyDescent="0.35">
      <c r="B199" s="128" t="s">
        <v>16</v>
      </c>
    </row>
    <row r="200" spans="2:2" hidden="1" x14ac:dyDescent="0.35">
      <c r="B200" s="128" t="s">
        <v>18</v>
      </c>
    </row>
    <row r="201" spans="2:2" hidden="1" x14ac:dyDescent="0.35">
      <c r="B201" s="128" t="s">
        <v>5</v>
      </c>
    </row>
    <row r="202" spans="2:2" hidden="1" x14ac:dyDescent="0.35">
      <c r="B202" s="128" t="s">
        <v>20</v>
      </c>
    </row>
    <row r="203" spans="2:2" hidden="1" x14ac:dyDescent="0.35">
      <c r="B203" s="128" t="s">
        <v>22</v>
      </c>
    </row>
    <row r="204" spans="2:2" hidden="1" x14ac:dyDescent="0.35">
      <c r="B204" s="128" t="s">
        <v>24</v>
      </c>
    </row>
    <row r="205" spans="2:2" hidden="1" x14ac:dyDescent="0.35">
      <c r="B205" s="128" t="s">
        <v>25</v>
      </c>
    </row>
    <row r="206" spans="2:2" hidden="1" x14ac:dyDescent="0.35">
      <c r="B206" s="128" t="s">
        <v>26</v>
      </c>
    </row>
    <row r="207" spans="2:2" hidden="1" x14ac:dyDescent="0.35">
      <c r="B207" s="128" t="s">
        <v>27</v>
      </c>
    </row>
    <row r="208" spans="2:2" hidden="1" x14ac:dyDescent="0.35">
      <c r="B208" s="128" t="s">
        <v>600</v>
      </c>
    </row>
    <row r="209" spans="2:2" hidden="1" x14ac:dyDescent="0.35">
      <c r="B209" s="128" t="s">
        <v>601</v>
      </c>
    </row>
    <row r="210" spans="2:2" hidden="1" x14ac:dyDescent="0.35">
      <c r="B210" s="128" t="s">
        <v>31</v>
      </c>
    </row>
    <row r="211" spans="2:2" hidden="1" x14ac:dyDescent="0.35">
      <c r="B211" s="128" t="s">
        <v>33</v>
      </c>
    </row>
    <row r="212" spans="2:2" hidden="1" x14ac:dyDescent="0.35">
      <c r="B212" s="128" t="s">
        <v>37</v>
      </c>
    </row>
    <row r="213" spans="2:2" hidden="1" x14ac:dyDescent="0.35">
      <c r="B213" s="128" t="s">
        <v>602</v>
      </c>
    </row>
    <row r="214" spans="2:2" hidden="1" x14ac:dyDescent="0.35">
      <c r="B214" s="128" t="s">
        <v>603</v>
      </c>
    </row>
    <row r="215" spans="2:2" hidden="1" x14ac:dyDescent="0.35">
      <c r="B215" s="128" t="s">
        <v>604</v>
      </c>
    </row>
    <row r="216" spans="2:2" hidden="1" x14ac:dyDescent="0.35">
      <c r="B216" s="128" t="s">
        <v>35</v>
      </c>
    </row>
    <row r="217" spans="2:2" hidden="1" x14ac:dyDescent="0.35">
      <c r="B217" s="128" t="s">
        <v>36</v>
      </c>
    </row>
    <row r="218" spans="2:2" hidden="1" x14ac:dyDescent="0.35">
      <c r="B218" s="128" t="s">
        <v>39</v>
      </c>
    </row>
    <row r="219" spans="2:2" hidden="1" x14ac:dyDescent="0.35">
      <c r="B219" s="128" t="s">
        <v>41</v>
      </c>
    </row>
    <row r="220" spans="2:2" hidden="1" x14ac:dyDescent="0.35">
      <c r="B220" s="128" t="s">
        <v>605</v>
      </c>
    </row>
    <row r="221" spans="2:2" hidden="1" x14ac:dyDescent="0.35">
      <c r="B221" s="128" t="s">
        <v>40</v>
      </c>
    </row>
    <row r="222" spans="2:2" hidden="1" x14ac:dyDescent="0.35">
      <c r="B222" s="128" t="s">
        <v>42</v>
      </c>
    </row>
    <row r="223" spans="2:2" hidden="1" x14ac:dyDescent="0.35">
      <c r="B223" s="128" t="s">
        <v>45</v>
      </c>
    </row>
    <row r="224" spans="2:2" hidden="1" x14ac:dyDescent="0.35">
      <c r="B224" s="128" t="s">
        <v>44</v>
      </c>
    </row>
    <row r="225" spans="2:2" hidden="1" x14ac:dyDescent="0.35">
      <c r="B225" s="128" t="s">
        <v>606</v>
      </c>
    </row>
    <row r="226" spans="2:2" hidden="1" x14ac:dyDescent="0.35">
      <c r="B226" s="128" t="s">
        <v>51</v>
      </c>
    </row>
    <row r="227" spans="2:2" hidden="1" x14ac:dyDescent="0.35">
      <c r="B227" s="128" t="s">
        <v>53</v>
      </c>
    </row>
    <row r="228" spans="2:2" hidden="1" x14ac:dyDescent="0.35">
      <c r="B228" s="128" t="s">
        <v>54</v>
      </c>
    </row>
    <row r="229" spans="2:2" hidden="1" x14ac:dyDescent="0.35">
      <c r="B229" s="128" t="s">
        <v>55</v>
      </c>
    </row>
    <row r="230" spans="2:2" hidden="1" x14ac:dyDescent="0.35">
      <c r="B230" s="128" t="s">
        <v>607</v>
      </c>
    </row>
    <row r="231" spans="2:2" hidden="1" x14ac:dyDescent="0.35">
      <c r="B231" s="128" t="s">
        <v>608</v>
      </c>
    </row>
    <row r="232" spans="2:2" hidden="1" x14ac:dyDescent="0.35">
      <c r="B232" s="128" t="s">
        <v>56</v>
      </c>
    </row>
    <row r="233" spans="2:2" hidden="1" x14ac:dyDescent="0.35">
      <c r="B233" s="128" t="s">
        <v>110</v>
      </c>
    </row>
    <row r="234" spans="2:2" hidden="1" x14ac:dyDescent="0.35">
      <c r="B234" s="128" t="s">
        <v>609</v>
      </c>
    </row>
    <row r="235" spans="2:2" ht="29" hidden="1" x14ac:dyDescent="0.35">
      <c r="B235" s="128" t="s">
        <v>610</v>
      </c>
    </row>
    <row r="236" spans="2:2" hidden="1" x14ac:dyDescent="0.35">
      <c r="B236" s="128" t="s">
        <v>61</v>
      </c>
    </row>
    <row r="237" spans="2:2" hidden="1" x14ac:dyDescent="0.35">
      <c r="B237" s="128" t="s">
        <v>63</v>
      </c>
    </row>
    <row r="238" spans="2:2" hidden="1" x14ac:dyDescent="0.35">
      <c r="B238" s="128" t="s">
        <v>611</v>
      </c>
    </row>
    <row r="239" spans="2:2" hidden="1" x14ac:dyDescent="0.35">
      <c r="B239" s="128" t="s">
        <v>111</v>
      </c>
    </row>
    <row r="240" spans="2:2" hidden="1" x14ac:dyDescent="0.35">
      <c r="B240" s="128" t="s">
        <v>128</v>
      </c>
    </row>
    <row r="241" spans="2:2" hidden="1" x14ac:dyDescent="0.35">
      <c r="B241" s="128" t="s">
        <v>62</v>
      </c>
    </row>
    <row r="242" spans="2:2" hidden="1" x14ac:dyDescent="0.35">
      <c r="B242" s="128" t="s">
        <v>66</v>
      </c>
    </row>
    <row r="243" spans="2:2" hidden="1" x14ac:dyDescent="0.35">
      <c r="B243" s="128" t="s">
        <v>60</v>
      </c>
    </row>
    <row r="244" spans="2:2" hidden="1" x14ac:dyDescent="0.35">
      <c r="B244" s="128" t="s">
        <v>82</v>
      </c>
    </row>
    <row r="245" spans="2:2" hidden="1" x14ac:dyDescent="0.35">
      <c r="B245" s="128" t="s">
        <v>612</v>
      </c>
    </row>
    <row r="246" spans="2:2" hidden="1" x14ac:dyDescent="0.35">
      <c r="B246" s="128" t="s">
        <v>68</v>
      </c>
    </row>
    <row r="247" spans="2:2" hidden="1" x14ac:dyDescent="0.35">
      <c r="B247" s="128" t="s">
        <v>71</v>
      </c>
    </row>
    <row r="248" spans="2:2" hidden="1" x14ac:dyDescent="0.35">
      <c r="B248" s="128" t="s">
        <v>77</v>
      </c>
    </row>
    <row r="249" spans="2:2" hidden="1" x14ac:dyDescent="0.35">
      <c r="B249" s="128" t="s">
        <v>74</v>
      </c>
    </row>
    <row r="250" spans="2:2" ht="29" hidden="1" x14ac:dyDescent="0.35">
      <c r="B250" s="128" t="s">
        <v>613</v>
      </c>
    </row>
    <row r="251" spans="2:2" hidden="1" x14ac:dyDescent="0.35">
      <c r="B251" s="128" t="s">
        <v>72</v>
      </c>
    </row>
    <row r="252" spans="2:2" hidden="1" x14ac:dyDescent="0.35">
      <c r="B252" s="128" t="s">
        <v>73</v>
      </c>
    </row>
    <row r="253" spans="2:2" hidden="1" x14ac:dyDescent="0.35">
      <c r="B253" s="128" t="s">
        <v>84</v>
      </c>
    </row>
    <row r="254" spans="2:2" hidden="1" x14ac:dyDescent="0.35">
      <c r="B254" s="128" t="s">
        <v>81</v>
      </c>
    </row>
    <row r="255" spans="2:2" hidden="1" x14ac:dyDescent="0.35">
      <c r="B255" s="128" t="s">
        <v>80</v>
      </c>
    </row>
    <row r="256" spans="2:2" hidden="1" x14ac:dyDescent="0.35">
      <c r="B256" s="128" t="s">
        <v>83</v>
      </c>
    </row>
    <row r="257" spans="2:2" hidden="1" x14ac:dyDescent="0.35">
      <c r="B257" s="128" t="s">
        <v>75</v>
      </c>
    </row>
    <row r="258" spans="2:2" hidden="1" x14ac:dyDescent="0.35">
      <c r="B258" s="128" t="s">
        <v>76</v>
      </c>
    </row>
    <row r="259" spans="2:2" hidden="1" x14ac:dyDescent="0.35">
      <c r="B259" s="128" t="s">
        <v>69</v>
      </c>
    </row>
    <row r="260" spans="2:2" hidden="1" x14ac:dyDescent="0.35">
      <c r="B260" s="128" t="s">
        <v>70</v>
      </c>
    </row>
    <row r="261" spans="2:2" hidden="1" x14ac:dyDescent="0.35">
      <c r="B261" s="128" t="s">
        <v>85</v>
      </c>
    </row>
    <row r="262" spans="2:2" hidden="1" x14ac:dyDescent="0.35">
      <c r="B262" s="128" t="s">
        <v>91</v>
      </c>
    </row>
    <row r="263" spans="2:2" hidden="1" x14ac:dyDescent="0.35">
      <c r="B263" s="128" t="s">
        <v>92</v>
      </c>
    </row>
    <row r="264" spans="2:2" hidden="1" x14ac:dyDescent="0.35">
      <c r="B264" s="128" t="s">
        <v>90</v>
      </c>
    </row>
    <row r="265" spans="2:2" hidden="1" x14ac:dyDescent="0.35">
      <c r="B265" s="128" t="s">
        <v>614</v>
      </c>
    </row>
    <row r="266" spans="2:2" hidden="1" x14ac:dyDescent="0.35">
      <c r="B266" s="128" t="s">
        <v>87</v>
      </c>
    </row>
    <row r="267" spans="2:2" hidden="1" x14ac:dyDescent="0.35">
      <c r="B267" s="128" t="s">
        <v>86</v>
      </c>
    </row>
    <row r="268" spans="2:2" hidden="1" x14ac:dyDescent="0.35">
      <c r="B268" s="128" t="s">
        <v>94</v>
      </c>
    </row>
    <row r="269" spans="2:2" hidden="1" x14ac:dyDescent="0.35">
      <c r="B269" s="128" t="s">
        <v>95</v>
      </c>
    </row>
    <row r="270" spans="2:2" hidden="1" x14ac:dyDescent="0.35">
      <c r="B270" s="128" t="s">
        <v>97</v>
      </c>
    </row>
    <row r="271" spans="2:2" hidden="1" x14ac:dyDescent="0.35">
      <c r="B271" s="128" t="s">
        <v>100</v>
      </c>
    </row>
    <row r="272" spans="2:2" hidden="1" x14ac:dyDescent="0.35">
      <c r="B272" s="128" t="s">
        <v>101</v>
      </c>
    </row>
    <row r="273" spans="2:2" hidden="1" x14ac:dyDescent="0.35">
      <c r="B273" s="128" t="s">
        <v>96</v>
      </c>
    </row>
    <row r="274" spans="2:2" hidden="1" x14ac:dyDescent="0.35">
      <c r="B274" s="128" t="s">
        <v>98</v>
      </c>
    </row>
    <row r="275" spans="2:2" hidden="1" x14ac:dyDescent="0.35">
      <c r="B275" s="128" t="s">
        <v>102</v>
      </c>
    </row>
    <row r="276" spans="2:2" hidden="1" x14ac:dyDescent="0.35">
      <c r="B276" s="128" t="s">
        <v>615</v>
      </c>
    </row>
    <row r="277" spans="2:2" hidden="1" x14ac:dyDescent="0.35">
      <c r="B277" s="128" t="s">
        <v>99</v>
      </c>
    </row>
    <row r="278" spans="2:2" hidden="1" x14ac:dyDescent="0.35">
      <c r="B278" s="128" t="s">
        <v>107</v>
      </c>
    </row>
    <row r="279" spans="2:2" hidden="1" x14ac:dyDescent="0.35">
      <c r="B279" s="128" t="s">
        <v>108</v>
      </c>
    </row>
    <row r="280" spans="2:2" hidden="1" x14ac:dyDescent="0.35">
      <c r="B280" s="128" t="s">
        <v>109</v>
      </c>
    </row>
    <row r="281" spans="2:2" hidden="1" x14ac:dyDescent="0.35">
      <c r="B281" s="128" t="s">
        <v>116</v>
      </c>
    </row>
    <row r="282" spans="2:2" hidden="1" x14ac:dyDescent="0.35">
      <c r="B282" s="128" t="s">
        <v>129</v>
      </c>
    </row>
    <row r="283" spans="2:2" hidden="1" x14ac:dyDescent="0.35">
      <c r="B283" s="128" t="s">
        <v>117</v>
      </c>
    </row>
    <row r="284" spans="2:2" hidden="1" x14ac:dyDescent="0.35">
      <c r="B284" s="128" t="s">
        <v>124</v>
      </c>
    </row>
    <row r="285" spans="2:2" hidden="1" x14ac:dyDescent="0.35">
      <c r="B285" s="128" t="s">
        <v>120</v>
      </c>
    </row>
    <row r="286" spans="2:2" hidden="1" x14ac:dyDescent="0.35">
      <c r="B286" s="128" t="s">
        <v>23</v>
      </c>
    </row>
    <row r="287" spans="2:2" hidden="1" x14ac:dyDescent="0.35">
      <c r="B287" s="128" t="s">
        <v>114</v>
      </c>
    </row>
    <row r="288" spans="2:2" hidden="1" x14ac:dyDescent="0.35">
      <c r="B288" s="128" t="s">
        <v>118</v>
      </c>
    </row>
    <row r="289" spans="2:2" hidden="1" x14ac:dyDescent="0.35">
      <c r="B289" s="128" t="s">
        <v>115</v>
      </c>
    </row>
    <row r="290" spans="2:2" hidden="1" x14ac:dyDescent="0.35">
      <c r="B290" s="128" t="s">
        <v>130</v>
      </c>
    </row>
    <row r="291" spans="2:2" hidden="1" x14ac:dyDescent="0.35">
      <c r="B291" s="128" t="s">
        <v>616</v>
      </c>
    </row>
    <row r="292" spans="2:2" hidden="1" x14ac:dyDescent="0.35">
      <c r="B292" s="128" t="s">
        <v>123</v>
      </c>
    </row>
    <row r="293" spans="2:2" hidden="1" x14ac:dyDescent="0.35">
      <c r="B293" s="128" t="s">
        <v>131</v>
      </c>
    </row>
    <row r="294" spans="2:2" hidden="1" x14ac:dyDescent="0.35">
      <c r="B294" s="128" t="s">
        <v>119</v>
      </c>
    </row>
    <row r="295" spans="2:2" hidden="1" x14ac:dyDescent="0.35">
      <c r="B295" s="128" t="s">
        <v>134</v>
      </c>
    </row>
    <row r="296" spans="2:2" hidden="1" x14ac:dyDescent="0.35">
      <c r="B296" s="128" t="s">
        <v>617</v>
      </c>
    </row>
    <row r="297" spans="2:2" hidden="1" x14ac:dyDescent="0.35">
      <c r="B297" s="128" t="s">
        <v>139</v>
      </c>
    </row>
    <row r="298" spans="2:2" hidden="1" x14ac:dyDescent="0.35">
      <c r="B298" s="128" t="s">
        <v>136</v>
      </c>
    </row>
    <row r="299" spans="2:2" hidden="1" x14ac:dyDescent="0.35">
      <c r="B299" s="128" t="s">
        <v>135</v>
      </c>
    </row>
    <row r="300" spans="2:2" hidden="1" x14ac:dyDescent="0.35">
      <c r="B300" s="128" t="s">
        <v>144</v>
      </c>
    </row>
    <row r="301" spans="2:2" hidden="1" x14ac:dyDescent="0.35">
      <c r="B301" s="128" t="s">
        <v>140</v>
      </c>
    </row>
    <row r="302" spans="2:2" hidden="1" x14ac:dyDescent="0.35">
      <c r="B302" s="128" t="s">
        <v>141</v>
      </c>
    </row>
    <row r="303" spans="2:2" hidden="1" x14ac:dyDescent="0.35">
      <c r="B303" s="128" t="s">
        <v>142</v>
      </c>
    </row>
    <row r="304" spans="2:2" hidden="1" x14ac:dyDescent="0.35">
      <c r="B304" s="128" t="s">
        <v>143</v>
      </c>
    </row>
    <row r="305" spans="2:2" hidden="1" x14ac:dyDescent="0.35">
      <c r="B305" s="128" t="s">
        <v>145</v>
      </c>
    </row>
    <row r="306" spans="2:2" hidden="1" x14ac:dyDescent="0.35">
      <c r="B306" s="128" t="s">
        <v>618</v>
      </c>
    </row>
    <row r="307" spans="2:2" hidden="1" x14ac:dyDescent="0.35">
      <c r="B307" s="128" t="s">
        <v>146</v>
      </c>
    </row>
    <row r="308" spans="2:2" hidden="1" x14ac:dyDescent="0.35">
      <c r="B308" s="128" t="s">
        <v>147</v>
      </c>
    </row>
    <row r="309" spans="2:2" hidden="1" x14ac:dyDescent="0.35">
      <c r="B309" s="128" t="s">
        <v>152</v>
      </c>
    </row>
    <row r="310" spans="2:2" hidden="1" x14ac:dyDescent="0.35">
      <c r="B310" s="128" t="s">
        <v>153</v>
      </c>
    </row>
    <row r="311" spans="2:2" ht="29" hidden="1" x14ac:dyDescent="0.35">
      <c r="B311" s="128" t="s">
        <v>112</v>
      </c>
    </row>
    <row r="312" spans="2:2" hidden="1" x14ac:dyDescent="0.35">
      <c r="B312" s="128" t="s">
        <v>619</v>
      </c>
    </row>
    <row r="313" spans="2:2" hidden="1" x14ac:dyDescent="0.35">
      <c r="B313" s="128" t="s">
        <v>620</v>
      </c>
    </row>
    <row r="314" spans="2:2" hidden="1" x14ac:dyDescent="0.35">
      <c r="B314" s="128" t="s">
        <v>154</v>
      </c>
    </row>
    <row r="315" spans="2:2" hidden="1" x14ac:dyDescent="0.35">
      <c r="B315" s="128" t="s">
        <v>113</v>
      </c>
    </row>
    <row r="316" spans="2:2" hidden="1" x14ac:dyDescent="0.35">
      <c r="B316" s="128" t="s">
        <v>621</v>
      </c>
    </row>
    <row r="317" spans="2:2" hidden="1" x14ac:dyDescent="0.35">
      <c r="B317" s="128" t="s">
        <v>126</v>
      </c>
    </row>
    <row r="318" spans="2:2" hidden="1" x14ac:dyDescent="0.35">
      <c r="B318" s="128" t="s">
        <v>158</v>
      </c>
    </row>
    <row r="319" spans="2:2" hidden="1" x14ac:dyDescent="0.35">
      <c r="B319" s="128" t="s">
        <v>159</v>
      </c>
    </row>
    <row r="320" spans="2:2" hidden="1" x14ac:dyDescent="0.35">
      <c r="B320" s="128" t="s">
        <v>138</v>
      </c>
    </row>
    <row r="321" hidden="1" x14ac:dyDescent="0.35"/>
  </sheetData>
  <dataConsolidate/>
  <mergeCells count="352">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L123:O123"/>
    <mergeCell ref="P123:S123"/>
    <mergeCell ref="M119:N119"/>
    <mergeCell ref="M120:N120"/>
    <mergeCell ref="M121:N121"/>
    <mergeCell ref="R116:S116"/>
    <mergeCell ref="R117:S117"/>
    <mergeCell ref="R118:S118"/>
    <mergeCell ref="R119:S119"/>
    <mergeCell ref="R120:S120"/>
    <mergeCell ref="R121:S121"/>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N72:O72"/>
    <mergeCell ref="R72:S72"/>
    <mergeCell ref="F73:G73"/>
    <mergeCell ref="J73:K73"/>
    <mergeCell ref="N73:O73"/>
    <mergeCell ref="R73:S73"/>
    <mergeCell ref="J76:K76"/>
    <mergeCell ref="N76:O76"/>
    <mergeCell ref="R76:S76"/>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D62:E62"/>
    <mergeCell ref="F62:G62"/>
    <mergeCell ref="H62:I62"/>
    <mergeCell ref="J62:K62"/>
    <mergeCell ref="C58:C59"/>
    <mergeCell ref="D61:G61"/>
    <mergeCell ref="H61:K61"/>
    <mergeCell ref="L61:O61"/>
    <mergeCell ref="P61:S61"/>
    <mergeCell ref="L62:M62"/>
    <mergeCell ref="N62:O62"/>
    <mergeCell ref="P62:Q62"/>
    <mergeCell ref="R62:S62"/>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L40:L41"/>
    <mergeCell ref="M40:M41"/>
    <mergeCell ref="P40:P41"/>
    <mergeCell ref="Q40:Q41"/>
    <mergeCell ref="D43:D44"/>
    <mergeCell ref="E43:E44"/>
    <mergeCell ref="H43:H44"/>
    <mergeCell ref="I43:I44"/>
    <mergeCell ref="L43:L44"/>
    <mergeCell ref="M43:M44"/>
    <mergeCell ref="P43:P44"/>
    <mergeCell ref="Q43:Q44"/>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26:M26"/>
    <mergeCell ref="P26:Q26"/>
    <mergeCell ref="R27:R28"/>
    <mergeCell ref="S27:S28"/>
    <mergeCell ref="B29:B38"/>
    <mergeCell ref="C29:C38"/>
    <mergeCell ref="K27:K28"/>
    <mergeCell ref="N27:N28"/>
    <mergeCell ref="O27:O28"/>
    <mergeCell ref="B10:C10"/>
    <mergeCell ref="D19:G19"/>
    <mergeCell ref="H19:K19"/>
    <mergeCell ref="L19:O19"/>
    <mergeCell ref="P19:S19"/>
    <mergeCell ref="B20:B23"/>
    <mergeCell ref="C20:C23"/>
    <mergeCell ref="D25:G25"/>
    <mergeCell ref="H25:K25"/>
    <mergeCell ref="L25:O25"/>
    <mergeCell ref="P25:S25"/>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800-000000000000}">
      <formula1>$H$164:$H$185</formula1>
    </dataValidation>
    <dataValidation type="list" allowBlank="1" showInputMessage="1" showErrorMessage="1" prompt="Select type of assets" sqref="E113 Q113 M113 I113" xr:uid="{00000000-0002-0000-0800-000001000000}">
      <formula1>$L$140:$L$146</formula1>
    </dataValidation>
    <dataValidation type="whole" allowBlank="1" showInputMessage="1" showErrorMessage="1" error="Please enter a number here" prompt="Enter No. of development strategies" sqref="D129 H129 L129 P129" xr:uid="{00000000-0002-0000-0800-000002000000}">
      <formula1>0</formula1>
      <formula2>999999999</formula2>
    </dataValidation>
    <dataValidation type="whole" allowBlank="1" showInputMessage="1" showErrorMessage="1" error="Please enter a number" prompt="Enter No. of policy introduced or adjusted" sqref="D127 H127 L127 P127" xr:uid="{00000000-0002-0000-08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xr:uid="{00000000-0002-0000-0800-000004000000}">
      <formula1>0</formula1>
      <formula2>9999999999999</formula2>
    </dataValidation>
    <dataValidation type="whole" allowBlank="1" showInputMessage="1" showErrorMessage="1" prompt="Enter number of households" sqref="L121 D121 H121 D115 D117 D119 H115 H117 H119 L115 L117 L119 P115 P117 P119 P121" xr:uid="{00000000-0002-0000-0800-000005000000}">
      <formula1>0</formula1>
      <formula2>999999999999</formula2>
    </dataValidation>
    <dataValidation type="whole" allowBlank="1" showInputMessage="1" showErrorMessage="1" prompt="Enter number of assets" sqref="D113 P113 L113 H113" xr:uid="{00000000-0002-0000-08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8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800-000008000000}">
      <formula1>0</formula1>
    </dataValidation>
    <dataValidation type="whole" allowBlank="1" showInputMessage="1" showErrorMessage="1" error="Please enter a number here" prompt="Please enter a number" sqref="D78:D83 H78:H83 L78:L83 P78:P83" xr:uid="{00000000-0002-0000-08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800-00000A000000}">
      <formula1>0</formula1>
      <formula2>9999999999</formula2>
    </dataValidation>
    <dataValidation type="decimal" allowBlank="1" showInputMessage="1" showErrorMessage="1" errorTitle="Invalid data" error="Please enter a number" prompt="Enter total number of staff trained" sqref="D57" xr:uid="{00000000-0002-0000-0800-00000B000000}">
      <formula1>0</formula1>
      <formula2>9999999999</formula2>
    </dataValidation>
    <dataValidation type="decimal" allowBlank="1" showInputMessage="1" showErrorMessage="1" errorTitle="Invalid data" error="Please enter a number" sqref="Q54 P57 L57 H57 M54" xr:uid="{00000000-0002-0000-08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800-00000D00000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xr:uid="{00000000-0002-0000-08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800-00000F000000}">
      <formula1>0</formula1>
      <formula2>9999999999</formula2>
    </dataValidation>
    <dataValidation type="list" allowBlank="1" showInputMessage="1" showErrorMessage="1" prompt="Select income source" sqref="E115:F115 R121 R119 R117 M121 M119 M117 I121 I119 I117 R115 M115 I115 E117:F117 E119:F119 E121:F121" xr:uid="{00000000-0002-0000-0800-000010000000}">
      <formula1>$K$139:$K$153</formula1>
    </dataValidation>
    <dataValidation type="list" allowBlank="1" showInputMessage="1" showErrorMessage="1" prompt="Please select the alternate source" sqref="G111 S111 S109 S107 S105 O109 O107 O105 K109 K107 K105 G109 G107 K111 G105 O111" xr:uid="{00000000-0002-0000-0800-000011000000}">
      <formula1>$K$139:$K$153</formula1>
    </dataValidation>
    <dataValidation type="list" allowBlank="1" showInputMessage="1" showErrorMessage="1" prompt="Select % increase in income level" sqref="F111 R111 R109 R107 R105 N109 N107 N105 J109 J107 J105 F109 F107 J111 F105 N111" xr:uid="{00000000-0002-0000-0800-000012000000}">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xr:uid="{00000000-0002-0000-0800-000013000000}">
      <formula1>$C$166:$C$173</formula1>
    </dataValidation>
    <dataValidation type="list" allowBlank="1" showInputMessage="1" showErrorMessage="1" prompt="Enter the unit and type of the natural asset of ecosystem restored" sqref="F89:F90 J92:J93 J95:J96 J98:J99 N92:N93 N95:N96 N98:N99 F98:F99 F95:F96 F92:F93 N89:N90 J89:J90" xr:uid="{00000000-0002-0000-0800-000014000000}">
      <formula1>$C$160:$C$163</formula1>
    </dataValidation>
    <dataValidation type="list" allowBlank="1" showInputMessage="1" showErrorMessage="1" prompt="Select targeted asset" sqref="E71:E76 I71:I76 M71:M76 Q71:Q76" xr:uid="{00000000-0002-0000-08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xr:uid="{00000000-0002-0000-0800-000016000000}">
      <formula1>$D$163:$D$166</formula1>
    </dataValidation>
    <dataValidation type="list" allowBlank="1" showInputMessage="1" showErrorMessage="1" prompt="Select status" sqref="O38 S38 S36 S34 S32 S30 O36 O34 O32 O30 K36 K34 K32 K30 G38 G34 G32 G30 G36 K38" xr:uid="{00000000-0002-0000-0800-000017000000}">
      <formula1>$E$163:$E$165</formula1>
    </dataValidation>
    <dataValidation type="list" allowBlank="1" showInputMessage="1" showErrorMessage="1" sqref="E142:E143" xr:uid="{00000000-0002-0000-0800-000018000000}">
      <formula1>$D$16:$D$18</formula1>
    </dataValidation>
    <dataValidation type="list" allowBlank="1" showInputMessage="1" showErrorMessage="1" prompt="Select effectiveness" sqref="G129 S129 O129 K129" xr:uid="{00000000-0002-0000-0800-000019000000}">
      <formula1>$K$155:$K$159</formula1>
    </dataValidation>
    <dataValidation type="list" allowBlank="1" showInputMessage="1" showErrorMessage="1" prompt="Select a sector" sqref="F63:G63 R63:S63 N63:O63 J63:K63" xr:uid="{00000000-0002-0000-0800-00001A000000}">
      <formula1>$J$146:$J$154</formula1>
    </dataValidation>
    <dataValidation type="decimal" allowBlank="1" showInputMessage="1" showErrorMessage="1" errorTitle="Invalid data" error="Please enter a number between 0 and 9999999" prompt="Enter a number here" sqref="E21:G21 E27 I21:K21 Q21:S21 M27 I27 M21:O21 Q27" xr:uid="{00000000-0002-0000-08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8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800-00001D000000}">
      <formula1>0</formula1>
      <formula2>100</formula2>
    </dataValidation>
    <dataValidation type="list" allowBlank="1" showInputMessage="1" showErrorMessage="1" prompt="Select type of policy" sqref="S127 K127 O127" xr:uid="{00000000-0002-0000-0800-00001E000000}">
      <formula1>policy</formula1>
    </dataValidation>
    <dataValidation type="list" allowBlank="1" showInputMessage="1" showErrorMessage="1" prompt="Select income source" sqref="Q115 Q119 Q121 Q117" xr:uid="{00000000-0002-0000-0800-00001F000000}">
      <formula1>incomesource</formula1>
    </dataValidation>
    <dataValidation type="list" allowBlank="1" showInputMessage="1" showErrorMessage="1" prompt="Select the effectiveness of protection/rehabilitation" sqref="S98 S92 S95 S89" xr:uid="{00000000-0002-0000-0800-000020000000}">
      <formula1>effectiveness</formula1>
    </dataValidation>
    <dataValidation type="list" allowBlank="1" showInputMessage="1" showErrorMessage="1" prompt="Select programme/sector" sqref="F87 R87 N87 J87" xr:uid="{00000000-0002-0000-0800-000021000000}">
      <formula1>$J$146:$J$154</formula1>
    </dataValidation>
    <dataValidation type="list" allowBlank="1" showInputMessage="1" showErrorMessage="1" prompt="Select level of improvements" sqref="I87 M87 Q87" xr:uid="{00000000-0002-0000-0800-000022000000}">
      <formula1>effectiveness</formula1>
    </dataValidation>
    <dataValidation type="list" allowBlank="1" showInputMessage="1" showErrorMessage="1" prompt="Select changes in asset" sqref="F71:G76 R71:S76 N71:O76 J71:K76" xr:uid="{00000000-0002-0000-0800-000023000000}">
      <formula1>$I$155:$I$159</formula1>
    </dataValidation>
    <dataValidation type="list" allowBlank="1" showInputMessage="1" showErrorMessage="1" prompt="Select response level" sqref="F69 R69 N69 J69" xr:uid="{00000000-0002-0000-0800-000024000000}">
      <formula1>$H$155:$H$159</formula1>
    </dataValidation>
    <dataValidation type="list" allowBlank="1" showInputMessage="1" showErrorMessage="1" prompt="Select geographical scale" sqref="E69 Q69 M69 I69" xr:uid="{00000000-0002-0000-0800-000025000000}">
      <formula1>$D$151:$D$153</formula1>
    </dataValidation>
    <dataValidation type="list" allowBlank="1" showInputMessage="1" showErrorMessage="1" prompt="Select project/programme sector" sqref="D69 Q30 Q32 Q34 Q36 Q38 M38 M36 M34 M32 M30 I30 I32 I34 I36 I38 E38 E36 E34 E32 E30 P69 L69 H69" xr:uid="{00000000-0002-0000-0800-000026000000}">
      <formula1>$J$146:$J$154</formula1>
    </dataValidation>
    <dataValidation type="list" allowBlank="1" showInputMessage="1" showErrorMessage="1" prompt="Select level of awarness" sqref="F65:G65 R65:S65 N65:O65 J65:K65" xr:uid="{00000000-0002-0000-0800-000027000000}">
      <formula1>$G$155:$G$159</formula1>
    </dataValidation>
    <dataValidation type="list" allowBlank="1" showInputMessage="1" showErrorMessage="1" prompt="Select scale" sqref="G59 S59 K59 O59" xr:uid="{00000000-0002-0000-0800-000028000000}">
      <formula1>$F$155:$F$158</formula1>
    </dataValidation>
    <dataValidation type="list" allowBlank="1" showInputMessage="1" showErrorMessage="1" prompt="Select scale" sqref="F127 Q59 M59 I59 E59 R38 R36 R34 R32 R30 N30 N32 N34 N36 N38 J38 J36 J34 J32 J30 F38 F36 F34 F32 F30 R127 N127 J127" xr:uid="{00000000-0002-0000-0800-000029000000}">
      <formula1>$D$151:$D$153</formula1>
    </dataValidation>
    <dataValidation type="list" allowBlank="1" showInputMessage="1" showErrorMessage="1" prompt="Select capacity level" sqref="G54 S54 K54 O54" xr:uid="{00000000-0002-0000-0800-00002A000000}">
      <formula1>$F$155:$F$158</formula1>
    </dataValidation>
    <dataValidation type="list" allowBlank="1" showInputMessage="1" showErrorMessage="1" prompt="Select sector" sqref="F54 Q127 R54 R113 N113 J113 F113 R59 E127 S78:S83 P71:P76 O78:O83 L71:L76 K78:K83 H71:H76 G78:G83 D71:D76 J59 N59 I127 J54 N54 M127 F59" xr:uid="{00000000-0002-0000-0800-00002B000000}">
      <formula1>$J$146:$J$154</formula1>
    </dataValidation>
    <dataValidation type="list" allowBlank="1" showInputMessage="1" showErrorMessage="1" sqref="I126 O112 K77 I77 G77 K126 M126 Q77 S77 E126 O126 F112 G126 S112 O77 M77 K112 S126 Q126" xr:uid="{00000000-0002-0000-0800-00002C000000}">
      <formula1>group</formula1>
    </dataValidation>
    <dataValidation type="list" allowBlank="1" showInputMessage="1" showErrorMessage="1" sqref="B66" xr:uid="{00000000-0002-0000-0800-00002D000000}">
      <formula1>selectyn</formula1>
    </dataValidation>
    <dataValidation type="list" allowBlank="1" showInputMessage="1" showErrorMessage="1" error="Select from the drop-down list" prompt="Select type of hazards information generated from the drop-down list_x000a_" sqref="F27:F28 R27:R28 N27:N28 J27:J28" xr:uid="{00000000-0002-0000-0800-00002E000000}">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8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xr:uid="{00000000-0002-0000-0800-000030000000}">
      <formula1>$D$135:$D$142</formula1>
    </dataValidation>
    <dataValidation type="list" allowBlank="1" showInputMessage="1" showErrorMessage="1" prompt="Select type" sqref="F57:G57 P59 L59 H59 D59 R57:S57 N57:O57 J57:K57" xr:uid="{00000000-0002-0000-0800-000031000000}">
      <formula1>$D$147:$D$149</formula1>
    </dataValidation>
    <dataValidation type="list" allowBlank="1" showInputMessage="1" showErrorMessage="1" sqref="E78:F83 I78:J83 M78:N83 Q78:R83" xr:uid="{00000000-0002-0000-0800-000032000000}">
      <formula1>type1</formula1>
    </dataValidation>
    <dataValidation type="list" allowBlank="1" showInputMessage="1" showErrorMessage="1" prompt="Select level of improvements" sqref="D87:E87 P87 L87 H87" xr:uid="{00000000-0002-0000-0800-000033000000}">
      <formula1>$K$155:$K$159</formula1>
    </dataValidation>
    <dataValidation type="list" allowBlank="1" showInputMessage="1" showErrorMessage="1" prompt="Select type" sqref="G87 O87 S87 K87" xr:uid="{00000000-0002-0000-08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xr:uid="{00000000-0002-0000-0800-000035000000}">
      <formula1>$K$155:$K$159</formula1>
    </dataValidation>
    <dataValidation type="list" allowBlank="1" showInputMessage="1" showErrorMessage="1" error="Please select improvement level from the drop-down list" prompt="Select improvement level" sqref="F103:G103 R103:S103 N103:O103 J103:K103" xr:uid="{00000000-0002-0000-0800-000036000000}">
      <formula1>$H$150:$H$154</formula1>
    </dataValidation>
    <dataValidation type="list" allowBlank="1" showInputMessage="1" showErrorMessage="1" prompt="Select adaptation strategy" sqref="G113 S113 O113 K113" xr:uid="{00000000-0002-0000-0800-000037000000}">
      <formula1>$I$161:$I$177</formula1>
    </dataValidation>
    <dataValidation type="list" allowBlank="1" showInputMessage="1" showErrorMessage="1" prompt="Select integration level" sqref="D125:S125" xr:uid="{00000000-0002-0000-0800-000038000000}">
      <formula1>$H$143:$H$147</formula1>
    </dataValidation>
    <dataValidation type="list" allowBlank="1" showInputMessage="1" showErrorMessage="1" prompt="Select state of enforcement" sqref="E129:F129 Q129:R129 M129:N129 I129:J129" xr:uid="{00000000-0002-0000-0800-000039000000}">
      <formula1>$I$136:$I$140</formula1>
    </dataValidation>
    <dataValidation type="list" allowBlank="1" showInputMessage="1" showErrorMessage="1" error="Please select the from the drop-down list_x000a_" prompt="Please select from the drop-down list" sqref="C17" xr:uid="{00000000-0002-0000-0800-00003A000000}">
      <formula1>$J$147:$J$154</formula1>
    </dataValidation>
    <dataValidation type="list" allowBlank="1" showInputMessage="1" showErrorMessage="1" error="Please select from the drop-down list" prompt="Please select from the drop-down list" sqref="C14" xr:uid="{00000000-0002-0000-0800-00003B000000}">
      <formula1>$C$156:$C$158</formula1>
    </dataValidation>
    <dataValidation type="list" allowBlank="1" showInputMessage="1" showErrorMessage="1" error="Select from the drop-down list" prompt="Select from the drop-down list" sqref="C16" xr:uid="{00000000-0002-0000-0800-00003C000000}">
      <formula1>$B$156:$B$159</formula1>
    </dataValidation>
    <dataValidation type="list" allowBlank="1" showInputMessage="1" showErrorMessage="1" error="Select from the drop-down list" prompt="Select from the drop-down list" sqref="C15" xr:uid="{00000000-0002-0000-0800-00003D000000}">
      <formula1>$B$162:$B$320</formula1>
    </dataValidation>
    <dataValidation allowBlank="1" showInputMessage="1" showErrorMessage="1" prompt="Please enter your project ID" sqref="C12" xr:uid="{00000000-0002-0000-0800-00003E000000}"/>
    <dataValidation allowBlank="1" showInputMessage="1" showErrorMessage="1" prompt="Enter the name of the Implementing Entity_x000a_" sqref="C13" xr:uid="{00000000-0002-0000-0800-00003F000000}"/>
    <dataValidation type="list" allowBlank="1" showInputMessage="1" showErrorMessage="1" error="Select from the drop-down list._x000a_" prompt="Select overall effectiveness" sqref="G27:G28 K27:K28 O27:O28 S27:S28" xr:uid="{00000000-0002-0000-0800-000040000000}">
      <formula1>$K$155:$K$159</formula1>
    </dataValidation>
  </dataValidations>
  <pageMargins left="0.7" right="0.7" top="0.75" bottom="0.75" header="0.3" footer="0.3"/>
  <pageSetup paperSize="8" scale="36" fitToHeight="0" orientation="landscape"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32</ProjectId>
    <ReportingPeriod xmlns="dc9b7735-1e97-4a24-b7a2-47bf824ab39e" xsi:nil="true"/>
    <WBDocsDocURL xmlns="dc9b7735-1e97-4a24-b7a2-47bf824ab39e">http://wbdocsservices.worldbank.org/services?I4_SERVICE=VC&amp;I4_KEY=TF069013&amp;I4_DOCID=090224b0861691d8</WBDocsDocURL>
    <WBDocsDocURLPublicOnly xmlns="dc9b7735-1e97-4a24-b7a2-47bf824ab39e">http://pubdocs.worldbank.org/en/976481538084315219/32-WEB-Revised-TAAL-PPR-2-May-2018.xlsx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27375026-16F4-4833-9471-90D40039C4C5}"/>
</file>

<file path=customXml/itemProps2.xml><?xml version="1.0" encoding="utf-8"?>
<ds:datastoreItem xmlns:ds="http://schemas.openxmlformats.org/officeDocument/2006/customXml" ds:itemID="{806371AB-AB71-4976-814E-D2682BCC4762}"/>
</file>

<file path=customXml/itemProps3.xml><?xml version="1.0" encoding="utf-8"?>
<ds:datastoreItem xmlns:ds="http://schemas.openxmlformats.org/officeDocument/2006/customXml" ds:itemID="{F1F21D43-D853-4598-A579-14E0995D6F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FinancialData</vt:lpstr>
      <vt:lpstr>Procurement</vt:lpstr>
      <vt:lpstr>Procurement New Table</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2018-05-21T11:40:41Z</cp:lastPrinted>
  <dcterms:created xsi:type="dcterms:W3CDTF">2010-11-30T14:15:01Z</dcterms:created>
  <dcterms:modified xsi:type="dcterms:W3CDTF">2018-09-21T02:22:16Z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8602daae-4394-45c7-b912-0c99bcc17980,5;8602daae-4394-45c7-b912-0c99bcc17980,7;</vt:lpwstr>
  </property>
</Properties>
</file>